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T876" i="10"/>
  <c r="S876"/>
  <c r="X876" s="1"/>
  <c r="R876"/>
  <c r="W876" s="1"/>
  <c r="AB876" s="1"/>
  <c r="Q876"/>
  <c r="V876" s="1"/>
  <c r="AA876" s="1"/>
  <c r="P876"/>
  <c r="U876" s="1"/>
  <c r="Z876" s="1"/>
  <c r="O876"/>
  <c r="Y876" s="1"/>
  <c r="N876"/>
  <c r="R875"/>
  <c r="Q875"/>
  <c r="V875" s="1"/>
  <c r="AA875" s="1"/>
  <c r="P875"/>
  <c r="U875" s="1"/>
  <c r="Z875" s="1"/>
  <c r="O875"/>
  <c r="T875" s="1"/>
  <c r="Y875" s="1"/>
  <c r="N875"/>
  <c r="R874"/>
  <c r="Q874"/>
  <c r="P874"/>
  <c r="U874" s="1"/>
  <c r="Z874" s="1"/>
  <c r="O874"/>
  <c r="T874" s="1"/>
  <c r="Y874" s="1"/>
  <c r="N874"/>
  <c r="S874" s="1"/>
  <c r="X874" s="1"/>
  <c r="W873"/>
  <c r="AB873" s="1"/>
  <c r="R873"/>
  <c r="Q873"/>
  <c r="P873"/>
  <c r="O873"/>
  <c r="T873" s="1"/>
  <c r="Y873" s="1"/>
  <c r="N873"/>
  <c r="S873" s="1"/>
  <c r="X873" s="1"/>
  <c r="W872"/>
  <c r="AB872" s="1"/>
  <c r="V872"/>
  <c r="AA872" s="1"/>
  <c r="R872"/>
  <c r="Q872"/>
  <c r="P872"/>
  <c r="O872"/>
  <c r="N872"/>
  <c r="S872" s="1"/>
  <c r="X872" s="1"/>
  <c r="V871"/>
  <c r="AA871" s="1"/>
  <c r="U871"/>
  <c r="Z871" s="1"/>
  <c r="R871"/>
  <c r="Q871"/>
  <c r="P871"/>
  <c r="O871"/>
  <c r="N871"/>
  <c r="U870"/>
  <c r="Z870" s="1"/>
  <c r="T870"/>
  <c r="Y870" s="1"/>
  <c r="R870"/>
  <c r="W870" s="1"/>
  <c r="AB870" s="1"/>
  <c r="Q870"/>
  <c r="P870"/>
  <c r="O870"/>
  <c r="N870"/>
  <c r="T869"/>
  <c r="Y869" s="1"/>
  <c r="R869"/>
  <c r="W869" s="1"/>
  <c r="AB869" s="1"/>
  <c r="Q869"/>
  <c r="V869" s="1"/>
  <c r="AA869" s="1"/>
  <c r="P869"/>
  <c r="O869"/>
  <c r="N869"/>
  <c r="S869" s="1"/>
  <c r="X869" s="1"/>
  <c r="R868"/>
  <c r="W868" s="1"/>
  <c r="AB868" s="1"/>
  <c r="Q868"/>
  <c r="V868" s="1"/>
  <c r="AA868" s="1"/>
  <c r="P868"/>
  <c r="U868" s="1"/>
  <c r="Z868" s="1"/>
  <c r="O868"/>
  <c r="N868"/>
  <c r="S868" s="1"/>
  <c r="X868" s="1"/>
  <c r="R867"/>
  <c r="Q867"/>
  <c r="V867" s="1"/>
  <c r="AA867" s="1"/>
  <c r="P867"/>
  <c r="U867" s="1"/>
  <c r="Z867" s="1"/>
  <c r="O867"/>
  <c r="T867" s="1"/>
  <c r="Y867" s="1"/>
  <c r="N867"/>
  <c r="R866"/>
  <c r="Q866"/>
  <c r="P866"/>
  <c r="U866" s="1"/>
  <c r="Z866" s="1"/>
  <c r="O866"/>
  <c r="T866" s="1"/>
  <c r="Y866" s="1"/>
  <c r="N866"/>
  <c r="S866" s="1"/>
  <c r="X866" s="1"/>
  <c r="W865"/>
  <c r="AB865" s="1"/>
  <c r="R865"/>
  <c r="Q865"/>
  <c r="P865"/>
  <c r="O865"/>
  <c r="T865" s="1"/>
  <c r="Y865" s="1"/>
  <c r="N865"/>
  <c r="S865" s="1"/>
  <c r="X865" s="1"/>
  <c r="W864"/>
  <c r="AB864" s="1"/>
  <c r="V864"/>
  <c r="AA864" s="1"/>
  <c r="R864"/>
  <c r="Q864"/>
  <c r="P864"/>
  <c r="O864"/>
  <c r="N864"/>
  <c r="S864" s="1"/>
  <c r="X864" s="1"/>
  <c r="W863"/>
  <c r="V863"/>
  <c r="AA863" s="1"/>
  <c r="U863"/>
  <c r="R863"/>
  <c r="AB863" s="1"/>
  <c r="Q863"/>
  <c r="P863"/>
  <c r="Z863" s="1"/>
  <c r="O863"/>
  <c r="N863"/>
  <c r="V862"/>
  <c r="U862"/>
  <c r="Z862" s="1"/>
  <c r="T862"/>
  <c r="R862"/>
  <c r="W862" s="1"/>
  <c r="AB862" s="1"/>
  <c r="Q862"/>
  <c r="AA862" s="1"/>
  <c r="P862"/>
  <c r="O862"/>
  <c r="Y862" s="1"/>
  <c r="N862"/>
  <c r="T4811"/>
  <c r="Y4811" s="1"/>
  <c r="S4811"/>
  <c r="X4811" s="1"/>
  <c r="R4811"/>
  <c r="W4811" s="1"/>
  <c r="AB4811" s="1"/>
  <c r="Q4811"/>
  <c r="V4811" s="1"/>
  <c r="AA4811" s="1"/>
  <c r="P4811"/>
  <c r="U4811" s="1"/>
  <c r="Z4811" s="1"/>
  <c r="O4811"/>
  <c r="N4811"/>
  <c r="S4810"/>
  <c r="X4810" s="1"/>
  <c r="R4810"/>
  <c r="Q4810"/>
  <c r="V4810" s="1"/>
  <c r="AA4810" s="1"/>
  <c r="P4810"/>
  <c r="U4810" s="1"/>
  <c r="Z4810" s="1"/>
  <c r="O4810"/>
  <c r="T4810" s="1"/>
  <c r="Y4810" s="1"/>
  <c r="N4810"/>
  <c r="R4809"/>
  <c r="Q4809"/>
  <c r="P4809"/>
  <c r="U4809" s="1"/>
  <c r="Z4809" s="1"/>
  <c r="O4809"/>
  <c r="T4809" s="1"/>
  <c r="Y4809" s="1"/>
  <c r="N4809"/>
  <c r="S4809" s="1"/>
  <c r="X4809" s="1"/>
  <c r="W4808"/>
  <c r="AB4808" s="1"/>
  <c r="R4808"/>
  <c r="Q4808"/>
  <c r="P4808"/>
  <c r="O4808"/>
  <c r="T4808" s="1"/>
  <c r="Y4808" s="1"/>
  <c r="N4808"/>
  <c r="S4808" s="1"/>
  <c r="X4808" s="1"/>
  <c r="W4807"/>
  <c r="AB4807" s="1"/>
  <c r="V4807"/>
  <c r="AA4807" s="1"/>
  <c r="R4807"/>
  <c r="Q4807"/>
  <c r="P4807"/>
  <c r="O4807"/>
  <c r="N4807"/>
  <c r="S4807" s="1"/>
  <c r="X4807" s="1"/>
  <c r="V4806"/>
  <c r="AA4806" s="1"/>
  <c r="U4806"/>
  <c r="Z4806" s="1"/>
  <c r="R4806"/>
  <c r="Q4806"/>
  <c r="P4806"/>
  <c r="O4806"/>
  <c r="N4806"/>
  <c r="U4805"/>
  <c r="Z4805" s="1"/>
  <c r="T4805"/>
  <c r="Y4805" s="1"/>
  <c r="R4805"/>
  <c r="W4805" s="1"/>
  <c r="AB4805" s="1"/>
  <c r="Q4805"/>
  <c r="P4805"/>
  <c r="O4805"/>
  <c r="N4805"/>
  <c r="U4804"/>
  <c r="T4804"/>
  <c r="Y4804" s="1"/>
  <c r="S4804"/>
  <c r="X4804" s="1"/>
  <c r="R4804"/>
  <c r="W4804" s="1"/>
  <c r="AB4804" s="1"/>
  <c r="Q4804"/>
  <c r="V4804" s="1"/>
  <c r="AA4804" s="1"/>
  <c r="P4804"/>
  <c r="Z4804" s="1"/>
  <c r="O4804"/>
  <c r="N4804"/>
  <c r="T4803"/>
  <c r="S4803"/>
  <c r="X4803" s="1"/>
  <c r="R4803"/>
  <c r="W4803" s="1"/>
  <c r="AB4803" s="1"/>
  <c r="Q4803"/>
  <c r="V4803" s="1"/>
  <c r="AA4803" s="1"/>
  <c r="P4803"/>
  <c r="U4803" s="1"/>
  <c r="Z4803" s="1"/>
  <c r="O4803"/>
  <c r="Y4803" s="1"/>
  <c r="N4803"/>
  <c r="S4802"/>
  <c r="R4802"/>
  <c r="Q4802"/>
  <c r="V4802" s="1"/>
  <c r="AA4802" s="1"/>
  <c r="P4802"/>
  <c r="U4802" s="1"/>
  <c r="Z4802" s="1"/>
  <c r="O4802"/>
  <c r="T4802" s="1"/>
  <c r="Y4802" s="1"/>
  <c r="N4802"/>
  <c r="X4802" s="1"/>
  <c r="R4801"/>
  <c r="Q4801"/>
  <c r="P4801"/>
  <c r="U4801" s="1"/>
  <c r="Z4801" s="1"/>
  <c r="O4801"/>
  <c r="T4801" s="1"/>
  <c r="Y4801" s="1"/>
  <c r="N4801"/>
  <c r="S4801" s="1"/>
  <c r="X4801" s="1"/>
  <c r="W4800"/>
  <c r="R4800"/>
  <c r="AB4800" s="1"/>
  <c r="Q4800"/>
  <c r="P4800"/>
  <c r="O4800"/>
  <c r="T4800" s="1"/>
  <c r="Y4800" s="1"/>
  <c r="N4800"/>
  <c r="S4800" s="1"/>
  <c r="X4800" s="1"/>
  <c r="W4799"/>
  <c r="V4799"/>
  <c r="R4799"/>
  <c r="AB4799" s="1"/>
  <c r="Q4799"/>
  <c r="AA4799" s="1"/>
  <c r="P4799"/>
  <c r="O4799"/>
  <c r="N4799"/>
  <c r="S4799" s="1"/>
  <c r="X4799" s="1"/>
  <c r="W4798"/>
  <c r="V4798"/>
  <c r="U4798"/>
  <c r="R4798"/>
  <c r="AB4798" s="1"/>
  <c r="Q4798"/>
  <c r="AA4798" s="1"/>
  <c r="P4798"/>
  <c r="Z4798" s="1"/>
  <c r="O4798"/>
  <c r="N4798"/>
  <c r="V4797"/>
  <c r="U4797"/>
  <c r="T4797"/>
  <c r="R4797"/>
  <c r="W4797" s="1"/>
  <c r="AB4797" s="1"/>
  <c r="Q4797"/>
  <c r="AA4797" s="1"/>
  <c r="P4797"/>
  <c r="Z4797" s="1"/>
  <c r="O4797"/>
  <c r="Y4797" s="1"/>
  <c r="N4797"/>
  <c r="T1477"/>
  <c r="S1477"/>
  <c r="X1477" s="1"/>
  <c r="R1477"/>
  <c r="W1477" s="1"/>
  <c r="AB1477" s="1"/>
  <c r="Q1477"/>
  <c r="V1477" s="1"/>
  <c r="AA1477" s="1"/>
  <c r="P1477"/>
  <c r="U1477" s="1"/>
  <c r="Z1477" s="1"/>
  <c r="O1477"/>
  <c r="Y1477" s="1"/>
  <c r="N1477"/>
  <c r="S1476"/>
  <c r="R1476"/>
  <c r="Q1476"/>
  <c r="V1476" s="1"/>
  <c r="AA1476" s="1"/>
  <c r="P1476"/>
  <c r="U1476" s="1"/>
  <c r="Z1476" s="1"/>
  <c r="O1476"/>
  <c r="T1476" s="1"/>
  <c r="Y1476" s="1"/>
  <c r="N1476"/>
  <c r="R1475"/>
  <c r="Q1475"/>
  <c r="P1475"/>
  <c r="U1475" s="1"/>
  <c r="Z1475" s="1"/>
  <c r="O1475"/>
  <c r="T1475" s="1"/>
  <c r="Y1475" s="1"/>
  <c r="N1475"/>
  <c r="S1475" s="1"/>
  <c r="X1475" s="1"/>
  <c r="W1474"/>
  <c r="AB1474" s="1"/>
  <c r="R1474"/>
  <c r="Q1474"/>
  <c r="P1474"/>
  <c r="O1474"/>
  <c r="T1474" s="1"/>
  <c r="Y1474" s="1"/>
  <c r="N1474"/>
  <c r="S1474" s="1"/>
  <c r="X1474" s="1"/>
  <c r="W1473"/>
  <c r="AB1473" s="1"/>
  <c r="V1473"/>
  <c r="AA1473" s="1"/>
  <c r="R1473"/>
  <c r="Q1473"/>
  <c r="P1473"/>
  <c r="O1473"/>
  <c r="N1473"/>
  <c r="S1473" s="1"/>
  <c r="X1473" s="1"/>
  <c r="V1472"/>
  <c r="AA1472" s="1"/>
  <c r="U1472"/>
  <c r="Z1472" s="1"/>
  <c r="R1472"/>
  <c r="Q1472"/>
  <c r="P1472"/>
  <c r="O1472"/>
  <c r="N1472"/>
  <c r="U1471"/>
  <c r="Z1471" s="1"/>
  <c r="T1471"/>
  <c r="Y1471" s="1"/>
  <c r="R1471"/>
  <c r="W1471" s="1"/>
  <c r="AB1471" s="1"/>
  <c r="Q1471"/>
  <c r="P1471"/>
  <c r="O1471"/>
  <c r="N1471"/>
  <c r="U1470"/>
  <c r="T1470"/>
  <c r="Y1470" s="1"/>
  <c r="S1470"/>
  <c r="X1470" s="1"/>
  <c r="R1470"/>
  <c r="W1470" s="1"/>
  <c r="AB1470" s="1"/>
  <c r="Q1470"/>
  <c r="V1470" s="1"/>
  <c r="AA1470" s="1"/>
  <c r="P1470"/>
  <c r="O1470"/>
  <c r="N1470"/>
  <c r="T1469"/>
  <c r="S1469"/>
  <c r="X1469" s="1"/>
  <c r="R1469"/>
  <c r="W1469" s="1"/>
  <c r="AB1469" s="1"/>
  <c r="Q1469"/>
  <c r="V1469" s="1"/>
  <c r="AA1469" s="1"/>
  <c r="P1469"/>
  <c r="U1469" s="1"/>
  <c r="Z1469" s="1"/>
  <c r="O1469"/>
  <c r="N1469"/>
  <c r="S1468"/>
  <c r="R1468"/>
  <c r="Q1468"/>
  <c r="V1468" s="1"/>
  <c r="AA1468" s="1"/>
  <c r="P1468"/>
  <c r="U1468" s="1"/>
  <c r="Z1468" s="1"/>
  <c r="O1468"/>
  <c r="T1468" s="1"/>
  <c r="Y1468" s="1"/>
  <c r="N1468"/>
  <c r="X1468" s="1"/>
  <c r="R1467"/>
  <c r="Q1467"/>
  <c r="P1467"/>
  <c r="U1467" s="1"/>
  <c r="Z1467" s="1"/>
  <c r="O1467"/>
  <c r="T1467" s="1"/>
  <c r="Y1467" s="1"/>
  <c r="N1467"/>
  <c r="S1467" s="1"/>
  <c r="X1467" s="1"/>
  <c r="W1466"/>
  <c r="AB1466" s="1"/>
  <c r="R1466"/>
  <c r="Q1466"/>
  <c r="P1466"/>
  <c r="O1466"/>
  <c r="T1466" s="1"/>
  <c r="Y1466" s="1"/>
  <c r="N1466"/>
  <c r="S1466" s="1"/>
  <c r="X1466" s="1"/>
  <c r="W1465"/>
  <c r="AB1465" s="1"/>
  <c r="V1465"/>
  <c r="AA1465" s="1"/>
  <c r="R1465"/>
  <c r="Q1465"/>
  <c r="P1465"/>
  <c r="O1465"/>
  <c r="N1465"/>
  <c r="S1465" s="1"/>
  <c r="X1465" s="1"/>
  <c r="W1464"/>
  <c r="V1464"/>
  <c r="AA1464" s="1"/>
  <c r="U1464"/>
  <c r="Z1464" s="1"/>
  <c r="R1464"/>
  <c r="AB1464" s="1"/>
  <c r="Q1464"/>
  <c r="P1464"/>
  <c r="O1464"/>
  <c r="N1464"/>
  <c r="V1463"/>
  <c r="U1463"/>
  <c r="Z1463" s="1"/>
  <c r="T1463"/>
  <c r="Y1463" s="1"/>
  <c r="R1463"/>
  <c r="W1463" s="1"/>
  <c r="AB1463" s="1"/>
  <c r="Q1463"/>
  <c r="AA1463" s="1"/>
  <c r="P1463"/>
  <c r="O1463"/>
  <c r="N1463"/>
  <c r="T575"/>
  <c r="S575"/>
  <c r="X575" s="1"/>
  <c r="R575"/>
  <c r="W575" s="1"/>
  <c r="AB575" s="1"/>
  <c r="Q575"/>
  <c r="V575" s="1"/>
  <c r="AA575" s="1"/>
  <c r="P575"/>
  <c r="U575" s="1"/>
  <c r="Z575" s="1"/>
  <c r="O575"/>
  <c r="Y575" s="1"/>
  <c r="N575"/>
  <c r="S574"/>
  <c r="X574" s="1"/>
  <c r="R574"/>
  <c r="Q574"/>
  <c r="V574" s="1"/>
  <c r="AA574" s="1"/>
  <c r="P574"/>
  <c r="U574" s="1"/>
  <c r="Z574" s="1"/>
  <c r="O574"/>
  <c r="T574" s="1"/>
  <c r="Y574" s="1"/>
  <c r="N574"/>
  <c r="R573"/>
  <c r="Q573"/>
  <c r="P573"/>
  <c r="U573" s="1"/>
  <c r="Z573" s="1"/>
  <c r="O573"/>
  <c r="T573" s="1"/>
  <c r="Y573" s="1"/>
  <c r="N573"/>
  <c r="S573" s="1"/>
  <c r="X573" s="1"/>
  <c r="W572"/>
  <c r="AB572" s="1"/>
  <c r="R572"/>
  <c r="Q572"/>
  <c r="P572"/>
  <c r="O572"/>
  <c r="T572" s="1"/>
  <c r="Y572" s="1"/>
  <c r="N572"/>
  <c r="S572" s="1"/>
  <c r="X572" s="1"/>
  <c r="W571"/>
  <c r="AB571" s="1"/>
  <c r="V571"/>
  <c r="AA571" s="1"/>
  <c r="R571"/>
  <c r="Q571"/>
  <c r="P571"/>
  <c r="O571"/>
  <c r="N571"/>
  <c r="S571" s="1"/>
  <c r="X571" s="1"/>
  <c r="W570"/>
  <c r="V570"/>
  <c r="AA570" s="1"/>
  <c r="U570"/>
  <c r="Z570" s="1"/>
  <c r="R570"/>
  <c r="Q570"/>
  <c r="P570"/>
  <c r="O570"/>
  <c r="N570"/>
  <c r="U569"/>
  <c r="Z569" s="1"/>
  <c r="T569"/>
  <c r="Y569" s="1"/>
  <c r="R569"/>
  <c r="W569" s="1"/>
  <c r="AB569" s="1"/>
  <c r="Q569"/>
  <c r="P569"/>
  <c r="O569"/>
  <c r="N569"/>
  <c r="U568"/>
  <c r="T568"/>
  <c r="Y568" s="1"/>
  <c r="S568"/>
  <c r="X568" s="1"/>
  <c r="R568"/>
  <c r="W568" s="1"/>
  <c r="AB568" s="1"/>
  <c r="Q568"/>
  <c r="V568" s="1"/>
  <c r="AA568" s="1"/>
  <c r="P568"/>
  <c r="O568"/>
  <c r="N568"/>
  <c r="T567"/>
  <c r="S567"/>
  <c r="X567" s="1"/>
  <c r="R567"/>
  <c r="W567" s="1"/>
  <c r="AB567" s="1"/>
  <c r="Q567"/>
  <c r="V567" s="1"/>
  <c r="AA567" s="1"/>
  <c r="P567"/>
  <c r="U567" s="1"/>
  <c r="Z567" s="1"/>
  <c r="O567"/>
  <c r="N567"/>
  <c r="S566"/>
  <c r="R566"/>
  <c r="Q566"/>
  <c r="V566" s="1"/>
  <c r="AA566" s="1"/>
  <c r="P566"/>
  <c r="U566" s="1"/>
  <c r="Z566" s="1"/>
  <c r="O566"/>
  <c r="T566" s="1"/>
  <c r="Y566" s="1"/>
  <c r="N566"/>
  <c r="X566" s="1"/>
  <c r="R565"/>
  <c r="Q565"/>
  <c r="P565"/>
  <c r="U565" s="1"/>
  <c r="Z565" s="1"/>
  <c r="O565"/>
  <c r="T565" s="1"/>
  <c r="Y565" s="1"/>
  <c r="N565"/>
  <c r="S565" s="1"/>
  <c r="X565" s="1"/>
  <c r="W564"/>
  <c r="AB564" s="1"/>
  <c r="R564"/>
  <c r="Q564"/>
  <c r="P564"/>
  <c r="O564"/>
  <c r="T564" s="1"/>
  <c r="Y564" s="1"/>
  <c r="N564"/>
  <c r="S564" s="1"/>
  <c r="X564" s="1"/>
  <c r="W563"/>
  <c r="AB563" s="1"/>
  <c r="V563"/>
  <c r="AA563" s="1"/>
  <c r="R563"/>
  <c r="Q563"/>
  <c r="P563"/>
  <c r="O563"/>
  <c r="N563"/>
  <c r="S563" s="1"/>
  <c r="X563" s="1"/>
  <c r="W562"/>
  <c r="V562"/>
  <c r="AA562" s="1"/>
  <c r="U562"/>
  <c r="Z562" s="1"/>
  <c r="R562"/>
  <c r="AB562" s="1"/>
  <c r="Q562"/>
  <c r="P562"/>
  <c r="O562"/>
  <c r="N562"/>
  <c r="V561"/>
  <c r="U561"/>
  <c r="Z561" s="1"/>
  <c r="T561"/>
  <c r="Y561" s="1"/>
  <c r="R561"/>
  <c r="W561" s="1"/>
  <c r="AB561" s="1"/>
  <c r="Q561"/>
  <c r="AA561" s="1"/>
  <c r="P561"/>
  <c r="O561"/>
  <c r="N561"/>
  <c r="R486"/>
  <c r="W486" s="1"/>
  <c r="Q486"/>
  <c r="V486" s="1"/>
  <c r="P486"/>
  <c r="U486" s="1"/>
  <c r="O486"/>
  <c r="T486" s="1"/>
  <c r="N486"/>
  <c r="S486" s="1"/>
  <c r="S471"/>
  <c r="S470"/>
  <c r="S22"/>
  <c r="S488"/>
  <c r="X488" s="1"/>
  <c r="AC488" s="1"/>
  <c r="S487"/>
  <c r="X487" s="1"/>
  <c r="AC487" s="1"/>
  <c r="W487"/>
  <c r="V487"/>
  <c r="U487"/>
  <c r="T487"/>
  <c r="W500"/>
  <c r="AB500" s="1"/>
  <c r="V500"/>
  <c r="U500"/>
  <c r="Z500" s="1"/>
  <c r="R500"/>
  <c r="Q500"/>
  <c r="AA500" s="1"/>
  <c r="P500"/>
  <c r="O500"/>
  <c r="N500"/>
  <c r="W499"/>
  <c r="V499"/>
  <c r="AA499" s="1"/>
  <c r="R499"/>
  <c r="AB499" s="1"/>
  <c r="Q499"/>
  <c r="P499"/>
  <c r="O499"/>
  <c r="N499"/>
  <c r="W498"/>
  <c r="AB498" s="1"/>
  <c r="R498"/>
  <c r="Q498"/>
  <c r="P498"/>
  <c r="O498"/>
  <c r="N498"/>
  <c r="S498" s="1"/>
  <c r="X498" s="1"/>
  <c r="R497"/>
  <c r="Q497"/>
  <c r="P497"/>
  <c r="O497"/>
  <c r="T497" s="1"/>
  <c r="Y497" s="1"/>
  <c r="N497"/>
  <c r="S497" s="1"/>
  <c r="X497" s="1"/>
  <c r="S496"/>
  <c r="X496" s="1"/>
  <c r="R496"/>
  <c r="Q496"/>
  <c r="P496"/>
  <c r="U496" s="1"/>
  <c r="Z496" s="1"/>
  <c r="O496"/>
  <c r="T496" s="1"/>
  <c r="Y496" s="1"/>
  <c r="N496"/>
  <c r="T495"/>
  <c r="Y495" s="1"/>
  <c r="S495"/>
  <c r="X495" s="1"/>
  <c r="R495"/>
  <c r="Q495"/>
  <c r="V495" s="1"/>
  <c r="AA495" s="1"/>
  <c r="P495"/>
  <c r="U495" s="1"/>
  <c r="Z495" s="1"/>
  <c r="O495"/>
  <c r="N495"/>
  <c r="U494"/>
  <c r="Z494" s="1"/>
  <c r="T494"/>
  <c r="Y494" s="1"/>
  <c r="S494"/>
  <c r="X494" s="1"/>
  <c r="AC494" s="1"/>
  <c r="R494"/>
  <c r="W494" s="1"/>
  <c r="AB494" s="1"/>
  <c r="Q494"/>
  <c r="V494" s="1"/>
  <c r="AA494" s="1"/>
  <c r="P494"/>
  <c r="O494"/>
  <c r="N494"/>
  <c r="V493"/>
  <c r="AA493" s="1"/>
  <c r="U493"/>
  <c r="Z493" s="1"/>
  <c r="T493"/>
  <c r="Y493" s="1"/>
  <c r="R493"/>
  <c r="W493" s="1"/>
  <c r="AB493" s="1"/>
  <c r="Q493"/>
  <c r="P493"/>
  <c r="O493"/>
  <c r="N493"/>
  <c r="W492"/>
  <c r="AB492" s="1"/>
  <c r="V492"/>
  <c r="AA492" s="1"/>
  <c r="U492"/>
  <c r="Z492" s="1"/>
  <c r="R492"/>
  <c r="Q492"/>
  <c r="P492"/>
  <c r="O492"/>
  <c r="N492"/>
  <c r="W491"/>
  <c r="AB491" s="1"/>
  <c r="V491"/>
  <c r="AA491" s="1"/>
  <c r="R491"/>
  <c r="Q491"/>
  <c r="P491"/>
  <c r="O491"/>
  <c r="N491"/>
  <c r="W490"/>
  <c r="AB490" s="1"/>
  <c r="R490"/>
  <c r="Q490"/>
  <c r="P490"/>
  <c r="O490"/>
  <c r="N490"/>
  <c r="S490" s="1"/>
  <c r="X490" s="1"/>
  <c r="R489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Y487"/>
  <c r="R487"/>
  <c r="Q487"/>
  <c r="AA487" s="1"/>
  <c r="P487"/>
  <c r="Z487" s="1"/>
  <c r="O487"/>
  <c r="N487"/>
  <c r="T4822"/>
  <c r="Y4822" s="1"/>
  <c r="S4822"/>
  <c r="R4822"/>
  <c r="W4822" s="1"/>
  <c r="AB4822" s="1"/>
  <c r="Q4822"/>
  <c r="V4822" s="1"/>
  <c r="AA4822" s="1"/>
  <c r="P4822"/>
  <c r="U4822" s="1"/>
  <c r="Z4822" s="1"/>
  <c r="O4822"/>
  <c r="N4822"/>
  <c r="T4914"/>
  <c r="Y4914" s="1"/>
  <c r="S4914"/>
  <c r="R4914"/>
  <c r="W4914" s="1"/>
  <c r="AB4914" s="1"/>
  <c r="Q4914"/>
  <c r="V4914" s="1"/>
  <c r="AA4914" s="1"/>
  <c r="P4914"/>
  <c r="U4914" s="1"/>
  <c r="O4914"/>
  <c r="N4914"/>
  <c r="T4899"/>
  <c r="Y4899" s="1"/>
  <c r="S4899"/>
  <c r="R4899"/>
  <c r="W4899" s="1"/>
  <c r="Q4899"/>
  <c r="V4899" s="1"/>
  <c r="AA4899" s="1"/>
  <c r="P4899"/>
  <c r="U4899" s="1"/>
  <c r="Z4899" s="1"/>
  <c r="O4899"/>
  <c r="N4899"/>
  <c r="T4883"/>
  <c r="Y4883" s="1"/>
  <c r="S4883"/>
  <c r="X4883" s="1"/>
  <c r="R4883"/>
  <c r="W4883" s="1"/>
  <c r="AB4883" s="1"/>
  <c r="Q4883"/>
  <c r="V4883" s="1"/>
  <c r="P4883"/>
  <c r="U4883" s="1"/>
  <c r="O4883"/>
  <c r="N4883"/>
  <c r="T4867"/>
  <c r="Y4867" s="1"/>
  <c r="S4867"/>
  <c r="R4867"/>
  <c r="W4867" s="1"/>
  <c r="AB4867" s="1"/>
  <c r="Q4867"/>
  <c r="V4867" s="1"/>
  <c r="AA4867" s="1"/>
  <c r="P4867"/>
  <c r="U4867" s="1"/>
  <c r="Z4867" s="1"/>
  <c r="O4867"/>
  <c r="N4867"/>
  <c r="X4867" s="1"/>
  <c r="T4852"/>
  <c r="Y4852" s="1"/>
  <c r="S4852"/>
  <c r="R4852"/>
  <c r="W4852" s="1"/>
  <c r="AB4852" s="1"/>
  <c r="Q4852"/>
  <c r="V4852" s="1"/>
  <c r="AA4852" s="1"/>
  <c r="P4852"/>
  <c r="U4852" s="1"/>
  <c r="Z4852" s="1"/>
  <c r="O4852"/>
  <c r="N4852"/>
  <c r="X4852" s="1"/>
  <c r="T4837"/>
  <c r="Y4837" s="1"/>
  <c r="S4837"/>
  <c r="X4837" s="1"/>
  <c r="R4837"/>
  <c r="W4837" s="1"/>
  <c r="AB4837" s="1"/>
  <c r="Q4837"/>
  <c r="V4837" s="1"/>
  <c r="AA4837" s="1"/>
  <c r="P4837"/>
  <c r="U4837" s="1"/>
  <c r="Z4837" s="1"/>
  <c r="O4837"/>
  <c r="N4837"/>
  <c r="T4792"/>
  <c r="Y4792" s="1"/>
  <c r="S4792"/>
  <c r="X4792" s="1"/>
  <c r="R4792"/>
  <c r="W4792" s="1"/>
  <c r="AB4792" s="1"/>
  <c r="Q4792"/>
  <c r="V4792" s="1"/>
  <c r="AA4792" s="1"/>
  <c r="P4792"/>
  <c r="U4792" s="1"/>
  <c r="Z4792" s="1"/>
  <c r="O4792"/>
  <c r="N4792"/>
  <c r="N30"/>
  <c r="T4777"/>
  <c r="Y4777" s="1"/>
  <c r="S4777"/>
  <c r="X4777" s="1"/>
  <c r="R4777"/>
  <c r="W4777" s="1"/>
  <c r="AB4777" s="1"/>
  <c r="Q4777"/>
  <c r="V4777" s="1"/>
  <c r="AA4777" s="1"/>
  <c r="P4777"/>
  <c r="U4777" s="1"/>
  <c r="Z4777" s="1"/>
  <c r="O4777"/>
  <c r="N4777"/>
  <c r="T4762"/>
  <c r="Y4762" s="1"/>
  <c r="S4762"/>
  <c r="R4762"/>
  <c r="W4762" s="1"/>
  <c r="AB4762" s="1"/>
  <c r="Q4762"/>
  <c r="V4762" s="1"/>
  <c r="AA4762" s="1"/>
  <c r="P4762"/>
  <c r="U4762" s="1"/>
  <c r="Z4762" s="1"/>
  <c r="O4762"/>
  <c r="N4762"/>
  <c r="T4747"/>
  <c r="Y4747" s="1"/>
  <c r="S4747"/>
  <c r="X4747" s="1"/>
  <c r="R4747"/>
  <c r="W4747" s="1"/>
  <c r="AB4747" s="1"/>
  <c r="Q4747"/>
  <c r="V4747" s="1"/>
  <c r="AA4747" s="1"/>
  <c r="P4747"/>
  <c r="U4747" s="1"/>
  <c r="Z4747" s="1"/>
  <c r="O4747"/>
  <c r="N4747"/>
  <c r="T4731"/>
  <c r="Y4731" s="1"/>
  <c r="S4731"/>
  <c r="X4731" s="1"/>
  <c r="R4731"/>
  <c r="W4731" s="1"/>
  <c r="AB4731" s="1"/>
  <c r="Q4731"/>
  <c r="V4731" s="1"/>
  <c r="AA4731" s="1"/>
  <c r="P4731"/>
  <c r="U4731" s="1"/>
  <c r="Z4731" s="1"/>
  <c r="O4731"/>
  <c r="N4731"/>
  <c r="T4716"/>
  <c r="Y4716" s="1"/>
  <c r="S4716"/>
  <c r="R4716"/>
  <c r="W4716" s="1"/>
  <c r="AB4716" s="1"/>
  <c r="Q4716"/>
  <c r="V4716" s="1"/>
  <c r="AA4716" s="1"/>
  <c r="P4716"/>
  <c r="U4716" s="1"/>
  <c r="Z4716" s="1"/>
  <c r="O4716"/>
  <c r="N4716"/>
  <c r="T4701"/>
  <c r="Y4701" s="1"/>
  <c r="S4701"/>
  <c r="X4701" s="1"/>
  <c r="R4701"/>
  <c r="W4701" s="1"/>
  <c r="AB4701" s="1"/>
  <c r="Q4701"/>
  <c r="V4701" s="1"/>
  <c r="AA4701" s="1"/>
  <c r="P4701"/>
  <c r="U4701" s="1"/>
  <c r="O4701"/>
  <c r="N4701"/>
  <c r="T4686"/>
  <c r="Y4686" s="1"/>
  <c r="S4686"/>
  <c r="X4686" s="1"/>
  <c r="R4686"/>
  <c r="W4686" s="1"/>
  <c r="AB4686" s="1"/>
  <c r="Q4686"/>
  <c r="V4686" s="1"/>
  <c r="AA4686" s="1"/>
  <c r="P4686"/>
  <c r="U4686" s="1"/>
  <c r="Z4686" s="1"/>
  <c r="O4686"/>
  <c r="N4686"/>
  <c r="T4671"/>
  <c r="Y4671" s="1"/>
  <c r="S4671"/>
  <c r="X4671" s="1"/>
  <c r="R4671"/>
  <c r="W4671" s="1"/>
  <c r="AB4671" s="1"/>
  <c r="Q4671"/>
  <c r="V4671" s="1"/>
  <c r="AA4671" s="1"/>
  <c r="P4671"/>
  <c r="U4671" s="1"/>
  <c r="Z4671" s="1"/>
  <c r="O4671"/>
  <c r="N4671"/>
  <c r="T4655"/>
  <c r="S4655"/>
  <c r="X4655" s="1"/>
  <c r="R4655"/>
  <c r="W4655" s="1"/>
  <c r="Q4655"/>
  <c r="V4655" s="1"/>
  <c r="AA4655" s="1"/>
  <c r="P4655"/>
  <c r="U4655" s="1"/>
  <c r="Z4655" s="1"/>
  <c r="O4655"/>
  <c r="N4655"/>
  <c r="T4640"/>
  <c r="S4640"/>
  <c r="X4640" s="1"/>
  <c r="R4640"/>
  <c r="W4640" s="1"/>
  <c r="AB4640" s="1"/>
  <c r="Q4640"/>
  <c r="V4640" s="1"/>
  <c r="AA4640" s="1"/>
  <c r="P4640"/>
  <c r="U4640" s="1"/>
  <c r="Z4640" s="1"/>
  <c r="O4640"/>
  <c r="N4640"/>
  <c r="T4610"/>
  <c r="Y4610" s="1"/>
  <c r="S4610"/>
  <c r="X4610" s="1"/>
  <c r="R4610"/>
  <c r="W4610" s="1"/>
  <c r="AB4610" s="1"/>
  <c r="Q4610"/>
  <c r="V4610" s="1"/>
  <c r="AA4610" s="1"/>
  <c r="P4610"/>
  <c r="U4610" s="1"/>
  <c r="Z4610" s="1"/>
  <c r="O4610"/>
  <c r="N4610"/>
  <c r="T4595"/>
  <c r="S4595"/>
  <c r="R4595"/>
  <c r="W4595" s="1"/>
  <c r="AB4595" s="1"/>
  <c r="Q4595"/>
  <c r="V4595" s="1"/>
  <c r="AA4595" s="1"/>
  <c r="P4595"/>
  <c r="U4595" s="1"/>
  <c r="Z4595" s="1"/>
  <c r="O4595"/>
  <c r="N4595"/>
  <c r="U4580"/>
  <c r="Z4580" s="1"/>
  <c r="T4580"/>
  <c r="Y4580" s="1"/>
  <c r="S4580"/>
  <c r="X4580" s="1"/>
  <c r="R4580"/>
  <c r="W4580" s="1"/>
  <c r="AB4580" s="1"/>
  <c r="Q4580"/>
  <c r="V4580" s="1"/>
  <c r="AA4580" s="1"/>
  <c r="P4580"/>
  <c r="O4580"/>
  <c r="N4580"/>
  <c r="T4565"/>
  <c r="Y4565" s="1"/>
  <c r="S4565"/>
  <c r="X4565" s="1"/>
  <c r="R4565"/>
  <c r="W4565" s="1"/>
  <c r="AB4565" s="1"/>
  <c r="Q4565"/>
  <c r="V4565" s="1"/>
  <c r="AA4565" s="1"/>
  <c r="P4565"/>
  <c r="U4565" s="1"/>
  <c r="Z4565" s="1"/>
  <c r="O4565"/>
  <c r="N4565"/>
  <c r="N4549"/>
  <c r="S4549" s="1"/>
  <c r="O4549"/>
  <c r="T4549" s="1"/>
  <c r="P4549"/>
  <c r="Q4549"/>
  <c r="AA4549" s="1"/>
  <c r="R4549"/>
  <c r="AB4549" s="1"/>
  <c r="U4549"/>
  <c r="V4549"/>
  <c r="W4549"/>
  <c r="T4534"/>
  <c r="S4534"/>
  <c r="X4534" s="1"/>
  <c r="R4534"/>
  <c r="W4534" s="1"/>
  <c r="AB4534" s="1"/>
  <c r="Q4534"/>
  <c r="V4534" s="1"/>
  <c r="AA4534" s="1"/>
  <c r="P4534"/>
  <c r="U4534" s="1"/>
  <c r="O4534"/>
  <c r="N4534"/>
  <c r="T4519"/>
  <c r="Y4519" s="1"/>
  <c r="S4519"/>
  <c r="R4519"/>
  <c r="W4519" s="1"/>
  <c r="AB4519" s="1"/>
  <c r="Q4519"/>
  <c r="V4519" s="1"/>
  <c r="AA4519" s="1"/>
  <c r="P4519"/>
  <c r="U4519" s="1"/>
  <c r="Z4519" s="1"/>
  <c r="O4519"/>
  <c r="N4519"/>
  <c r="U4504"/>
  <c r="Z4504" s="1"/>
  <c r="T4504"/>
  <c r="Y4504" s="1"/>
  <c r="S4504"/>
  <c r="R4504"/>
  <c r="W4504" s="1"/>
  <c r="AB4504" s="1"/>
  <c r="Q4504"/>
  <c r="V4504" s="1"/>
  <c r="AA4504" s="1"/>
  <c r="P4504"/>
  <c r="O4504"/>
  <c r="N4504"/>
  <c r="U4489"/>
  <c r="Z4489" s="1"/>
  <c r="T4489"/>
  <c r="S4489"/>
  <c r="X4489" s="1"/>
  <c r="R4489"/>
  <c r="W4489" s="1"/>
  <c r="AB4489" s="1"/>
  <c r="Q4489"/>
  <c r="V4489" s="1"/>
  <c r="AA4489" s="1"/>
  <c r="P4489"/>
  <c r="O4489"/>
  <c r="N4489"/>
  <c r="U4473"/>
  <c r="Z4473" s="1"/>
  <c r="T4473"/>
  <c r="Y4473" s="1"/>
  <c r="S4473"/>
  <c r="X4473" s="1"/>
  <c r="R4473"/>
  <c r="W4473" s="1"/>
  <c r="AB4473" s="1"/>
  <c r="Q4473"/>
  <c r="V4473" s="1"/>
  <c r="AA4473" s="1"/>
  <c r="P4473"/>
  <c r="O4473"/>
  <c r="N4473"/>
  <c r="T4458"/>
  <c r="Y4458" s="1"/>
  <c r="S4458"/>
  <c r="X4458" s="1"/>
  <c r="R4458"/>
  <c r="W4458" s="1"/>
  <c r="AB4458" s="1"/>
  <c r="Q4458"/>
  <c r="V4458" s="1"/>
  <c r="AA4458" s="1"/>
  <c r="P4458"/>
  <c r="U4458" s="1"/>
  <c r="Z4458" s="1"/>
  <c r="O4458"/>
  <c r="N4458"/>
  <c r="U4443"/>
  <c r="Z4443" s="1"/>
  <c r="T4443"/>
  <c r="Y4443" s="1"/>
  <c r="S4443"/>
  <c r="X4443" s="1"/>
  <c r="R4443"/>
  <c r="W4443" s="1"/>
  <c r="AB4443" s="1"/>
  <c r="Q4443"/>
  <c r="V4443" s="1"/>
  <c r="AA4443" s="1"/>
  <c r="P4443"/>
  <c r="O4443"/>
  <c r="N4443"/>
  <c r="T4428"/>
  <c r="Y4428" s="1"/>
  <c r="S4428"/>
  <c r="X4428" s="1"/>
  <c r="R4428"/>
  <c r="W4428" s="1"/>
  <c r="AB4428" s="1"/>
  <c r="Q4428"/>
  <c r="V4428" s="1"/>
  <c r="AA4428" s="1"/>
  <c r="P4428"/>
  <c r="U4428" s="1"/>
  <c r="Z4428" s="1"/>
  <c r="O4428"/>
  <c r="N4428"/>
  <c r="U4384"/>
  <c r="Z4384" s="1"/>
  <c r="T4384"/>
  <c r="Y4384" s="1"/>
  <c r="S4384"/>
  <c r="X4384" s="1"/>
  <c r="R4384"/>
  <c r="W4384" s="1"/>
  <c r="AB4384" s="1"/>
  <c r="Q4384"/>
  <c r="V4384" s="1"/>
  <c r="AA4384" s="1"/>
  <c r="P4384"/>
  <c r="O4384"/>
  <c r="N4384"/>
  <c r="T4369"/>
  <c r="Y4369" s="1"/>
  <c r="S4369"/>
  <c r="R4369"/>
  <c r="W4369" s="1"/>
  <c r="AB4369" s="1"/>
  <c r="Q4369"/>
  <c r="V4369" s="1"/>
  <c r="AA4369" s="1"/>
  <c r="P4369"/>
  <c r="U4369" s="1"/>
  <c r="Z4369" s="1"/>
  <c r="O4369"/>
  <c r="N4369"/>
  <c r="T4354"/>
  <c r="Y4354" s="1"/>
  <c r="S4354"/>
  <c r="X4354" s="1"/>
  <c r="R4354"/>
  <c r="W4354" s="1"/>
  <c r="AB4354" s="1"/>
  <c r="Q4354"/>
  <c r="V4354" s="1"/>
  <c r="AA4354" s="1"/>
  <c r="P4354"/>
  <c r="U4354" s="1"/>
  <c r="Z4354" s="1"/>
  <c r="O4354"/>
  <c r="N4354"/>
  <c r="T4339"/>
  <c r="Y4339" s="1"/>
  <c r="S4339"/>
  <c r="X4339" s="1"/>
  <c r="R4339"/>
  <c r="W4339" s="1"/>
  <c r="AB4339" s="1"/>
  <c r="Q4339"/>
  <c r="V4339" s="1"/>
  <c r="AA4339" s="1"/>
  <c r="P4339"/>
  <c r="U4339" s="1"/>
  <c r="O4339"/>
  <c r="N4339"/>
  <c r="T4323"/>
  <c r="Y4323" s="1"/>
  <c r="S4323"/>
  <c r="X4323" s="1"/>
  <c r="R4323"/>
  <c r="W4323" s="1"/>
  <c r="AB4323" s="1"/>
  <c r="Q4323"/>
  <c r="V4323" s="1"/>
  <c r="AA4323" s="1"/>
  <c r="P4323"/>
  <c r="U4323" s="1"/>
  <c r="Z4323" s="1"/>
  <c r="O4323"/>
  <c r="N4323"/>
  <c r="T4308"/>
  <c r="Y4308" s="1"/>
  <c r="S4308"/>
  <c r="X4308" s="1"/>
  <c r="R4308"/>
  <c r="W4308" s="1"/>
  <c r="AB4308" s="1"/>
  <c r="Q4308"/>
  <c r="V4308" s="1"/>
  <c r="AA4308" s="1"/>
  <c r="P4308"/>
  <c r="U4308" s="1"/>
  <c r="Z4308" s="1"/>
  <c r="O4308"/>
  <c r="N4308"/>
  <c r="T4293"/>
  <c r="Y4293" s="1"/>
  <c r="S4293"/>
  <c r="R4293"/>
  <c r="W4293" s="1"/>
  <c r="AB4293" s="1"/>
  <c r="Q4293"/>
  <c r="V4293" s="1"/>
  <c r="AA4293" s="1"/>
  <c r="P4293"/>
  <c r="U4293" s="1"/>
  <c r="Z4293" s="1"/>
  <c r="O4293"/>
  <c r="N4293"/>
  <c r="T4278"/>
  <c r="Y4278" s="1"/>
  <c r="S4278"/>
  <c r="X4278" s="1"/>
  <c r="R4278"/>
  <c r="W4278" s="1"/>
  <c r="AB4278" s="1"/>
  <c r="Q4278"/>
  <c r="V4278" s="1"/>
  <c r="AA4278" s="1"/>
  <c r="P4278"/>
  <c r="U4278" s="1"/>
  <c r="Z4278" s="1"/>
  <c r="O4278"/>
  <c r="N4278"/>
  <c r="T4263"/>
  <c r="Y4263" s="1"/>
  <c r="S4263"/>
  <c r="X4263" s="1"/>
  <c r="R4263"/>
  <c r="W4263" s="1"/>
  <c r="AB4263" s="1"/>
  <c r="Q4263"/>
  <c r="V4263" s="1"/>
  <c r="AA4263" s="1"/>
  <c r="P4263"/>
  <c r="U4263" s="1"/>
  <c r="Z4263" s="1"/>
  <c r="O4263"/>
  <c r="N4263"/>
  <c r="T4248"/>
  <c r="S4248"/>
  <c r="X4248" s="1"/>
  <c r="R4248"/>
  <c r="W4248" s="1"/>
  <c r="AB4248" s="1"/>
  <c r="Q4248"/>
  <c r="V4248" s="1"/>
  <c r="AA4248" s="1"/>
  <c r="P4248"/>
  <c r="U4248" s="1"/>
  <c r="Z4248" s="1"/>
  <c r="O4248"/>
  <c r="N4248"/>
  <c r="U4233"/>
  <c r="Z4233" s="1"/>
  <c r="T4233"/>
  <c r="Y4233" s="1"/>
  <c r="S4233"/>
  <c r="R4233"/>
  <c r="W4233" s="1"/>
  <c r="AB4233" s="1"/>
  <c r="Q4233"/>
  <c r="V4233" s="1"/>
  <c r="AA4233" s="1"/>
  <c r="P4233"/>
  <c r="O4233"/>
  <c r="N4233"/>
  <c r="T4218"/>
  <c r="Y4218" s="1"/>
  <c r="S4218"/>
  <c r="R4218"/>
  <c r="W4218" s="1"/>
  <c r="AB4218" s="1"/>
  <c r="Q4218"/>
  <c r="V4218" s="1"/>
  <c r="AA4218" s="1"/>
  <c r="P4218"/>
  <c r="U4218" s="1"/>
  <c r="Z4218" s="1"/>
  <c r="O4218"/>
  <c r="N4218"/>
  <c r="T4188"/>
  <c r="Y4188" s="1"/>
  <c r="S4188"/>
  <c r="X4188" s="1"/>
  <c r="R4188"/>
  <c r="W4188" s="1"/>
  <c r="AB4188" s="1"/>
  <c r="Q4188"/>
  <c r="V4188" s="1"/>
  <c r="AA4188" s="1"/>
  <c r="P4188"/>
  <c r="U4188" s="1"/>
  <c r="Z4188" s="1"/>
  <c r="O4188"/>
  <c r="N4188"/>
  <c r="T4173"/>
  <c r="Y4173" s="1"/>
  <c r="S4173"/>
  <c r="R4173"/>
  <c r="W4173" s="1"/>
  <c r="AB4173" s="1"/>
  <c r="Q4173"/>
  <c r="V4173" s="1"/>
  <c r="AA4173" s="1"/>
  <c r="P4173"/>
  <c r="U4173" s="1"/>
  <c r="Z4173" s="1"/>
  <c r="O4173"/>
  <c r="N4173"/>
  <c r="T4158"/>
  <c r="S4158"/>
  <c r="X4158" s="1"/>
  <c r="R4158"/>
  <c r="W4158" s="1"/>
  <c r="AB4158" s="1"/>
  <c r="Q4158"/>
  <c r="V4158" s="1"/>
  <c r="AA4158" s="1"/>
  <c r="P4158"/>
  <c r="U4158" s="1"/>
  <c r="Z4158" s="1"/>
  <c r="O4158"/>
  <c r="Y4158" s="1"/>
  <c r="N4158"/>
  <c r="T4143"/>
  <c r="Y4143" s="1"/>
  <c r="S4143"/>
  <c r="X4143" s="1"/>
  <c r="R4143"/>
  <c r="W4143" s="1"/>
  <c r="AB4143" s="1"/>
  <c r="Q4143"/>
  <c r="V4143" s="1"/>
  <c r="AA4143" s="1"/>
  <c r="P4143"/>
  <c r="U4143" s="1"/>
  <c r="Z4143" s="1"/>
  <c r="O4143"/>
  <c r="N4143"/>
  <c r="T4128"/>
  <c r="Y4128" s="1"/>
  <c r="S4128"/>
  <c r="R4128"/>
  <c r="W4128" s="1"/>
  <c r="AB4128" s="1"/>
  <c r="Q4128"/>
  <c r="V4128" s="1"/>
  <c r="AA4128" s="1"/>
  <c r="P4128"/>
  <c r="U4128" s="1"/>
  <c r="Z4128" s="1"/>
  <c r="O4128"/>
  <c r="N4128"/>
  <c r="T4113"/>
  <c r="S4113"/>
  <c r="X4113" s="1"/>
  <c r="R4113"/>
  <c r="W4113" s="1"/>
  <c r="AB4113" s="1"/>
  <c r="Q4113"/>
  <c r="V4113" s="1"/>
  <c r="AA4113" s="1"/>
  <c r="P4113"/>
  <c r="U4113" s="1"/>
  <c r="Z4113" s="1"/>
  <c r="O4113"/>
  <c r="N4113"/>
  <c r="T4097"/>
  <c r="Y4097" s="1"/>
  <c r="S4097"/>
  <c r="X4097" s="1"/>
  <c r="R4097"/>
  <c r="W4097" s="1"/>
  <c r="AB4097" s="1"/>
  <c r="Q4097"/>
  <c r="V4097" s="1"/>
  <c r="AA4097" s="1"/>
  <c r="P4097"/>
  <c r="U4097" s="1"/>
  <c r="Z4097" s="1"/>
  <c r="O4097"/>
  <c r="N4097"/>
  <c r="T4082"/>
  <c r="Y4082" s="1"/>
  <c r="S4082"/>
  <c r="X4082" s="1"/>
  <c r="R4082"/>
  <c r="W4082" s="1"/>
  <c r="Q4082"/>
  <c r="V4082" s="1"/>
  <c r="AA4082" s="1"/>
  <c r="P4082"/>
  <c r="U4082" s="1"/>
  <c r="O4082"/>
  <c r="N4082"/>
  <c r="T4067"/>
  <c r="S4067"/>
  <c r="X4067" s="1"/>
  <c r="R4067"/>
  <c r="W4067" s="1"/>
  <c r="AB4067" s="1"/>
  <c r="Q4067"/>
  <c r="V4067" s="1"/>
  <c r="AA4067" s="1"/>
  <c r="P4067"/>
  <c r="U4067" s="1"/>
  <c r="Z4067" s="1"/>
  <c r="O4067"/>
  <c r="N4067"/>
  <c r="T4052"/>
  <c r="Y4052" s="1"/>
  <c r="S4052"/>
  <c r="X4052" s="1"/>
  <c r="R4052"/>
  <c r="W4052" s="1"/>
  <c r="AB4052" s="1"/>
  <c r="Q4052"/>
  <c r="V4052" s="1"/>
  <c r="AA4052" s="1"/>
  <c r="P4052"/>
  <c r="U4052" s="1"/>
  <c r="Z4052" s="1"/>
  <c r="O4052"/>
  <c r="N4052"/>
  <c r="T4037"/>
  <c r="Y4037" s="1"/>
  <c r="S4037"/>
  <c r="X4037" s="1"/>
  <c r="R4037"/>
  <c r="W4037" s="1"/>
  <c r="AB4037" s="1"/>
  <c r="Q4037"/>
  <c r="V4037" s="1"/>
  <c r="AA4037" s="1"/>
  <c r="P4037"/>
  <c r="U4037" s="1"/>
  <c r="Z4037" s="1"/>
  <c r="O4037"/>
  <c r="N4037"/>
  <c r="T4022"/>
  <c r="Y4022" s="1"/>
  <c r="S4022"/>
  <c r="X4022" s="1"/>
  <c r="R4022"/>
  <c r="W4022" s="1"/>
  <c r="AB4022" s="1"/>
  <c r="Q4022"/>
  <c r="V4022" s="1"/>
  <c r="AA4022" s="1"/>
  <c r="P4022"/>
  <c r="U4022" s="1"/>
  <c r="Z4022" s="1"/>
  <c r="O4022"/>
  <c r="N4022"/>
  <c r="T4007"/>
  <c r="Y4007" s="1"/>
  <c r="S4007"/>
  <c r="X4007" s="1"/>
  <c r="R4007"/>
  <c r="W4007" s="1"/>
  <c r="AB4007" s="1"/>
  <c r="Q4007"/>
  <c r="V4007" s="1"/>
  <c r="AA4007" s="1"/>
  <c r="P4007"/>
  <c r="U4007" s="1"/>
  <c r="Z4007" s="1"/>
  <c r="O4007"/>
  <c r="N4007"/>
  <c r="U3992"/>
  <c r="Z3992" s="1"/>
  <c r="T3992"/>
  <c r="Y3992" s="1"/>
  <c r="S3992"/>
  <c r="R3992"/>
  <c r="W3992" s="1"/>
  <c r="AB3992" s="1"/>
  <c r="Q3992"/>
  <c r="V3992" s="1"/>
  <c r="AA3992" s="1"/>
  <c r="P3992"/>
  <c r="O3992"/>
  <c r="N3992"/>
  <c r="T3977"/>
  <c r="S3977"/>
  <c r="X3977" s="1"/>
  <c r="R3977"/>
  <c r="W3977" s="1"/>
  <c r="AB3977" s="1"/>
  <c r="Q3977"/>
  <c r="V3977" s="1"/>
  <c r="AA3977" s="1"/>
  <c r="P3977"/>
  <c r="U3977" s="1"/>
  <c r="Z3977" s="1"/>
  <c r="O3977"/>
  <c r="N3977"/>
  <c r="T3962"/>
  <c r="Y3962" s="1"/>
  <c r="S3962"/>
  <c r="X3962" s="1"/>
  <c r="R3962"/>
  <c r="W3962" s="1"/>
  <c r="AB3962" s="1"/>
  <c r="Q3962"/>
  <c r="V3962" s="1"/>
  <c r="AA3962" s="1"/>
  <c r="P3962"/>
  <c r="U3962" s="1"/>
  <c r="Z3962" s="1"/>
  <c r="O3962"/>
  <c r="N3962"/>
  <c r="T3946"/>
  <c r="Y3946" s="1"/>
  <c r="S3946"/>
  <c r="R3946"/>
  <c r="W3946" s="1"/>
  <c r="AB3946" s="1"/>
  <c r="Q3946"/>
  <c r="V3946" s="1"/>
  <c r="AA3946" s="1"/>
  <c r="P3946"/>
  <c r="U3946" s="1"/>
  <c r="Z3946" s="1"/>
  <c r="O3946"/>
  <c r="N3946"/>
  <c r="T3931"/>
  <c r="Y3931" s="1"/>
  <c r="S3931"/>
  <c r="R3931"/>
  <c r="W3931" s="1"/>
  <c r="Q3931"/>
  <c r="V3931" s="1"/>
  <c r="P3931"/>
  <c r="U3931" s="1"/>
  <c r="Z3931" s="1"/>
  <c r="O3931"/>
  <c r="N3931"/>
  <c r="T3915"/>
  <c r="Y3915" s="1"/>
  <c r="S3915"/>
  <c r="X3915" s="1"/>
  <c r="R3915"/>
  <c r="W3915" s="1"/>
  <c r="AB3915" s="1"/>
  <c r="Q3915"/>
  <c r="V3915" s="1"/>
  <c r="AA3915" s="1"/>
  <c r="P3915"/>
  <c r="U3915" s="1"/>
  <c r="Z3915" s="1"/>
  <c r="O3915"/>
  <c r="N3915"/>
  <c r="T3900"/>
  <c r="Y3900" s="1"/>
  <c r="S3900"/>
  <c r="X3900" s="1"/>
  <c r="R3900"/>
  <c r="W3900" s="1"/>
  <c r="AB3900" s="1"/>
  <c r="Q3900"/>
  <c r="V3900" s="1"/>
  <c r="AA3900" s="1"/>
  <c r="P3900"/>
  <c r="U3900" s="1"/>
  <c r="O3900"/>
  <c r="N3900"/>
  <c r="T3885"/>
  <c r="S3885"/>
  <c r="X3885" s="1"/>
  <c r="R3885"/>
  <c r="W3885" s="1"/>
  <c r="AB3885" s="1"/>
  <c r="Q3885"/>
  <c r="V3885" s="1"/>
  <c r="AA3885" s="1"/>
  <c r="P3885"/>
  <c r="U3885" s="1"/>
  <c r="Z3885" s="1"/>
  <c r="O3885"/>
  <c r="N3885"/>
  <c r="T3870"/>
  <c r="Y3870" s="1"/>
  <c r="S3870"/>
  <c r="X3870" s="1"/>
  <c r="R3870"/>
  <c r="W3870" s="1"/>
  <c r="AB3870" s="1"/>
  <c r="Q3870"/>
  <c r="V3870" s="1"/>
  <c r="AA3870" s="1"/>
  <c r="P3870"/>
  <c r="U3870" s="1"/>
  <c r="Z3870" s="1"/>
  <c r="O3870"/>
  <c r="N3870"/>
  <c r="T3855"/>
  <c r="Y3855" s="1"/>
  <c r="S3855"/>
  <c r="R3855"/>
  <c r="W3855" s="1"/>
  <c r="AB3855" s="1"/>
  <c r="Q3855"/>
  <c r="V3855" s="1"/>
  <c r="AA3855" s="1"/>
  <c r="P3855"/>
  <c r="U3855" s="1"/>
  <c r="Z3855" s="1"/>
  <c r="O3855"/>
  <c r="N3855"/>
  <c r="X3855" s="1"/>
  <c r="T3840"/>
  <c r="S3840"/>
  <c r="X3840" s="1"/>
  <c r="R3840"/>
  <c r="W3840" s="1"/>
  <c r="AB3840" s="1"/>
  <c r="Q3840"/>
  <c r="V3840" s="1"/>
  <c r="AA3840" s="1"/>
  <c r="P3840"/>
  <c r="U3840" s="1"/>
  <c r="Z3840" s="1"/>
  <c r="O3840"/>
  <c r="N3840"/>
  <c r="T3825"/>
  <c r="Y3825" s="1"/>
  <c r="S3825"/>
  <c r="X3825" s="1"/>
  <c r="R3825"/>
  <c r="W3825" s="1"/>
  <c r="AB3825" s="1"/>
  <c r="Q3825"/>
  <c r="V3825" s="1"/>
  <c r="AA3825" s="1"/>
  <c r="P3825"/>
  <c r="U3825" s="1"/>
  <c r="Z3825" s="1"/>
  <c r="O3825"/>
  <c r="N3825"/>
  <c r="T3810"/>
  <c r="Y3810" s="1"/>
  <c r="S3810"/>
  <c r="X3810" s="1"/>
  <c r="R3810"/>
  <c r="W3810" s="1"/>
  <c r="AB3810" s="1"/>
  <c r="Q3810"/>
  <c r="V3810" s="1"/>
  <c r="AA3810" s="1"/>
  <c r="P3810"/>
  <c r="U3810" s="1"/>
  <c r="Z3810" s="1"/>
  <c r="O3810"/>
  <c r="N3810"/>
  <c r="T3780"/>
  <c r="S3780"/>
  <c r="R3780"/>
  <c r="W3780" s="1"/>
  <c r="AB3780" s="1"/>
  <c r="Q3780"/>
  <c r="V3780" s="1"/>
  <c r="AA3780" s="1"/>
  <c r="P3780"/>
  <c r="U3780" s="1"/>
  <c r="O3780"/>
  <c r="Y3780" s="1"/>
  <c r="N3780"/>
  <c r="T3765"/>
  <c r="Y3765" s="1"/>
  <c r="S3765"/>
  <c r="X3765" s="1"/>
  <c r="R3765"/>
  <c r="W3765" s="1"/>
  <c r="AB3765" s="1"/>
  <c r="Q3765"/>
  <c r="V3765" s="1"/>
  <c r="AA3765" s="1"/>
  <c r="P3765"/>
  <c r="U3765" s="1"/>
  <c r="Z3765" s="1"/>
  <c r="O3765"/>
  <c r="N3765"/>
  <c r="T3750"/>
  <c r="S3750"/>
  <c r="R3750"/>
  <c r="W3750" s="1"/>
  <c r="AB3750" s="1"/>
  <c r="Q3750"/>
  <c r="V3750" s="1"/>
  <c r="AA3750" s="1"/>
  <c r="P3750"/>
  <c r="U3750" s="1"/>
  <c r="Z3750" s="1"/>
  <c r="O3750"/>
  <c r="N3750"/>
  <c r="T3735"/>
  <c r="Y3735" s="1"/>
  <c r="S3735"/>
  <c r="R3735"/>
  <c r="W3735" s="1"/>
  <c r="AB3735" s="1"/>
  <c r="Q3735"/>
  <c r="V3735" s="1"/>
  <c r="AA3735" s="1"/>
  <c r="P3735"/>
  <c r="U3735" s="1"/>
  <c r="Z3735" s="1"/>
  <c r="O3735"/>
  <c r="N3735"/>
  <c r="W3720"/>
  <c r="AB3720" s="1"/>
  <c r="T3720"/>
  <c r="S3720"/>
  <c r="X3720" s="1"/>
  <c r="R3720"/>
  <c r="Q3720"/>
  <c r="V3720" s="1"/>
  <c r="AA3720" s="1"/>
  <c r="P3720"/>
  <c r="U3720" s="1"/>
  <c r="O3720"/>
  <c r="Y3720" s="1"/>
  <c r="N3720"/>
  <c r="T3705"/>
  <c r="S3705"/>
  <c r="X3705" s="1"/>
  <c r="R3705"/>
  <c r="W3705" s="1"/>
  <c r="AB3705" s="1"/>
  <c r="Q3705"/>
  <c r="V3705" s="1"/>
  <c r="AA3705" s="1"/>
  <c r="P3705"/>
  <c r="U3705" s="1"/>
  <c r="Z3705" s="1"/>
  <c r="O3705"/>
  <c r="N3705"/>
  <c r="T3690"/>
  <c r="Y3690" s="1"/>
  <c r="S3690"/>
  <c r="R3690"/>
  <c r="W3690" s="1"/>
  <c r="AB3690" s="1"/>
  <c r="Q3690"/>
  <c r="V3690" s="1"/>
  <c r="AA3690" s="1"/>
  <c r="P3690"/>
  <c r="U3690" s="1"/>
  <c r="Z3690" s="1"/>
  <c r="O3690"/>
  <c r="N3690"/>
  <c r="N3675"/>
  <c r="S3675" s="1"/>
  <c r="O3675"/>
  <c r="T3675" s="1"/>
  <c r="P3675"/>
  <c r="U3675" s="1"/>
  <c r="Q3675"/>
  <c r="R3675"/>
  <c r="V3675"/>
  <c r="W3675"/>
  <c r="T3660"/>
  <c r="Y3660" s="1"/>
  <c r="S3660"/>
  <c r="X3660" s="1"/>
  <c r="R3660"/>
  <c r="W3660" s="1"/>
  <c r="AB3660" s="1"/>
  <c r="Q3660"/>
  <c r="V3660" s="1"/>
  <c r="AA3660" s="1"/>
  <c r="P3660"/>
  <c r="U3660" s="1"/>
  <c r="Z3660" s="1"/>
  <c r="O3660"/>
  <c r="N3660"/>
  <c r="T3645"/>
  <c r="Y3645" s="1"/>
  <c r="S3645"/>
  <c r="R3645"/>
  <c r="W3645" s="1"/>
  <c r="Q3645"/>
  <c r="V3645" s="1"/>
  <c r="AA3645" s="1"/>
  <c r="P3645"/>
  <c r="U3645" s="1"/>
  <c r="Z3645" s="1"/>
  <c r="O3645"/>
  <c r="N3645"/>
  <c r="T3630"/>
  <c r="S3630"/>
  <c r="R3630"/>
  <c r="W3630" s="1"/>
  <c r="Q3630"/>
  <c r="V3630" s="1"/>
  <c r="AA3630" s="1"/>
  <c r="P3630"/>
  <c r="U3630" s="1"/>
  <c r="Z3630" s="1"/>
  <c r="O3630"/>
  <c r="Y3630" s="1"/>
  <c r="N3630"/>
  <c r="T3615"/>
  <c r="S3615"/>
  <c r="X3615" s="1"/>
  <c r="R3615"/>
  <c r="W3615" s="1"/>
  <c r="Q3615"/>
  <c r="V3615" s="1"/>
  <c r="AA3615" s="1"/>
  <c r="P3615"/>
  <c r="U3615" s="1"/>
  <c r="Z3615" s="1"/>
  <c r="O3615"/>
  <c r="N3615"/>
  <c r="T3600"/>
  <c r="Y3600" s="1"/>
  <c r="S3600"/>
  <c r="R3600"/>
  <c r="W3600" s="1"/>
  <c r="AB3600" s="1"/>
  <c r="Q3600"/>
  <c r="V3600" s="1"/>
  <c r="AA3600" s="1"/>
  <c r="P3600"/>
  <c r="U3600" s="1"/>
  <c r="Z3600" s="1"/>
  <c r="O3600"/>
  <c r="N3600"/>
  <c r="T3585"/>
  <c r="S3585"/>
  <c r="X3585" s="1"/>
  <c r="R3585"/>
  <c r="W3585" s="1"/>
  <c r="AB3585" s="1"/>
  <c r="Q3585"/>
  <c r="V3585" s="1"/>
  <c r="AA3585" s="1"/>
  <c r="P3585"/>
  <c r="U3585" s="1"/>
  <c r="Z3585" s="1"/>
  <c r="O3585"/>
  <c r="N3585"/>
  <c r="T3570"/>
  <c r="S3570"/>
  <c r="R3570"/>
  <c r="W3570" s="1"/>
  <c r="AB3570" s="1"/>
  <c r="Q3570"/>
  <c r="V3570" s="1"/>
  <c r="AA3570" s="1"/>
  <c r="P3570"/>
  <c r="U3570" s="1"/>
  <c r="Z3570" s="1"/>
  <c r="O3570"/>
  <c r="N3570"/>
  <c r="T3554"/>
  <c r="Y3554" s="1"/>
  <c r="S3554"/>
  <c r="X3554" s="1"/>
  <c r="R3554"/>
  <c r="W3554" s="1"/>
  <c r="AB3554" s="1"/>
  <c r="Q3554"/>
  <c r="V3554" s="1"/>
  <c r="AA3554" s="1"/>
  <c r="P3554"/>
  <c r="U3554" s="1"/>
  <c r="Z3554" s="1"/>
  <c r="O3554"/>
  <c r="N3554"/>
  <c r="T3539"/>
  <c r="Y3539" s="1"/>
  <c r="S3539"/>
  <c r="X3539" s="1"/>
  <c r="R3539"/>
  <c r="W3539" s="1"/>
  <c r="AB3539" s="1"/>
  <c r="Q3539"/>
  <c r="V3539" s="1"/>
  <c r="AA3539" s="1"/>
  <c r="P3539"/>
  <c r="U3539" s="1"/>
  <c r="Z3539" s="1"/>
  <c r="O3539"/>
  <c r="N3539"/>
  <c r="T3524"/>
  <c r="Y3524" s="1"/>
  <c r="S3524"/>
  <c r="R3524"/>
  <c r="W3524" s="1"/>
  <c r="AB3524" s="1"/>
  <c r="Q3524"/>
  <c r="V3524" s="1"/>
  <c r="AA3524" s="1"/>
  <c r="P3524"/>
  <c r="U3524" s="1"/>
  <c r="Z3524" s="1"/>
  <c r="O3524"/>
  <c r="N3524"/>
  <c r="T3509"/>
  <c r="Y3509" s="1"/>
  <c r="S3509"/>
  <c r="R3509"/>
  <c r="W3509" s="1"/>
  <c r="AB3509" s="1"/>
  <c r="Q3509"/>
  <c r="V3509" s="1"/>
  <c r="AA3509" s="1"/>
  <c r="P3509"/>
  <c r="U3509" s="1"/>
  <c r="Z3509" s="1"/>
  <c r="O3509"/>
  <c r="N3509"/>
  <c r="T3479"/>
  <c r="Y3479" s="1"/>
  <c r="S3479"/>
  <c r="R3479"/>
  <c r="W3479" s="1"/>
  <c r="AB3479" s="1"/>
  <c r="Q3479"/>
  <c r="V3479" s="1"/>
  <c r="AA3479" s="1"/>
  <c r="P3479"/>
  <c r="U3479" s="1"/>
  <c r="Z3479" s="1"/>
  <c r="O3479"/>
  <c r="N3479"/>
  <c r="N3464"/>
  <c r="S3464" s="1"/>
  <c r="O3464"/>
  <c r="T3464" s="1"/>
  <c r="P3464"/>
  <c r="U3464" s="1"/>
  <c r="Z3464" s="1"/>
  <c r="Q3464"/>
  <c r="R3464"/>
  <c r="V3464"/>
  <c r="AA3464" s="1"/>
  <c r="W3464"/>
  <c r="T3449"/>
  <c r="Y3449" s="1"/>
  <c r="S3449"/>
  <c r="R3449"/>
  <c r="W3449" s="1"/>
  <c r="AB3449" s="1"/>
  <c r="Q3449"/>
  <c r="V3449" s="1"/>
  <c r="AA3449" s="1"/>
  <c r="P3449"/>
  <c r="U3449" s="1"/>
  <c r="Z3449" s="1"/>
  <c r="O3449"/>
  <c r="N3449"/>
  <c r="T3434"/>
  <c r="Y3434" s="1"/>
  <c r="S3434"/>
  <c r="X3434" s="1"/>
  <c r="R3434"/>
  <c r="W3434" s="1"/>
  <c r="AB3434" s="1"/>
  <c r="Q3434"/>
  <c r="V3434" s="1"/>
  <c r="AA3434" s="1"/>
  <c r="P3434"/>
  <c r="U3434" s="1"/>
  <c r="Z3434" s="1"/>
  <c r="O3434"/>
  <c r="N3434"/>
  <c r="T3389"/>
  <c r="Y3389" s="1"/>
  <c r="S3389"/>
  <c r="R3389"/>
  <c r="W3389" s="1"/>
  <c r="AB3389" s="1"/>
  <c r="Q3389"/>
  <c r="V3389" s="1"/>
  <c r="AA3389" s="1"/>
  <c r="P3389"/>
  <c r="U3389" s="1"/>
  <c r="Z3389" s="1"/>
  <c r="O3389"/>
  <c r="N3389"/>
  <c r="T3374"/>
  <c r="Y3374" s="1"/>
  <c r="S3374"/>
  <c r="X3374" s="1"/>
  <c r="R3374"/>
  <c r="W3374" s="1"/>
  <c r="AB3374" s="1"/>
  <c r="Q3374"/>
  <c r="V3374" s="1"/>
  <c r="AA3374" s="1"/>
  <c r="P3374"/>
  <c r="U3374" s="1"/>
  <c r="Z3374" s="1"/>
  <c r="O3374"/>
  <c r="N3374"/>
  <c r="U3359"/>
  <c r="Z3359" s="1"/>
  <c r="T3359"/>
  <c r="Y3359" s="1"/>
  <c r="S3359"/>
  <c r="R3359"/>
  <c r="W3359" s="1"/>
  <c r="AB3359" s="1"/>
  <c r="Q3359"/>
  <c r="V3359" s="1"/>
  <c r="AA3359" s="1"/>
  <c r="P3359"/>
  <c r="O3359"/>
  <c r="N3359"/>
  <c r="T3344"/>
  <c r="S3344"/>
  <c r="X3344" s="1"/>
  <c r="R3344"/>
  <c r="W3344" s="1"/>
  <c r="AB3344" s="1"/>
  <c r="Q3344"/>
  <c r="V3344" s="1"/>
  <c r="AA3344" s="1"/>
  <c r="P3344"/>
  <c r="U3344" s="1"/>
  <c r="Z3344" s="1"/>
  <c r="O3344"/>
  <c r="N3344"/>
  <c r="T3329"/>
  <c r="Y3329" s="1"/>
  <c r="S3329"/>
  <c r="X3329" s="1"/>
  <c r="R3329"/>
  <c r="W3329" s="1"/>
  <c r="AB3329" s="1"/>
  <c r="Q3329"/>
  <c r="V3329" s="1"/>
  <c r="AA3329" s="1"/>
  <c r="P3329"/>
  <c r="U3329" s="1"/>
  <c r="Z3329" s="1"/>
  <c r="O3329"/>
  <c r="N3329"/>
  <c r="T3314"/>
  <c r="S3314"/>
  <c r="X3314" s="1"/>
  <c r="R3314"/>
  <c r="W3314" s="1"/>
  <c r="AB3314" s="1"/>
  <c r="Q3314"/>
  <c r="V3314" s="1"/>
  <c r="AA3314" s="1"/>
  <c r="P3314"/>
  <c r="U3314" s="1"/>
  <c r="Z3314" s="1"/>
  <c r="O3314"/>
  <c r="N3314"/>
  <c r="T3299"/>
  <c r="Y3299" s="1"/>
  <c r="S3299"/>
  <c r="X3299" s="1"/>
  <c r="R3299"/>
  <c r="W3299" s="1"/>
  <c r="AB3299" s="1"/>
  <c r="Q3299"/>
  <c r="V3299" s="1"/>
  <c r="P3299"/>
  <c r="U3299" s="1"/>
  <c r="Z3299" s="1"/>
  <c r="O3299"/>
  <c r="N3299"/>
  <c r="T3284"/>
  <c r="Y3284" s="1"/>
  <c r="S3284"/>
  <c r="X3284" s="1"/>
  <c r="R3284"/>
  <c r="W3284" s="1"/>
  <c r="AB3284" s="1"/>
  <c r="Q3284"/>
  <c r="V3284" s="1"/>
  <c r="AA3284" s="1"/>
  <c r="P3284"/>
  <c r="U3284" s="1"/>
  <c r="Z3284" s="1"/>
  <c r="O3284"/>
  <c r="N3284"/>
  <c r="T3269"/>
  <c r="S3269"/>
  <c r="X3269" s="1"/>
  <c r="R3269"/>
  <c r="W3269" s="1"/>
  <c r="AB3269" s="1"/>
  <c r="Q3269"/>
  <c r="V3269" s="1"/>
  <c r="AA3269" s="1"/>
  <c r="P3269"/>
  <c r="U3269" s="1"/>
  <c r="Z3269" s="1"/>
  <c r="O3269"/>
  <c r="N3269"/>
  <c r="N3254"/>
  <c r="S3254" s="1"/>
  <c r="O3254"/>
  <c r="T3254" s="1"/>
  <c r="P3254"/>
  <c r="Q3254"/>
  <c r="R3254"/>
  <c r="U3254"/>
  <c r="V3254"/>
  <c r="W3254"/>
  <c r="T3164"/>
  <c r="Y3164" s="1"/>
  <c r="S3164"/>
  <c r="X3164" s="1"/>
  <c r="R3164"/>
  <c r="W3164" s="1"/>
  <c r="AB3164" s="1"/>
  <c r="Q3164"/>
  <c r="V3164" s="1"/>
  <c r="AA3164" s="1"/>
  <c r="P3164"/>
  <c r="U3164" s="1"/>
  <c r="Z3164" s="1"/>
  <c r="O3164"/>
  <c r="N3164"/>
  <c r="T3149"/>
  <c r="Y3149" s="1"/>
  <c r="S3149"/>
  <c r="R3149"/>
  <c r="W3149" s="1"/>
  <c r="AB3149" s="1"/>
  <c r="Q3149"/>
  <c r="V3149" s="1"/>
  <c r="AA3149" s="1"/>
  <c r="P3149"/>
  <c r="U3149" s="1"/>
  <c r="Z3149" s="1"/>
  <c r="O3149"/>
  <c r="N3149"/>
  <c r="T3133"/>
  <c r="S3133"/>
  <c r="X3133" s="1"/>
  <c r="R3133"/>
  <c r="W3133" s="1"/>
  <c r="AB3133" s="1"/>
  <c r="Q3133"/>
  <c r="V3133" s="1"/>
  <c r="AA3133" s="1"/>
  <c r="P3133"/>
  <c r="U3133" s="1"/>
  <c r="Z3133" s="1"/>
  <c r="O3133"/>
  <c r="N3133"/>
  <c r="U3117"/>
  <c r="Z3117" s="1"/>
  <c r="T3117"/>
  <c r="Y3117" s="1"/>
  <c r="S3117"/>
  <c r="R3117"/>
  <c r="W3117" s="1"/>
  <c r="AB3117" s="1"/>
  <c r="Q3117"/>
  <c r="V3117" s="1"/>
  <c r="AA3117" s="1"/>
  <c r="P3117"/>
  <c r="O3117"/>
  <c r="N3117"/>
  <c r="T3057"/>
  <c r="Y3057" s="1"/>
  <c r="S3057"/>
  <c r="X3057" s="1"/>
  <c r="R3057"/>
  <c r="W3057" s="1"/>
  <c r="AB3057" s="1"/>
  <c r="Q3057"/>
  <c r="V3057" s="1"/>
  <c r="AA3057" s="1"/>
  <c r="P3057"/>
  <c r="U3057" s="1"/>
  <c r="Z3057" s="1"/>
  <c r="O3057"/>
  <c r="N3057"/>
  <c r="T2892"/>
  <c r="Y2892" s="1"/>
  <c r="S2892"/>
  <c r="R2892"/>
  <c r="W2892" s="1"/>
  <c r="AB2892" s="1"/>
  <c r="Q2892"/>
  <c r="V2892" s="1"/>
  <c r="AA2892" s="1"/>
  <c r="P2892"/>
  <c r="U2892" s="1"/>
  <c r="Z2892" s="1"/>
  <c r="O2892"/>
  <c r="N2892"/>
  <c r="T2847"/>
  <c r="Y2847" s="1"/>
  <c r="S2847"/>
  <c r="X2847" s="1"/>
  <c r="R2847"/>
  <c r="W2847" s="1"/>
  <c r="AB2847" s="1"/>
  <c r="Q2847"/>
  <c r="V2847" s="1"/>
  <c r="AA2847" s="1"/>
  <c r="P2847"/>
  <c r="U2847" s="1"/>
  <c r="Z2847" s="1"/>
  <c r="O2847"/>
  <c r="N2847"/>
  <c r="T2832"/>
  <c r="S2832"/>
  <c r="X2832" s="1"/>
  <c r="R2832"/>
  <c r="W2832" s="1"/>
  <c r="AB2832" s="1"/>
  <c r="Q2832"/>
  <c r="V2832" s="1"/>
  <c r="AA2832" s="1"/>
  <c r="P2832"/>
  <c r="U2832" s="1"/>
  <c r="Z2832" s="1"/>
  <c r="O2832"/>
  <c r="N2832"/>
  <c r="T2816"/>
  <c r="Y2816" s="1"/>
  <c r="S2816"/>
  <c r="X2816" s="1"/>
  <c r="R2816"/>
  <c r="W2816" s="1"/>
  <c r="AB2816" s="1"/>
  <c r="Q2816"/>
  <c r="V2816" s="1"/>
  <c r="AA2816" s="1"/>
  <c r="P2816"/>
  <c r="U2816" s="1"/>
  <c r="Z2816" s="1"/>
  <c r="O2816"/>
  <c r="N2816"/>
  <c r="T2696"/>
  <c r="Y2696" s="1"/>
  <c r="S2696"/>
  <c r="X2696" s="1"/>
  <c r="R2696"/>
  <c r="W2696" s="1"/>
  <c r="AB2696" s="1"/>
  <c r="Q2696"/>
  <c r="V2696" s="1"/>
  <c r="AA2696" s="1"/>
  <c r="P2696"/>
  <c r="U2696" s="1"/>
  <c r="Z2696" s="1"/>
  <c r="O2696"/>
  <c r="N2696"/>
  <c r="T2651"/>
  <c r="Y2651" s="1"/>
  <c r="S2651"/>
  <c r="X2651" s="1"/>
  <c r="R2651"/>
  <c r="W2651" s="1"/>
  <c r="AB2651" s="1"/>
  <c r="Q2651"/>
  <c r="V2651" s="1"/>
  <c r="AA2651" s="1"/>
  <c r="P2651"/>
  <c r="U2651" s="1"/>
  <c r="Z2651" s="1"/>
  <c r="O2651"/>
  <c r="N2651"/>
  <c r="T2636"/>
  <c r="Y2636" s="1"/>
  <c r="S2636"/>
  <c r="X2636" s="1"/>
  <c r="R2636"/>
  <c r="W2636" s="1"/>
  <c r="AB2636" s="1"/>
  <c r="Q2636"/>
  <c r="V2636" s="1"/>
  <c r="AA2636" s="1"/>
  <c r="P2636"/>
  <c r="U2636" s="1"/>
  <c r="Z2636" s="1"/>
  <c r="O2636"/>
  <c r="N2636"/>
  <c r="U2590"/>
  <c r="T2590"/>
  <c r="Y2590" s="1"/>
  <c r="S2590"/>
  <c r="X2590" s="1"/>
  <c r="R2590"/>
  <c r="W2590" s="1"/>
  <c r="AB2590" s="1"/>
  <c r="Q2590"/>
  <c r="V2590" s="1"/>
  <c r="AA2590" s="1"/>
  <c r="P2590"/>
  <c r="O2590"/>
  <c r="N2590"/>
  <c r="T2575"/>
  <c r="Y2575" s="1"/>
  <c r="S2575"/>
  <c r="R2575"/>
  <c r="W2575" s="1"/>
  <c r="AB2575" s="1"/>
  <c r="Q2575"/>
  <c r="V2575" s="1"/>
  <c r="AA2575" s="1"/>
  <c r="P2575"/>
  <c r="U2575" s="1"/>
  <c r="Z2575" s="1"/>
  <c r="O2575"/>
  <c r="N2575"/>
  <c r="T2273"/>
  <c r="Y2273" s="1"/>
  <c r="S2273"/>
  <c r="X2273" s="1"/>
  <c r="R2273"/>
  <c r="W2273" s="1"/>
  <c r="AB2273" s="1"/>
  <c r="Q2273"/>
  <c r="V2273" s="1"/>
  <c r="AA2273" s="1"/>
  <c r="P2273"/>
  <c r="U2273" s="1"/>
  <c r="Z2273" s="1"/>
  <c r="O2273"/>
  <c r="N2273"/>
  <c r="T2257"/>
  <c r="Y2257" s="1"/>
  <c r="S2257"/>
  <c r="R2257"/>
  <c r="W2257" s="1"/>
  <c r="AB2257" s="1"/>
  <c r="Q2257"/>
  <c r="V2257" s="1"/>
  <c r="AA2257" s="1"/>
  <c r="P2257"/>
  <c r="U2257" s="1"/>
  <c r="Z2257" s="1"/>
  <c r="O2257"/>
  <c r="N2257"/>
  <c r="T2001"/>
  <c r="S2001"/>
  <c r="X2001" s="1"/>
  <c r="R2001"/>
  <c r="W2001" s="1"/>
  <c r="AB2001" s="1"/>
  <c r="Q2001"/>
  <c r="V2001" s="1"/>
  <c r="AA2001" s="1"/>
  <c r="P2001"/>
  <c r="U2001" s="1"/>
  <c r="Z2001" s="1"/>
  <c r="O2001"/>
  <c r="N2001"/>
  <c r="T1986"/>
  <c r="Y1986" s="1"/>
  <c r="S1986"/>
  <c r="X1986" s="1"/>
  <c r="R1986"/>
  <c r="W1986" s="1"/>
  <c r="AB1986" s="1"/>
  <c r="Q1986"/>
  <c r="V1986" s="1"/>
  <c r="AA1986" s="1"/>
  <c r="P1986"/>
  <c r="U1986" s="1"/>
  <c r="Z1986" s="1"/>
  <c r="O1986"/>
  <c r="N1986"/>
  <c r="T706"/>
  <c r="Y706" s="1"/>
  <c r="S706"/>
  <c r="X706" s="1"/>
  <c r="R706"/>
  <c r="W706" s="1"/>
  <c r="AB706" s="1"/>
  <c r="Q706"/>
  <c r="V706" s="1"/>
  <c r="P706"/>
  <c r="U706" s="1"/>
  <c r="Z706" s="1"/>
  <c r="O706"/>
  <c r="N706"/>
  <c r="T691"/>
  <c r="Y691" s="1"/>
  <c r="S691"/>
  <c r="X691" s="1"/>
  <c r="R691"/>
  <c r="W691" s="1"/>
  <c r="AB691" s="1"/>
  <c r="Q691"/>
  <c r="V691" s="1"/>
  <c r="AA691" s="1"/>
  <c r="P691"/>
  <c r="U691" s="1"/>
  <c r="Z691" s="1"/>
  <c r="O691"/>
  <c r="N691"/>
  <c r="T300"/>
  <c r="Y300" s="1"/>
  <c r="S300"/>
  <c r="X300" s="1"/>
  <c r="R300"/>
  <c r="W300" s="1"/>
  <c r="AB300" s="1"/>
  <c r="Q300"/>
  <c r="V300" s="1"/>
  <c r="AA300" s="1"/>
  <c r="P300"/>
  <c r="U300" s="1"/>
  <c r="Z300" s="1"/>
  <c r="O300"/>
  <c r="N300"/>
  <c r="T631"/>
  <c r="S631"/>
  <c r="X631" s="1"/>
  <c r="R631"/>
  <c r="W631" s="1"/>
  <c r="AB631" s="1"/>
  <c r="Q631"/>
  <c r="V631" s="1"/>
  <c r="AA631" s="1"/>
  <c r="P631"/>
  <c r="U631" s="1"/>
  <c r="Z631" s="1"/>
  <c r="O631"/>
  <c r="Y631" s="1"/>
  <c r="N631"/>
  <c r="T586"/>
  <c r="S586"/>
  <c r="X586" s="1"/>
  <c r="R586"/>
  <c r="W586" s="1"/>
  <c r="Q586"/>
  <c r="V586" s="1"/>
  <c r="AA586" s="1"/>
  <c r="P586"/>
  <c r="U586" s="1"/>
  <c r="Z586" s="1"/>
  <c r="O586"/>
  <c r="N586"/>
  <c r="T556"/>
  <c r="Y556" s="1"/>
  <c r="S556"/>
  <c r="R556"/>
  <c r="W556" s="1"/>
  <c r="AB556" s="1"/>
  <c r="Q556"/>
  <c r="V556" s="1"/>
  <c r="AA556" s="1"/>
  <c r="P556"/>
  <c r="U556" s="1"/>
  <c r="Z556" s="1"/>
  <c r="O556"/>
  <c r="N556"/>
  <c r="U210"/>
  <c r="Z210" s="1"/>
  <c r="T210"/>
  <c r="Y210" s="1"/>
  <c r="S210"/>
  <c r="R210"/>
  <c r="W210" s="1"/>
  <c r="AB210" s="1"/>
  <c r="Q210"/>
  <c r="V210" s="1"/>
  <c r="AA210" s="1"/>
  <c r="P210"/>
  <c r="O210"/>
  <c r="N210"/>
  <c r="T3239"/>
  <c r="Y3239" s="1"/>
  <c r="S3239"/>
  <c r="X3239" s="1"/>
  <c r="R3239"/>
  <c r="W3239" s="1"/>
  <c r="AB3239" s="1"/>
  <c r="Q3239"/>
  <c r="V3239" s="1"/>
  <c r="AA3239" s="1"/>
  <c r="P3239"/>
  <c r="U3239" s="1"/>
  <c r="Z3239" s="1"/>
  <c r="O3239"/>
  <c r="N3239"/>
  <c r="T3224"/>
  <c r="Y3224" s="1"/>
  <c r="S3224"/>
  <c r="X3224" s="1"/>
  <c r="R3224"/>
  <c r="W3224" s="1"/>
  <c r="AB3224" s="1"/>
  <c r="Q3224"/>
  <c r="V3224" s="1"/>
  <c r="AA3224" s="1"/>
  <c r="P3224"/>
  <c r="U3224" s="1"/>
  <c r="O3224"/>
  <c r="N3224"/>
  <c r="T3209"/>
  <c r="Y3209" s="1"/>
  <c r="S3209"/>
  <c r="X3209" s="1"/>
  <c r="R3209"/>
  <c r="W3209" s="1"/>
  <c r="AB3209" s="1"/>
  <c r="Q3209"/>
  <c r="V3209" s="1"/>
  <c r="AA3209" s="1"/>
  <c r="P3209"/>
  <c r="U3209" s="1"/>
  <c r="Z3209" s="1"/>
  <c r="O3209"/>
  <c r="N3209"/>
  <c r="T3194"/>
  <c r="S3194"/>
  <c r="X3194" s="1"/>
  <c r="R3194"/>
  <c r="W3194" s="1"/>
  <c r="AB3194" s="1"/>
  <c r="Q3194"/>
  <c r="V3194" s="1"/>
  <c r="AA3194" s="1"/>
  <c r="P3194"/>
  <c r="U3194" s="1"/>
  <c r="Z3194" s="1"/>
  <c r="O3194"/>
  <c r="N3194"/>
  <c r="T3179"/>
  <c r="Y3179" s="1"/>
  <c r="S3179"/>
  <c r="X3179" s="1"/>
  <c r="R3179"/>
  <c r="W3179" s="1"/>
  <c r="AB3179" s="1"/>
  <c r="Q3179"/>
  <c r="V3179" s="1"/>
  <c r="AA3179" s="1"/>
  <c r="P3179"/>
  <c r="U3179" s="1"/>
  <c r="Z3179" s="1"/>
  <c r="O3179"/>
  <c r="N3179"/>
  <c r="T3102"/>
  <c r="Y3102" s="1"/>
  <c r="S3102"/>
  <c r="X3102" s="1"/>
  <c r="R3102"/>
  <c r="W3102" s="1"/>
  <c r="AB3102" s="1"/>
  <c r="Q3102"/>
  <c r="V3102" s="1"/>
  <c r="AA3102" s="1"/>
  <c r="P3102"/>
  <c r="U3102" s="1"/>
  <c r="Z3102" s="1"/>
  <c r="O3102"/>
  <c r="N3102"/>
  <c r="T3087"/>
  <c r="Y3087" s="1"/>
  <c r="S3087"/>
  <c r="X3087" s="1"/>
  <c r="R3087"/>
  <c r="W3087" s="1"/>
  <c r="AB3087" s="1"/>
  <c r="Q3087"/>
  <c r="V3087" s="1"/>
  <c r="AA3087" s="1"/>
  <c r="P3087"/>
  <c r="U3087" s="1"/>
  <c r="Z3087" s="1"/>
  <c r="O3087"/>
  <c r="N3087"/>
  <c r="T3072"/>
  <c r="Y3072" s="1"/>
  <c r="S3072"/>
  <c r="R3072"/>
  <c r="W3072" s="1"/>
  <c r="AB3072" s="1"/>
  <c r="Q3072"/>
  <c r="V3072" s="1"/>
  <c r="AA3072" s="1"/>
  <c r="P3072"/>
  <c r="U3072" s="1"/>
  <c r="Z3072" s="1"/>
  <c r="O3072"/>
  <c r="N3072"/>
  <c r="U3042"/>
  <c r="Z3042" s="1"/>
  <c r="T3042"/>
  <c r="Y3042" s="1"/>
  <c r="S3042"/>
  <c r="R3042"/>
  <c r="W3042" s="1"/>
  <c r="AB3042" s="1"/>
  <c r="Q3042"/>
  <c r="V3042" s="1"/>
  <c r="AA3042" s="1"/>
  <c r="P3042"/>
  <c r="O3042"/>
  <c r="N3042"/>
  <c r="T3027"/>
  <c r="S3027"/>
  <c r="X3027" s="1"/>
  <c r="R3027"/>
  <c r="W3027" s="1"/>
  <c r="AB3027" s="1"/>
  <c r="Q3027"/>
  <c r="V3027" s="1"/>
  <c r="AA3027" s="1"/>
  <c r="P3027"/>
  <c r="U3027" s="1"/>
  <c r="Z3027" s="1"/>
  <c r="O3027"/>
  <c r="N3027"/>
  <c r="T3012"/>
  <c r="Y3012" s="1"/>
  <c r="S3012"/>
  <c r="X3012" s="1"/>
  <c r="R3012"/>
  <c r="W3012" s="1"/>
  <c r="AB3012" s="1"/>
  <c r="Q3012"/>
  <c r="V3012" s="1"/>
  <c r="AA3012" s="1"/>
  <c r="P3012"/>
  <c r="U3012" s="1"/>
  <c r="Z3012" s="1"/>
  <c r="O3012"/>
  <c r="N3012"/>
  <c r="T2997"/>
  <c r="Y2997" s="1"/>
  <c r="S2997"/>
  <c r="X2997" s="1"/>
  <c r="R2997"/>
  <c r="W2997" s="1"/>
  <c r="AB2997" s="1"/>
  <c r="Q2997"/>
  <c r="V2997" s="1"/>
  <c r="AA2997" s="1"/>
  <c r="P2997"/>
  <c r="U2997" s="1"/>
  <c r="Z2997" s="1"/>
  <c r="O2997"/>
  <c r="N2997"/>
  <c r="T2982"/>
  <c r="S2982"/>
  <c r="X2982" s="1"/>
  <c r="R2982"/>
  <c r="W2982" s="1"/>
  <c r="Q2982"/>
  <c r="V2982" s="1"/>
  <c r="AA2982" s="1"/>
  <c r="P2982"/>
  <c r="U2982" s="1"/>
  <c r="Z2982" s="1"/>
  <c r="O2982"/>
  <c r="N2982"/>
  <c r="T2967"/>
  <c r="Y2967" s="1"/>
  <c r="S2967"/>
  <c r="X2967" s="1"/>
  <c r="R2967"/>
  <c r="W2967" s="1"/>
  <c r="AB2967" s="1"/>
  <c r="Q2967"/>
  <c r="V2967" s="1"/>
  <c r="AA2967" s="1"/>
  <c r="P2967"/>
  <c r="U2967" s="1"/>
  <c r="Z2967" s="1"/>
  <c r="O2967"/>
  <c r="N2967"/>
  <c r="T2952"/>
  <c r="Y2952" s="1"/>
  <c r="S2952"/>
  <c r="X2952" s="1"/>
  <c r="R2952"/>
  <c r="W2952" s="1"/>
  <c r="AB2952" s="1"/>
  <c r="Q2952"/>
  <c r="V2952" s="1"/>
  <c r="AA2952" s="1"/>
  <c r="P2952"/>
  <c r="U2952" s="1"/>
  <c r="O2952"/>
  <c r="N2952"/>
  <c r="T2922"/>
  <c r="Y2922" s="1"/>
  <c r="S2922"/>
  <c r="X2922" s="1"/>
  <c r="R2922"/>
  <c r="W2922" s="1"/>
  <c r="AB2922" s="1"/>
  <c r="Q2922"/>
  <c r="V2922" s="1"/>
  <c r="AA2922" s="1"/>
  <c r="P2922"/>
  <c r="U2922" s="1"/>
  <c r="Z2922" s="1"/>
  <c r="O2922"/>
  <c r="N2922"/>
  <c r="T2907"/>
  <c r="Y2907" s="1"/>
  <c r="S2907"/>
  <c r="X2907" s="1"/>
  <c r="R2907"/>
  <c r="W2907" s="1"/>
  <c r="AB2907" s="1"/>
  <c r="Q2907"/>
  <c r="V2907" s="1"/>
  <c r="AA2907" s="1"/>
  <c r="P2907"/>
  <c r="U2907" s="1"/>
  <c r="Z2907" s="1"/>
  <c r="O2907"/>
  <c r="N2907"/>
  <c r="T2877"/>
  <c r="Y2877" s="1"/>
  <c r="S2877"/>
  <c r="R2877"/>
  <c r="W2877" s="1"/>
  <c r="AB2877" s="1"/>
  <c r="Q2877"/>
  <c r="V2877" s="1"/>
  <c r="AA2877" s="1"/>
  <c r="P2877"/>
  <c r="U2877" s="1"/>
  <c r="Z2877" s="1"/>
  <c r="O2877"/>
  <c r="N2877"/>
  <c r="T2862"/>
  <c r="S2862"/>
  <c r="X2862" s="1"/>
  <c r="R2862"/>
  <c r="W2862" s="1"/>
  <c r="AB2862" s="1"/>
  <c r="Q2862"/>
  <c r="V2862" s="1"/>
  <c r="P2862"/>
  <c r="U2862" s="1"/>
  <c r="Z2862" s="1"/>
  <c r="O2862"/>
  <c r="Y2862" s="1"/>
  <c r="N2862"/>
  <c r="T2801"/>
  <c r="Y2801" s="1"/>
  <c r="S2801"/>
  <c r="X2801" s="1"/>
  <c r="R2801"/>
  <c r="W2801" s="1"/>
  <c r="AB2801" s="1"/>
  <c r="Q2801"/>
  <c r="V2801" s="1"/>
  <c r="AA2801" s="1"/>
  <c r="P2801"/>
  <c r="U2801" s="1"/>
  <c r="Z2801" s="1"/>
  <c r="O2801"/>
  <c r="N2801"/>
  <c r="T2786"/>
  <c r="S2786"/>
  <c r="R2786"/>
  <c r="W2786" s="1"/>
  <c r="AB2786" s="1"/>
  <c r="Q2786"/>
  <c r="V2786" s="1"/>
  <c r="AA2786" s="1"/>
  <c r="P2786"/>
  <c r="U2786" s="1"/>
  <c r="Z2786" s="1"/>
  <c r="O2786"/>
  <c r="N2786"/>
  <c r="T2771"/>
  <c r="Y2771" s="1"/>
  <c r="S2771"/>
  <c r="X2771" s="1"/>
  <c r="R2771"/>
  <c r="W2771" s="1"/>
  <c r="Q2771"/>
  <c r="V2771" s="1"/>
  <c r="P2771"/>
  <c r="U2771" s="1"/>
  <c r="Z2771" s="1"/>
  <c r="O2771"/>
  <c r="N2771"/>
  <c r="N2756"/>
  <c r="S2756" s="1"/>
  <c r="O2756"/>
  <c r="T2756" s="1"/>
  <c r="P2756"/>
  <c r="U2756" s="1"/>
  <c r="Q2756"/>
  <c r="R2756"/>
  <c r="V2756"/>
  <c r="W2756"/>
  <c r="U2741"/>
  <c r="T2741"/>
  <c r="Y2741" s="1"/>
  <c r="S2741"/>
  <c r="X2741" s="1"/>
  <c r="R2741"/>
  <c r="W2741" s="1"/>
  <c r="AB2741" s="1"/>
  <c r="Q2741"/>
  <c r="V2741" s="1"/>
  <c r="AA2741" s="1"/>
  <c r="P2741"/>
  <c r="O2741"/>
  <c r="N2741"/>
  <c r="T2726"/>
  <c r="Y2726" s="1"/>
  <c r="S2726"/>
  <c r="R2726"/>
  <c r="W2726" s="1"/>
  <c r="AB2726" s="1"/>
  <c r="Q2726"/>
  <c r="V2726" s="1"/>
  <c r="AA2726" s="1"/>
  <c r="P2726"/>
  <c r="U2726" s="1"/>
  <c r="Z2726" s="1"/>
  <c r="O2726"/>
  <c r="N2726"/>
  <c r="T2711"/>
  <c r="S2711"/>
  <c r="X2711" s="1"/>
  <c r="R2711"/>
  <c r="W2711" s="1"/>
  <c r="AB2711" s="1"/>
  <c r="Q2711"/>
  <c r="V2711" s="1"/>
  <c r="AA2711" s="1"/>
  <c r="P2711"/>
  <c r="U2711" s="1"/>
  <c r="Z2711" s="1"/>
  <c r="O2711"/>
  <c r="N2711"/>
  <c r="T2681"/>
  <c r="Y2681" s="1"/>
  <c r="S2681"/>
  <c r="X2681" s="1"/>
  <c r="R2681"/>
  <c r="W2681" s="1"/>
  <c r="AB2681" s="1"/>
  <c r="Q2681"/>
  <c r="V2681" s="1"/>
  <c r="AA2681" s="1"/>
  <c r="P2681"/>
  <c r="U2681" s="1"/>
  <c r="Z2681" s="1"/>
  <c r="O2681"/>
  <c r="N2681"/>
  <c r="T2666"/>
  <c r="Y2666" s="1"/>
  <c r="S2666"/>
  <c r="R2666"/>
  <c r="W2666" s="1"/>
  <c r="AB2666" s="1"/>
  <c r="Q2666"/>
  <c r="V2666" s="1"/>
  <c r="AA2666" s="1"/>
  <c r="P2666"/>
  <c r="U2666" s="1"/>
  <c r="Z2666" s="1"/>
  <c r="O2666"/>
  <c r="N2666"/>
  <c r="T2620"/>
  <c r="Y2620" s="1"/>
  <c r="S2620"/>
  <c r="X2620" s="1"/>
  <c r="R2620"/>
  <c r="W2620" s="1"/>
  <c r="AB2620" s="1"/>
  <c r="Q2620"/>
  <c r="V2620" s="1"/>
  <c r="AA2620" s="1"/>
  <c r="P2620"/>
  <c r="U2620" s="1"/>
  <c r="Z2620" s="1"/>
  <c r="O2620"/>
  <c r="N2620"/>
  <c r="T2605"/>
  <c r="Y2605" s="1"/>
  <c r="S2605"/>
  <c r="X2605" s="1"/>
  <c r="R2605"/>
  <c r="W2605" s="1"/>
  <c r="AB2605" s="1"/>
  <c r="Q2605"/>
  <c r="V2605" s="1"/>
  <c r="AA2605" s="1"/>
  <c r="P2605"/>
  <c r="U2605" s="1"/>
  <c r="Z2605" s="1"/>
  <c r="O2605"/>
  <c r="N2605"/>
  <c r="T2560"/>
  <c r="S2560"/>
  <c r="X2560" s="1"/>
  <c r="R2560"/>
  <c r="W2560" s="1"/>
  <c r="AB2560" s="1"/>
  <c r="Q2560"/>
  <c r="V2560" s="1"/>
  <c r="AA2560" s="1"/>
  <c r="P2560"/>
  <c r="U2560" s="1"/>
  <c r="Z2560" s="1"/>
  <c r="O2560"/>
  <c r="N2560"/>
  <c r="T2545"/>
  <c r="S2545"/>
  <c r="X2545" s="1"/>
  <c r="R2545"/>
  <c r="W2545" s="1"/>
  <c r="AB2545" s="1"/>
  <c r="Q2545"/>
  <c r="V2545" s="1"/>
  <c r="AA2545" s="1"/>
  <c r="P2545"/>
  <c r="U2545" s="1"/>
  <c r="Z2545" s="1"/>
  <c r="O2545"/>
  <c r="Y2545" s="1"/>
  <c r="N2545"/>
  <c r="T2530"/>
  <c r="Y2530" s="1"/>
  <c r="S2530"/>
  <c r="R2530"/>
  <c r="W2530" s="1"/>
  <c r="AB2530" s="1"/>
  <c r="Q2530"/>
  <c r="V2530" s="1"/>
  <c r="AA2530" s="1"/>
  <c r="P2530"/>
  <c r="U2530" s="1"/>
  <c r="Z2530" s="1"/>
  <c r="O2530"/>
  <c r="N2530"/>
  <c r="T2515"/>
  <c r="Y2515" s="1"/>
  <c r="S2515"/>
  <c r="X2515" s="1"/>
  <c r="R2515"/>
  <c r="W2515" s="1"/>
  <c r="AB2515" s="1"/>
  <c r="Q2515"/>
  <c r="V2515" s="1"/>
  <c r="AA2515" s="1"/>
  <c r="P2515"/>
  <c r="U2515" s="1"/>
  <c r="Z2515" s="1"/>
  <c r="O2515"/>
  <c r="N2515"/>
  <c r="T2500"/>
  <c r="Y2500" s="1"/>
  <c r="S2500"/>
  <c r="X2500" s="1"/>
  <c r="R2500"/>
  <c r="W2500" s="1"/>
  <c r="AB2500" s="1"/>
  <c r="Q2500"/>
  <c r="V2500" s="1"/>
  <c r="AA2500" s="1"/>
  <c r="P2500"/>
  <c r="U2500" s="1"/>
  <c r="Z2500" s="1"/>
  <c r="O2500"/>
  <c r="N2500"/>
  <c r="T2485"/>
  <c r="Y2485" s="1"/>
  <c r="S2485"/>
  <c r="X2485" s="1"/>
  <c r="R2485"/>
  <c r="W2485" s="1"/>
  <c r="AB2485" s="1"/>
  <c r="Q2485"/>
  <c r="V2485" s="1"/>
  <c r="AA2485" s="1"/>
  <c r="P2485"/>
  <c r="U2485" s="1"/>
  <c r="Z2485" s="1"/>
  <c r="O2485"/>
  <c r="N2485"/>
  <c r="T2470"/>
  <c r="Y2470" s="1"/>
  <c r="S2470"/>
  <c r="R2470"/>
  <c r="W2470" s="1"/>
  <c r="AB2470" s="1"/>
  <c r="Q2470"/>
  <c r="V2470" s="1"/>
  <c r="AA2470" s="1"/>
  <c r="P2470"/>
  <c r="U2470" s="1"/>
  <c r="Z2470" s="1"/>
  <c r="O2470"/>
  <c r="N2470"/>
  <c r="T2455"/>
  <c r="Y2455" s="1"/>
  <c r="S2455"/>
  <c r="R2455"/>
  <c r="W2455" s="1"/>
  <c r="AB2455" s="1"/>
  <c r="Q2455"/>
  <c r="V2455" s="1"/>
  <c r="AA2455" s="1"/>
  <c r="P2455"/>
  <c r="U2455" s="1"/>
  <c r="Z2455" s="1"/>
  <c r="O2455"/>
  <c r="N2455"/>
  <c r="T2439"/>
  <c r="S2439"/>
  <c r="R2439"/>
  <c r="W2439" s="1"/>
  <c r="AB2439" s="1"/>
  <c r="Q2439"/>
  <c r="V2439" s="1"/>
  <c r="AA2439" s="1"/>
  <c r="P2439"/>
  <c r="U2439" s="1"/>
  <c r="Z2439" s="1"/>
  <c r="O2439"/>
  <c r="N2439"/>
  <c r="T2424"/>
  <c r="S2424"/>
  <c r="X2424" s="1"/>
  <c r="R2424"/>
  <c r="W2424" s="1"/>
  <c r="AB2424" s="1"/>
  <c r="Q2424"/>
  <c r="V2424" s="1"/>
  <c r="AA2424" s="1"/>
  <c r="P2424"/>
  <c r="U2424" s="1"/>
  <c r="Z2424" s="1"/>
  <c r="O2424"/>
  <c r="Y2424" s="1"/>
  <c r="N2424"/>
  <c r="T2408"/>
  <c r="Y2408" s="1"/>
  <c r="S2408"/>
  <c r="R2408"/>
  <c r="W2408" s="1"/>
  <c r="AB2408" s="1"/>
  <c r="Q2408"/>
  <c r="V2408" s="1"/>
  <c r="AA2408" s="1"/>
  <c r="P2408"/>
  <c r="U2408" s="1"/>
  <c r="Z2408" s="1"/>
  <c r="O2408"/>
  <c r="N2408"/>
  <c r="T2393"/>
  <c r="Y2393" s="1"/>
  <c r="S2393"/>
  <c r="R2393"/>
  <c r="W2393" s="1"/>
  <c r="AB2393" s="1"/>
  <c r="Q2393"/>
  <c r="V2393" s="1"/>
  <c r="AA2393" s="1"/>
  <c r="P2393"/>
  <c r="U2393" s="1"/>
  <c r="Z2393" s="1"/>
  <c r="O2393"/>
  <c r="N2393"/>
  <c r="U2363"/>
  <c r="Z2363" s="1"/>
  <c r="T2363"/>
  <c r="S2363"/>
  <c r="X2363" s="1"/>
  <c r="R2363"/>
  <c r="W2363" s="1"/>
  <c r="AB2363" s="1"/>
  <c r="Q2363"/>
  <c r="V2363" s="1"/>
  <c r="AA2363" s="1"/>
  <c r="P2363"/>
  <c r="O2363"/>
  <c r="N2363"/>
  <c r="T2348"/>
  <c r="Y2348" s="1"/>
  <c r="S2348"/>
  <c r="R2348"/>
  <c r="W2348" s="1"/>
  <c r="AB2348" s="1"/>
  <c r="Q2348"/>
  <c r="V2348" s="1"/>
  <c r="AA2348" s="1"/>
  <c r="P2348"/>
  <c r="U2348" s="1"/>
  <c r="Z2348" s="1"/>
  <c r="O2348"/>
  <c r="N2348"/>
  <c r="T2333"/>
  <c r="Y2333" s="1"/>
  <c r="S2333"/>
  <c r="X2333" s="1"/>
  <c r="R2333"/>
  <c r="W2333" s="1"/>
  <c r="AB2333" s="1"/>
  <c r="Q2333"/>
  <c r="V2333" s="1"/>
  <c r="AA2333" s="1"/>
  <c r="P2333"/>
  <c r="U2333" s="1"/>
  <c r="Z2333" s="1"/>
  <c r="O2333"/>
  <c r="N2333"/>
  <c r="T2318"/>
  <c r="Y2318" s="1"/>
  <c r="S2318"/>
  <c r="R2318"/>
  <c r="W2318" s="1"/>
  <c r="AB2318" s="1"/>
  <c r="Q2318"/>
  <c r="V2318" s="1"/>
  <c r="AA2318" s="1"/>
  <c r="P2318"/>
  <c r="U2318" s="1"/>
  <c r="Z2318" s="1"/>
  <c r="O2318"/>
  <c r="N2318"/>
  <c r="T2303"/>
  <c r="Y2303" s="1"/>
  <c r="S2303"/>
  <c r="R2303"/>
  <c r="W2303" s="1"/>
  <c r="AB2303" s="1"/>
  <c r="Q2303"/>
  <c r="V2303" s="1"/>
  <c r="AA2303" s="1"/>
  <c r="P2303"/>
  <c r="U2303" s="1"/>
  <c r="Z2303" s="1"/>
  <c r="O2303"/>
  <c r="N2303"/>
  <c r="T2288"/>
  <c r="Y2288" s="1"/>
  <c r="S2288"/>
  <c r="X2288" s="1"/>
  <c r="R2288"/>
  <c r="W2288" s="1"/>
  <c r="AB2288" s="1"/>
  <c r="Q2288"/>
  <c r="V2288" s="1"/>
  <c r="AA2288" s="1"/>
  <c r="P2288"/>
  <c r="U2288" s="1"/>
  <c r="Z2288" s="1"/>
  <c r="O2288"/>
  <c r="N2288"/>
  <c r="T2242"/>
  <c r="Y2242" s="1"/>
  <c r="S2242"/>
  <c r="X2242" s="1"/>
  <c r="R2242"/>
  <c r="W2242" s="1"/>
  <c r="AB2242" s="1"/>
  <c r="Q2242"/>
  <c r="V2242" s="1"/>
  <c r="AA2242" s="1"/>
  <c r="P2242"/>
  <c r="U2242" s="1"/>
  <c r="Z2242" s="1"/>
  <c r="O2242"/>
  <c r="N2242"/>
  <c r="T2212"/>
  <c r="Y2212" s="1"/>
  <c r="S2212"/>
  <c r="R2212"/>
  <c r="W2212" s="1"/>
  <c r="AB2212" s="1"/>
  <c r="Q2212"/>
  <c r="V2212" s="1"/>
  <c r="AA2212" s="1"/>
  <c r="P2212"/>
  <c r="U2212" s="1"/>
  <c r="Z2212" s="1"/>
  <c r="O2212"/>
  <c r="N2212"/>
  <c r="T2197"/>
  <c r="Y2197" s="1"/>
  <c r="S2197"/>
  <c r="R2197"/>
  <c r="W2197" s="1"/>
  <c r="AB2197" s="1"/>
  <c r="Q2197"/>
  <c r="V2197" s="1"/>
  <c r="AA2197" s="1"/>
  <c r="P2197"/>
  <c r="U2197" s="1"/>
  <c r="Z2197" s="1"/>
  <c r="O2197"/>
  <c r="N2197"/>
  <c r="U2182"/>
  <c r="Z2182" s="1"/>
  <c r="T2182"/>
  <c r="Y2182" s="1"/>
  <c r="S2182"/>
  <c r="R2182"/>
  <c r="W2182" s="1"/>
  <c r="AB2182" s="1"/>
  <c r="Q2182"/>
  <c r="V2182" s="1"/>
  <c r="AA2182" s="1"/>
  <c r="P2182"/>
  <c r="O2182"/>
  <c r="N2182"/>
  <c r="T2167"/>
  <c r="Y2167" s="1"/>
  <c r="S2167"/>
  <c r="X2167" s="1"/>
  <c r="R2167"/>
  <c r="W2167" s="1"/>
  <c r="AB2167" s="1"/>
  <c r="Q2167"/>
  <c r="V2167" s="1"/>
  <c r="AA2167" s="1"/>
  <c r="P2167"/>
  <c r="U2167" s="1"/>
  <c r="Z2167" s="1"/>
  <c r="O2167"/>
  <c r="N2167"/>
  <c r="U2152"/>
  <c r="Z2152" s="1"/>
  <c r="T2152"/>
  <c r="Y2152" s="1"/>
  <c r="S2152"/>
  <c r="R2152"/>
  <c r="W2152" s="1"/>
  <c r="AB2152" s="1"/>
  <c r="Q2152"/>
  <c r="V2152" s="1"/>
  <c r="AA2152" s="1"/>
  <c r="P2152"/>
  <c r="O2152"/>
  <c r="N2152"/>
  <c r="T2137"/>
  <c r="S2137"/>
  <c r="X2137" s="1"/>
  <c r="R2137"/>
  <c r="W2137" s="1"/>
  <c r="AB2137" s="1"/>
  <c r="Q2137"/>
  <c r="V2137" s="1"/>
  <c r="AA2137" s="1"/>
  <c r="P2137"/>
  <c r="U2137" s="1"/>
  <c r="Z2137" s="1"/>
  <c r="O2137"/>
  <c r="N2137"/>
  <c r="T2122"/>
  <c r="Y2122" s="1"/>
  <c r="S2122"/>
  <c r="X2122" s="1"/>
  <c r="R2122"/>
  <c r="W2122" s="1"/>
  <c r="AB2122" s="1"/>
  <c r="Q2122"/>
  <c r="V2122" s="1"/>
  <c r="P2122"/>
  <c r="U2122" s="1"/>
  <c r="Z2122" s="1"/>
  <c r="O2122"/>
  <c r="N2122"/>
  <c r="T2107"/>
  <c r="Y2107" s="1"/>
  <c r="S2107"/>
  <c r="X2107" s="1"/>
  <c r="R2107"/>
  <c r="W2107" s="1"/>
  <c r="AB2107" s="1"/>
  <c r="Q2107"/>
  <c r="V2107" s="1"/>
  <c r="AA2107" s="1"/>
  <c r="P2107"/>
  <c r="U2107" s="1"/>
  <c r="Z2107" s="1"/>
  <c r="O2107"/>
  <c r="N2107"/>
  <c r="U2091"/>
  <c r="Z2091" s="1"/>
  <c r="T2091"/>
  <c r="Y2091" s="1"/>
  <c r="S2091"/>
  <c r="R2091"/>
  <c r="W2091" s="1"/>
  <c r="AB2091" s="1"/>
  <c r="Q2091"/>
  <c r="V2091" s="1"/>
  <c r="AA2091" s="1"/>
  <c r="P2091"/>
  <c r="O2091"/>
  <c r="N2091"/>
  <c r="U2076"/>
  <c r="Z2076" s="1"/>
  <c r="T2076"/>
  <c r="Y2076" s="1"/>
  <c r="S2076"/>
  <c r="X2076" s="1"/>
  <c r="R2076"/>
  <c r="W2076" s="1"/>
  <c r="AB2076" s="1"/>
  <c r="Q2076"/>
  <c r="V2076" s="1"/>
  <c r="AA2076" s="1"/>
  <c r="P2076"/>
  <c r="O2076"/>
  <c r="N2076"/>
  <c r="T2061"/>
  <c r="Y2061" s="1"/>
  <c r="S2061"/>
  <c r="R2061"/>
  <c r="W2061" s="1"/>
  <c r="AB2061" s="1"/>
  <c r="Q2061"/>
  <c r="V2061" s="1"/>
  <c r="AA2061" s="1"/>
  <c r="P2061"/>
  <c r="U2061" s="1"/>
  <c r="Z2061" s="1"/>
  <c r="O2061"/>
  <c r="N2061"/>
  <c r="T2046"/>
  <c r="S2046"/>
  <c r="X2046" s="1"/>
  <c r="R2046"/>
  <c r="W2046" s="1"/>
  <c r="AB2046" s="1"/>
  <c r="Q2046"/>
  <c r="V2046" s="1"/>
  <c r="AA2046" s="1"/>
  <c r="P2046"/>
  <c r="U2046" s="1"/>
  <c r="Z2046" s="1"/>
  <c r="O2046"/>
  <c r="Y2046" s="1"/>
  <c r="N2046"/>
  <c r="T2031"/>
  <c r="Y2031" s="1"/>
  <c r="S2031"/>
  <c r="X2031" s="1"/>
  <c r="R2031"/>
  <c r="W2031" s="1"/>
  <c r="AB2031" s="1"/>
  <c r="Q2031"/>
  <c r="V2031" s="1"/>
  <c r="AA2031" s="1"/>
  <c r="P2031"/>
  <c r="U2031" s="1"/>
  <c r="Z2031" s="1"/>
  <c r="O2031"/>
  <c r="N2031"/>
  <c r="T2016"/>
  <c r="Y2016" s="1"/>
  <c r="S2016"/>
  <c r="X2016" s="1"/>
  <c r="R2016"/>
  <c r="W2016" s="1"/>
  <c r="AB2016" s="1"/>
  <c r="Q2016"/>
  <c r="V2016" s="1"/>
  <c r="AA2016" s="1"/>
  <c r="P2016"/>
  <c r="U2016" s="1"/>
  <c r="Z2016" s="1"/>
  <c r="O2016"/>
  <c r="N2016"/>
  <c r="T1970"/>
  <c r="S1970"/>
  <c r="X1970" s="1"/>
  <c r="R1970"/>
  <c r="W1970" s="1"/>
  <c r="AB1970" s="1"/>
  <c r="Q1970"/>
  <c r="V1970" s="1"/>
  <c r="AA1970" s="1"/>
  <c r="P1970"/>
  <c r="U1970" s="1"/>
  <c r="Z1970" s="1"/>
  <c r="O1970"/>
  <c r="N1970"/>
  <c r="T1955"/>
  <c r="Y1955" s="1"/>
  <c r="S1955"/>
  <c r="X1955" s="1"/>
  <c r="R1955"/>
  <c r="W1955" s="1"/>
  <c r="AB1955" s="1"/>
  <c r="Q1955"/>
  <c r="V1955" s="1"/>
  <c r="AA1955" s="1"/>
  <c r="P1955"/>
  <c r="U1955" s="1"/>
  <c r="Z1955" s="1"/>
  <c r="O1955"/>
  <c r="N1955"/>
  <c r="T1940"/>
  <c r="Y1940" s="1"/>
  <c r="S1940"/>
  <c r="R1940"/>
  <c r="W1940" s="1"/>
  <c r="AB1940" s="1"/>
  <c r="Q1940"/>
  <c r="V1940" s="1"/>
  <c r="AA1940" s="1"/>
  <c r="P1940"/>
  <c r="U1940" s="1"/>
  <c r="Z1940" s="1"/>
  <c r="O1940"/>
  <c r="N1940"/>
  <c r="T1925"/>
  <c r="S1925"/>
  <c r="X1925" s="1"/>
  <c r="R1925"/>
  <c r="W1925" s="1"/>
  <c r="AB1925" s="1"/>
  <c r="Q1925"/>
  <c r="V1925" s="1"/>
  <c r="AA1925" s="1"/>
  <c r="P1925"/>
  <c r="U1925" s="1"/>
  <c r="Z1925" s="1"/>
  <c r="O1925"/>
  <c r="N1925"/>
  <c r="T1909"/>
  <c r="S1909"/>
  <c r="X1909" s="1"/>
  <c r="R1909"/>
  <c r="W1909" s="1"/>
  <c r="AB1909" s="1"/>
  <c r="Q1909"/>
  <c r="V1909" s="1"/>
  <c r="AA1909" s="1"/>
  <c r="P1909"/>
  <c r="U1909" s="1"/>
  <c r="Z1909" s="1"/>
  <c r="O1909"/>
  <c r="N1909"/>
  <c r="T1894"/>
  <c r="S1894"/>
  <c r="X1894" s="1"/>
  <c r="R1894"/>
  <c r="W1894" s="1"/>
  <c r="AB1894" s="1"/>
  <c r="Q1894"/>
  <c r="V1894" s="1"/>
  <c r="AA1894" s="1"/>
  <c r="P1894"/>
  <c r="U1894" s="1"/>
  <c r="Z1894" s="1"/>
  <c r="O1894"/>
  <c r="Y1894" s="1"/>
  <c r="N1894"/>
  <c r="T1879"/>
  <c r="S1879"/>
  <c r="X1879" s="1"/>
  <c r="R1879"/>
  <c r="W1879" s="1"/>
  <c r="AB1879" s="1"/>
  <c r="Q1879"/>
  <c r="V1879" s="1"/>
  <c r="P1879"/>
  <c r="U1879" s="1"/>
  <c r="Z1879" s="1"/>
  <c r="O1879"/>
  <c r="Y1879" s="1"/>
  <c r="N1879"/>
  <c r="T1864"/>
  <c r="Y1864" s="1"/>
  <c r="S1864"/>
  <c r="X1864" s="1"/>
  <c r="R1864"/>
  <c r="W1864" s="1"/>
  <c r="AB1864" s="1"/>
  <c r="Q1864"/>
  <c r="V1864" s="1"/>
  <c r="AA1864" s="1"/>
  <c r="P1864"/>
  <c r="U1864" s="1"/>
  <c r="Z1864" s="1"/>
  <c r="O1864"/>
  <c r="N1864"/>
  <c r="T1849"/>
  <c r="S1849"/>
  <c r="X1849" s="1"/>
  <c r="R1849"/>
  <c r="W1849" s="1"/>
  <c r="AB1849" s="1"/>
  <c r="Q1849"/>
  <c r="V1849" s="1"/>
  <c r="AA1849" s="1"/>
  <c r="P1849"/>
  <c r="U1849" s="1"/>
  <c r="Z1849" s="1"/>
  <c r="O1849"/>
  <c r="N1849"/>
  <c r="T1834"/>
  <c r="S1834"/>
  <c r="X1834" s="1"/>
  <c r="R1834"/>
  <c r="W1834" s="1"/>
  <c r="Q1834"/>
  <c r="V1834" s="1"/>
  <c r="AA1834" s="1"/>
  <c r="P1834"/>
  <c r="U1834" s="1"/>
  <c r="Z1834" s="1"/>
  <c r="O1834"/>
  <c r="N1834"/>
  <c r="T1819"/>
  <c r="Y1819" s="1"/>
  <c r="S1819"/>
  <c r="X1819" s="1"/>
  <c r="R1819"/>
  <c r="W1819" s="1"/>
  <c r="AB1819" s="1"/>
  <c r="Q1819"/>
  <c r="V1819" s="1"/>
  <c r="AA1819" s="1"/>
  <c r="P1819"/>
  <c r="U1819" s="1"/>
  <c r="Z1819" s="1"/>
  <c r="O1819"/>
  <c r="N1819"/>
  <c r="U1804"/>
  <c r="Z1804" s="1"/>
  <c r="T1804"/>
  <c r="S1804"/>
  <c r="R1804"/>
  <c r="W1804" s="1"/>
  <c r="AB1804" s="1"/>
  <c r="Q1804"/>
  <c r="V1804" s="1"/>
  <c r="AA1804" s="1"/>
  <c r="P1804"/>
  <c r="O1804"/>
  <c r="N1804"/>
  <c r="W1789"/>
  <c r="AB1789" s="1"/>
  <c r="T1789"/>
  <c r="S1789"/>
  <c r="X1789" s="1"/>
  <c r="R1789"/>
  <c r="Q1789"/>
  <c r="V1789" s="1"/>
  <c r="AA1789" s="1"/>
  <c r="P1789"/>
  <c r="U1789" s="1"/>
  <c r="O1789"/>
  <c r="N1789"/>
  <c r="T1774"/>
  <c r="Y1774" s="1"/>
  <c r="S1774"/>
  <c r="X1774" s="1"/>
  <c r="R1774"/>
  <c r="W1774" s="1"/>
  <c r="AB1774" s="1"/>
  <c r="Q1774"/>
  <c r="V1774" s="1"/>
  <c r="AA1774" s="1"/>
  <c r="P1774"/>
  <c r="U1774" s="1"/>
  <c r="Z1774" s="1"/>
  <c r="O1774"/>
  <c r="N1774"/>
  <c r="T1759"/>
  <c r="S1759"/>
  <c r="X1759" s="1"/>
  <c r="R1759"/>
  <c r="W1759" s="1"/>
  <c r="AB1759" s="1"/>
  <c r="Q1759"/>
  <c r="V1759" s="1"/>
  <c r="AA1759" s="1"/>
  <c r="P1759"/>
  <c r="U1759" s="1"/>
  <c r="Z1759" s="1"/>
  <c r="O1759"/>
  <c r="N1759"/>
  <c r="T1744"/>
  <c r="S1744"/>
  <c r="X1744" s="1"/>
  <c r="R1744"/>
  <c r="W1744" s="1"/>
  <c r="AB1744" s="1"/>
  <c r="Q1744"/>
  <c r="V1744" s="1"/>
  <c r="AA1744" s="1"/>
  <c r="P1744"/>
  <c r="U1744" s="1"/>
  <c r="Z1744" s="1"/>
  <c r="O1744"/>
  <c r="Y1744" s="1"/>
  <c r="N1744"/>
  <c r="T1729"/>
  <c r="S1729"/>
  <c r="X1729" s="1"/>
  <c r="R1729"/>
  <c r="W1729" s="1"/>
  <c r="AB1729" s="1"/>
  <c r="Q1729"/>
  <c r="V1729" s="1"/>
  <c r="AA1729" s="1"/>
  <c r="P1729"/>
  <c r="U1729" s="1"/>
  <c r="Z1729" s="1"/>
  <c r="O1729"/>
  <c r="Y1729" s="1"/>
  <c r="N1729"/>
  <c r="T1714"/>
  <c r="Y1714" s="1"/>
  <c r="S1714"/>
  <c r="R1714"/>
  <c r="W1714" s="1"/>
  <c r="AB1714" s="1"/>
  <c r="Q1714"/>
  <c r="V1714" s="1"/>
  <c r="AA1714" s="1"/>
  <c r="P1714"/>
  <c r="U1714" s="1"/>
  <c r="Z1714" s="1"/>
  <c r="O1714"/>
  <c r="N1714"/>
  <c r="T1699"/>
  <c r="Y1699" s="1"/>
  <c r="S1699"/>
  <c r="X1699" s="1"/>
  <c r="R1699"/>
  <c r="W1699" s="1"/>
  <c r="AB1699" s="1"/>
  <c r="Q1699"/>
  <c r="V1699" s="1"/>
  <c r="AA1699" s="1"/>
  <c r="P1699"/>
  <c r="U1699" s="1"/>
  <c r="Z1699" s="1"/>
  <c r="O1699"/>
  <c r="N1699"/>
  <c r="T1684"/>
  <c r="S1684"/>
  <c r="X1684" s="1"/>
  <c r="R1684"/>
  <c r="W1684" s="1"/>
  <c r="AB1684" s="1"/>
  <c r="Q1684"/>
  <c r="V1684" s="1"/>
  <c r="AA1684" s="1"/>
  <c r="P1684"/>
  <c r="U1684" s="1"/>
  <c r="Z1684" s="1"/>
  <c r="O1684"/>
  <c r="N1684"/>
  <c r="U1669"/>
  <c r="Z1669" s="1"/>
  <c r="T1669"/>
  <c r="Y1669" s="1"/>
  <c r="S1669"/>
  <c r="X1669" s="1"/>
  <c r="R1669"/>
  <c r="W1669" s="1"/>
  <c r="AB1669" s="1"/>
  <c r="Q1669"/>
  <c r="V1669" s="1"/>
  <c r="AA1669" s="1"/>
  <c r="P1669"/>
  <c r="O1669"/>
  <c r="N1669"/>
  <c r="T1654"/>
  <c r="Y1654" s="1"/>
  <c r="S1654"/>
  <c r="X1654" s="1"/>
  <c r="R1654"/>
  <c r="W1654" s="1"/>
  <c r="AB1654" s="1"/>
  <c r="Q1654"/>
  <c r="V1654" s="1"/>
  <c r="AA1654" s="1"/>
  <c r="P1654"/>
  <c r="U1654" s="1"/>
  <c r="Z1654" s="1"/>
  <c r="O1654"/>
  <c r="N1654"/>
  <c r="T1639"/>
  <c r="Y1639" s="1"/>
  <c r="S1639"/>
  <c r="R1639"/>
  <c r="W1639" s="1"/>
  <c r="AB1639" s="1"/>
  <c r="Q1639"/>
  <c r="V1639" s="1"/>
  <c r="AA1639" s="1"/>
  <c r="P1639"/>
  <c r="U1639" s="1"/>
  <c r="Z1639" s="1"/>
  <c r="O1639"/>
  <c r="N1639"/>
  <c r="U1624"/>
  <c r="Z1624" s="1"/>
  <c r="T1624"/>
  <c r="Y1624" s="1"/>
  <c r="S1624"/>
  <c r="R1624"/>
  <c r="W1624" s="1"/>
  <c r="AB1624" s="1"/>
  <c r="Q1624"/>
  <c r="V1624" s="1"/>
  <c r="AA1624" s="1"/>
  <c r="P1624"/>
  <c r="O1624"/>
  <c r="N1624"/>
  <c r="T1609"/>
  <c r="Y1609" s="1"/>
  <c r="S1609"/>
  <c r="R1609"/>
  <c r="W1609" s="1"/>
  <c r="AB1609" s="1"/>
  <c r="Q1609"/>
  <c r="V1609" s="1"/>
  <c r="AA1609" s="1"/>
  <c r="P1609"/>
  <c r="U1609" s="1"/>
  <c r="Z1609" s="1"/>
  <c r="O1609"/>
  <c r="N1609"/>
  <c r="T1593"/>
  <c r="Y1593" s="1"/>
  <c r="S1593"/>
  <c r="R1593"/>
  <c r="W1593" s="1"/>
  <c r="AB1593" s="1"/>
  <c r="Q1593"/>
  <c r="V1593" s="1"/>
  <c r="AA1593" s="1"/>
  <c r="P1593"/>
  <c r="U1593" s="1"/>
  <c r="Z1593" s="1"/>
  <c r="O1593"/>
  <c r="N1593"/>
  <c r="U1578"/>
  <c r="Z1578" s="1"/>
  <c r="T1578"/>
  <c r="Y1578" s="1"/>
  <c r="S1578"/>
  <c r="R1578"/>
  <c r="W1578" s="1"/>
  <c r="AB1578" s="1"/>
  <c r="Q1578"/>
  <c r="V1578" s="1"/>
  <c r="AA1578" s="1"/>
  <c r="P1578"/>
  <c r="O1578"/>
  <c r="N1578"/>
  <c r="T1563"/>
  <c r="Y1563" s="1"/>
  <c r="S1563"/>
  <c r="R1563"/>
  <c r="W1563" s="1"/>
  <c r="AB1563" s="1"/>
  <c r="Q1563"/>
  <c r="V1563" s="1"/>
  <c r="AA1563" s="1"/>
  <c r="P1563"/>
  <c r="U1563" s="1"/>
  <c r="Z1563" s="1"/>
  <c r="O1563"/>
  <c r="N1563"/>
  <c r="T1548"/>
  <c r="Y1548" s="1"/>
  <c r="S1548"/>
  <c r="X1548" s="1"/>
  <c r="R1548"/>
  <c r="W1548" s="1"/>
  <c r="AB1548" s="1"/>
  <c r="Q1548"/>
  <c r="V1548" s="1"/>
  <c r="AA1548" s="1"/>
  <c r="P1548"/>
  <c r="U1548" s="1"/>
  <c r="Z1548" s="1"/>
  <c r="O1548"/>
  <c r="N1548"/>
  <c r="T1533"/>
  <c r="Y1533" s="1"/>
  <c r="S1533"/>
  <c r="X1533" s="1"/>
  <c r="R1533"/>
  <c r="W1533" s="1"/>
  <c r="AB1533" s="1"/>
  <c r="Q1533"/>
  <c r="V1533" s="1"/>
  <c r="AA1533" s="1"/>
  <c r="P1533"/>
  <c r="U1533" s="1"/>
  <c r="Z1533" s="1"/>
  <c r="O1533"/>
  <c r="N1533"/>
  <c r="T1518"/>
  <c r="Y1518" s="1"/>
  <c r="S1518"/>
  <c r="X1518" s="1"/>
  <c r="R1518"/>
  <c r="W1518" s="1"/>
  <c r="AB1518" s="1"/>
  <c r="Q1518"/>
  <c r="V1518" s="1"/>
  <c r="AA1518" s="1"/>
  <c r="P1518"/>
  <c r="U1518" s="1"/>
  <c r="Z1518" s="1"/>
  <c r="O1518"/>
  <c r="N1518"/>
  <c r="T1503"/>
  <c r="Y1503" s="1"/>
  <c r="S1503"/>
  <c r="X1503" s="1"/>
  <c r="R1503"/>
  <c r="W1503" s="1"/>
  <c r="AB1503" s="1"/>
  <c r="Q1503"/>
  <c r="V1503" s="1"/>
  <c r="AA1503" s="1"/>
  <c r="P1503"/>
  <c r="U1503" s="1"/>
  <c r="Z1503" s="1"/>
  <c r="O1503"/>
  <c r="N1503"/>
  <c r="T1488"/>
  <c r="Y1488" s="1"/>
  <c r="S1488"/>
  <c r="R1488"/>
  <c r="W1488" s="1"/>
  <c r="AB1488" s="1"/>
  <c r="Q1488"/>
  <c r="V1488" s="1"/>
  <c r="AA1488" s="1"/>
  <c r="P1488"/>
  <c r="U1488" s="1"/>
  <c r="Z1488" s="1"/>
  <c r="O1488"/>
  <c r="N1488"/>
  <c r="T1458"/>
  <c r="Y1458" s="1"/>
  <c r="S1458"/>
  <c r="X1458" s="1"/>
  <c r="R1458"/>
  <c r="W1458" s="1"/>
  <c r="AB1458" s="1"/>
  <c r="Q1458"/>
  <c r="V1458" s="1"/>
  <c r="AA1458" s="1"/>
  <c r="P1458"/>
  <c r="U1458" s="1"/>
  <c r="O1458"/>
  <c r="N1458"/>
  <c r="T1443"/>
  <c r="S1443"/>
  <c r="X1443" s="1"/>
  <c r="R1443"/>
  <c r="W1443" s="1"/>
  <c r="AB1443" s="1"/>
  <c r="Q1443"/>
  <c r="V1443" s="1"/>
  <c r="AA1443" s="1"/>
  <c r="P1443"/>
  <c r="U1443" s="1"/>
  <c r="Z1443" s="1"/>
  <c r="O1443"/>
  <c r="Y1443" s="1"/>
  <c r="N1443"/>
  <c r="U1428"/>
  <c r="T1428"/>
  <c r="S1428"/>
  <c r="R1428"/>
  <c r="W1428" s="1"/>
  <c r="AB1428" s="1"/>
  <c r="Q1428"/>
  <c r="V1428" s="1"/>
  <c r="P1428"/>
  <c r="O1428"/>
  <c r="Y1428" s="1"/>
  <c r="N1428"/>
  <c r="T1413"/>
  <c r="Y1413" s="1"/>
  <c r="S1413"/>
  <c r="R1413"/>
  <c r="W1413" s="1"/>
  <c r="AB1413" s="1"/>
  <c r="Q1413"/>
  <c r="V1413" s="1"/>
  <c r="AA1413" s="1"/>
  <c r="P1413"/>
  <c r="U1413" s="1"/>
  <c r="Z1413" s="1"/>
  <c r="O1413"/>
  <c r="N1413"/>
  <c r="T1398"/>
  <c r="S1398"/>
  <c r="X1398" s="1"/>
  <c r="R1398"/>
  <c r="W1398" s="1"/>
  <c r="AB1398" s="1"/>
  <c r="Q1398"/>
  <c r="V1398" s="1"/>
  <c r="AA1398" s="1"/>
  <c r="P1398"/>
  <c r="U1398" s="1"/>
  <c r="O1398"/>
  <c r="Y1398" s="1"/>
  <c r="N1398"/>
  <c r="T1383"/>
  <c r="Y1383" s="1"/>
  <c r="S1383"/>
  <c r="R1383"/>
  <c r="W1383" s="1"/>
  <c r="AB1383" s="1"/>
  <c r="Q1383"/>
  <c r="V1383" s="1"/>
  <c r="AA1383" s="1"/>
  <c r="P1383"/>
  <c r="U1383" s="1"/>
  <c r="Z1383" s="1"/>
  <c r="O1383"/>
  <c r="N1383"/>
  <c r="X1383" s="1"/>
  <c r="W1368"/>
  <c r="AB1368" s="1"/>
  <c r="S1368"/>
  <c r="R1368"/>
  <c r="Q1368"/>
  <c r="V1368" s="1"/>
  <c r="P1368"/>
  <c r="U1368" s="1"/>
  <c r="Z1368" s="1"/>
  <c r="O1368"/>
  <c r="N1368"/>
  <c r="T1353"/>
  <c r="Y1353" s="1"/>
  <c r="S1353"/>
  <c r="X1353" s="1"/>
  <c r="R1353"/>
  <c r="W1353" s="1"/>
  <c r="AB1353" s="1"/>
  <c r="Q1353"/>
  <c r="V1353" s="1"/>
  <c r="AA1353" s="1"/>
  <c r="P1353"/>
  <c r="U1353" s="1"/>
  <c r="Z1353" s="1"/>
  <c r="O1353"/>
  <c r="N1353"/>
  <c r="T1338"/>
  <c r="S1338"/>
  <c r="X1338" s="1"/>
  <c r="R1338"/>
  <c r="W1338" s="1"/>
  <c r="AB1338" s="1"/>
  <c r="Q1338"/>
  <c r="V1338" s="1"/>
  <c r="AA1338" s="1"/>
  <c r="P1338"/>
  <c r="U1338" s="1"/>
  <c r="Z1338" s="1"/>
  <c r="O1338"/>
  <c r="N1338"/>
  <c r="T1323"/>
  <c r="Y1323" s="1"/>
  <c r="S1323"/>
  <c r="R1323"/>
  <c r="W1323" s="1"/>
  <c r="AB1323" s="1"/>
  <c r="Q1323"/>
  <c r="V1323" s="1"/>
  <c r="AA1323" s="1"/>
  <c r="P1323"/>
  <c r="U1323" s="1"/>
  <c r="Z1323" s="1"/>
  <c r="O1323"/>
  <c r="N1323"/>
  <c r="T1308"/>
  <c r="S1308"/>
  <c r="X1308" s="1"/>
  <c r="R1308"/>
  <c r="W1308" s="1"/>
  <c r="AB1308" s="1"/>
  <c r="Q1308"/>
  <c r="V1308" s="1"/>
  <c r="AA1308" s="1"/>
  <c r="P1308"/>
  <c r="U1308" s="1"/>
  <c r="O1308"/>
  <c r="Y1308" s="1"/>
  <c r="N1308"/>
  <c r="T1293"/>
  <c r="Y1293" s="1"/>
  <c r="S1293"/>
  <c r="X1293" s="1"/>
  <c r="R1293"/>
  <c r="W1293" s="1"/>
  <c r="AB1293" s="1"/>
  <c r="Q1293"/>
  <c r="V1293" s="1"/>
  <c r="AA1293" s="1"/>
  <c r="P1293"/>
  <c r="U1293" s="1"/>
  <c r="Z1293" s="1"/>
  <c r="O1293"/>
  <c r="N1293"/>
  <c r="U1278"/>
  <c r="T1278"/>
  <c r="S1278"/>
  <c r="R1278"/>
  <c r="W1278" s="1"/>
  <c r="AB1278" s="1"/>
  <c r="Q1278"/>
  <c r="V1278" s="1"/>
  <c r="AA1278" s="1"/>
  <c r="P1278"/>
  <c r="Z1278" s="1"/>
  <c r="O1278"/>
  <c r="N1278"/>
  <c r="T1263"/>
  <c r="Y1263" s="1"/>
  <c r="S1263"/>
  <c r="X1263" s="1"/>
  <c r="R1263"/>
  <c r="W1263" s="1"/>
  <c r="AB1263" s="1"/>
  <c r="Q1263"/>
  <c r="V1263" s="1"/>
  <c r="P1263"/>
  <c r="U1263" s="1"/>
  <c r="Z1263" s="1"/>
  <c r="O1263"/>
  <c r="N1263"/>
  <c r="T1247"/>
  <c r="Y1247" s="1"/>
  <c r="S1247"/>
  <c r="X1247" s="1"/>
  <c r="R1247"/>
  <c r="W1247" s="1"/>
  <c r="AB1247" s="1"/>
  <c r="Q1247"/>
  <c r="V1247" s="1"/>
  <c r="AA1247" s="1"/>
  <c r="P1247"/>
  <c r="U1247" s="1"/>
  <c r="Z1247" s="1"/>
  <c r="O1247"/>
  <c r="N1247"/>
  <c r="U1232"/>
  <c r="Z1232" s="1"/>
  <c r="T1232"/>
  <c r="Y1232" s="1"/>
  <c r="S1232"/>
  <c r="X1232" s="1"/>
  <c r="R1232"/>
  <c r="W1232" s="1"/>
  <c r="AB1232" s="1"/>
  <c r="Q1232"/>
  <c r="V1232" s="1"/>
  <c r="AA1232" s="1"/>
  <c r="P1232"/>
  <c r="O1232"/>
  <c r="N1232"/>
  <c r="T1217"/>
  <c r="Y1217" s="1"/>
  <c r="S1217"/>
  <c r="X1217" s="1"/>
  <c r="R1217"/>
  <c r="W1217" s="1"/>
  <c r="AB1217" s="1"/>
  <c r="Q1217"/>
  <c r="V1217" s="1"/>
  <c r="AA1217" s="1"/>
  <c r="P1217"/>
  <c r="U1217" s="1"/>
  <c r="Z1217" s="1"/>
  <c r="O1217"/>
  <c r="N1217"/>
  <c r="T1202"/>
  <c r="Y1202" s="1"/>
  <c r="S1202"/>
  <c r="X1202" s="1"/>
  <c r="R1202"/>
  <c r="W1202" s="1"/>
  <c r="AB1202" s="1"/>
  <c r="Q1202"/>
  <c r="V1202" s="1"/>
  <c r="AA1202" s="1"/>
  <c r="P1202"/>
  <c r="U1202" s="1"/>
  <c r="Z1202" s="1"/>
  <c r="O1202"/>
  <c r="N1202"/>
  <c r="U1187"/>
  <c r="Z1187" s="1"/>
  <c r="T1187"/>
  <c r="Y1187" s="1"/>
  <c r="S1187"/>
  <c r="R1187"/>
  <c r="W1187" s="1"/>
  <c r="AB1187" s="1"/>
  <c r="Q1187"/>
  <c r="V1187" s="1"/>
  <c r="AA1187" s="1"/>
  <c r="P1187"/>
  <c r="O1187"/>
  <c r="N1187"/>
  <c r="T1172"/>
  <c r="Y1172" s="1"/>
  <c r="S1172"/>
  <c r="X1172" s="1"/>
  <c r="R1172"/>
  <c r="W1172" s="1"/>
  <c r="AB1172" s="1"/>
  <c r="Q1172"/>
  <c r="V1172" s="1"/>
  <c r="AA1172" s="1"/>
  <c r="P1172"/>
  <c r="U1172" s="1"/>
  <c r="Z1172" s="1"/>
  <c r="O1172"/>
  <c r="N1172"/>
  <c r="T1157"/>
  <c r="Y1157" s="1"/>
  <c r="S1157"/>
  <c r="X1157" s="1"/>
  <c r="R1157"/>
  <c r="W1157" s="1"/>
  <c r="AB1157" s="1"/>
  <c r="Q1157"/>
  <c r="V1157" s="1"/>
  <c r="AA1157" s="1"/>
  <c r="P1157"/>
  <c r="U1157" s="1"/>
  <c r="Z1157" s="1"/>
  <c r="O1157"/>
  <c r="N1157"/>
  <c r="T1142"/>
  <c r="Y1142" s="1"/>
  <c r="S1142"/>
  <c r="X1142" s="1"/>
  <c r="R1142"/>
  <c r="W1142" s="1"/>
  <c r="Q1142"/>
  <c r="V1142" s="1"/>
  <c r="AA1142" s="1"/>
  <c r="P1142"/>
  <c r="U1142" s="1"/>
  <c r="Z1142" s="1"/>
  <c r="O1142"/>
  <c r="N1142"/>
  <c r="U1127"/>
  <c r="T1127"/>
  <c r="S1127"/>
  <c r="X1127" s="1"/>
  <c r="R1127"/>
  <c r="W1127" s="1"/>
  <c r="AB1127" s="1"/>
  <c r="Q1127"/>
  <c r="V1127" s="1"/>
  <c r="AA1127" s="1"/>
  <c r="P1127"/>
  <c r="O1127"/>
  <c r="Y1127" s="1"/>
  <c r="N1127"/>
  <c r="N1112"/>
  <c r="S1112" s="1"/>
  <c r="O1112"/>
  <c r="T1112" s="1"/>
  <c r="P1112"/>
  <c r="U1112" s="1"/>
  <c r="Q1112"/>
  <c r="R1112"/>
  <c r="AB1112" s="1"/>
  <c r="V1112"/>
  <c r="W1112"/>
  <c r="T1097"/>
  <c r="Y1097" s="1"/>
  <c r="S1097"/>
  <c r="X1097" s="1"/>
  <c r="R1097"/>
  <c r="W1097" s="1"/>
  <c r="AB1097" s="1"/>
  <c r="Q1097"/>
  <c r="V1097" s="1"/>
  <c r="AA1097" s="1"/>
  <c r="P1097"/>
  <c r="U1097" s="1"/>
  <c r="Z1097" s="1"/>
  <c r="O1097"/>
  <c r="N1097"/>
  <c r="T1082"/>
  <c r="Y1082" s="1"/>
  <c r="S1082"/>
  <c r="X1082" s="1"/>
  <c r="R1082"/>
  <c r="W1082" s="1"/>
  <c r="AB1082" s="1"/>
  <c r="Q1082"/>
  <c r="V1082" s="1"/>
  <c r="AA1082" s="1"/>
  <c r="P1082"/>
  <c r="U1082" s="1"/>
  <c r="Z1082" s="1"/>
  <c r="O1082"/>
  <c r="N1082"/>
  <c r="T1067"/>
  <c r="Y1067" s="1"/>
  <c r="S1067"/>
  <c r="X1067" s="1"/>
  <c r="R1067"/>
  <c r="W1067" s="1"/>
  <c r="AB1067" s="1"/>
  <c r="Q1067"/>
  <c r="V1067" s="1"/>
  <c r="AA1067" s="1"/>
  <c r="P1067"/>
  <c r="U1067" s="1"/>
  <c r="Z1067" s="1"/>
  <c r="O1067"/>
  <c r="N1067"/>
  <c r="T1052"/>
  <c r="Y1052" s="1"/>
  <c r="S1052"/>
  <c r="X1052" s="1"/>
  <c r="R1052"/>
  <c r="W1052" s="1"/>
  <c r="AB1052" s="1"/>
  <c r="Q1052"/>
  <c r="V1052" s="1"/>
  <c r="AA1052" s="1"/>
  <c r="P1052"/>
  <c r="U1052" s="1"/>
  <c r="Z1052" s="1"/>
  <c r="O1052"/>
  <c r="N1052"/>
  <c r="S1037"/>
  <c r="R1037"/>
  <c r="W1037" s="1"/>
  <c r="Q1037"/>
  <c r="V1037" s="1"/>
  <c r="AA1037" s="1"/>
  <c r="P1037"/>
  <c r="U1037" s="1"/>
  <c r="Z1037" s="1"/>
  <c r="O1037"/>
  <c r="N1037"/>
  <c r="X1037" s="1"/>
  <c r="U1022"/>
  <c r="Z1022" s="1"/>
  <c r="T1022"/>
  <c r="Y1022" s="1"/>
  <c r="S1022"/>
  <c r="X1022" s="1"/>
  <c r="R1022"/>
  <c r="W1022" s="1"/>
  <c r="AB1022" s="1"/>
  <c r="Q1022"/>
  <c r="V1022" s="1"/>
  <c r="AA1022" s="1"/>
  <c r="P1022"/>
  <c r="O1022"/>
  <c r="N1022"/>
  <c r="T992"/>
  <c r="Y992" s="1"/>
  <c r="S992"/>
  <c r="X992" s="1"/>
  <c r="R992"/>
  <c r="W992" s="1"/>
  <c r="AB992" s="1"/>
  <c r="Q992"/>
  <c r="V992" s="1"/>
  <c r="AA992" s="1"/>
  <c r="P992"/>
  <c r="U992" s="1"/>
  <c r="Z992" s="1"/>
  <c r="O992"/>
  <c r="N992"/>
  <c r="T977"/>
  <c r="S977"/>
  <c r="X977" s="1"/>
  <c r="R977"/>
  <c r="W977" s="1"/>
  <c r="AB977" s="1"/>
  <c r="Q977"/>
  <c r="V977" s="1"/>
  <c r="AA977" s="1"/>
  <c r="P977"/>
  <c r="U977" s="1"/>
  <c r="Z977" s="1"/>
  <c r="O977"/>
  <c r="N977"/>
  <c r="T962"/>
  <c r="Y962" s="1"/>
  <c r="S962"/>
  <c r="X962" s="1"/>
  <c r="R962"/>
  <c r="W962" s="1"/>
  <c r="AB962" s="1"/>
  <c r="Q962"/>
  <c r="V962" s="1"/>
  <c r="AA962" s="1"/>
  <c r="P962"/>
  <c r="U962" s="1"/>
  <c r="Z962" s="1"/>
  <c r="O962"/>
  <c r="N962"/>
  <c r="T947"/>
  <c r="Y947" s="1"/>
  <c r="S947"/>
  <c r="R947"/>
  <c r="W947" s="1"/>
  <c r="AB947" s="1"/>
  <c r="Q947"/>
  <c r="V947" s="1"/>
  <c r="AA947" s="1"/>
  <c r="P947"/>
  <c r="U947" s="1"/>
  <c r="Z947" s="1"/>
  <c r="O947"/>
  <c r="N947"/>
  <c r="T932"/>
  <c r="Y932" s="1"/>
  <c r="S932"/>
  <c r="R932"/>
  <c r="W932" s="1"/>
  <c r="AB932" s="1"/>
  <c r="Q932"/>
  <c r="V932" s="1"/>
  <c r="AA932" s="1"/>
  <c r="P932"/>
  <c r="U932" s="1"/>
  <c r="Z932" s="1"/>
  <c r="O932"/>
  <c r="N932"/>
  <c r="T917"/>
  <c r="Y917" s="1"/>
  <c r="S917"/>
  <c r="R917"/>
  <c r="W917" s="1"/>
  <c r="AB917" s="1"/>
  <c r="Q917"/>
  <c r="V917" s="1"/>
  <c r="AA917" s="1"/>
  <c r="P917"/>
  <c r="U917" s="1"/>
  <c r="Z917" s="1"/>
  <c r="O917"/>
  <c r="N917"/>
  <c r="T902"/>
  <c r="Y902" s="1"/>
  <c r="S902"/>
  <c r="X902" s="1"/>
  <c r="R902"/>
  <c r="W902" s="1"/>
  <c r="AB902" s="1"/>
  <c r="Q902"/>
  <c r="V902" s="1"/>
  <c r="AA902" s="1"/>
  <c r="P902"/>
  <c r="U902" s="1"/>
  <c r="Z902" s="1"/>
  <c r="O902"/>
  <c r="N902"/>
  <c r="T887"/>
  <c r="S887"/>
  <c r="X887" s="1"/>
  <c r="R887"/>
  <c r="W887" s="1"/>
  <c r="AB887" s="1"/>
  <c r="Q887"/>
  <c r="V887" s="1"/>
  <c r="AA887" s="1"/>
  <c r="P887"/>
  <c r="U887" s="1"/>
  <c r="O887"/>
  <c r="N887"/>
  <c r="T857"/>
  <c r="Y857" s="1"/>
  <c r="S857"/>
  <c r="X857" s="1"/>
  <c r="R857"/>
  <c r="W857" s="1"/>
  <c r="AB857" s="1"/>
  <c r="Q857"/>
  <c r="V857" s="1"/>
  <c r="AA857" s="1"/>
  <c r="P857"/>
  <c r="U857" s="1"/>
  <c r="Z857" s="1"/>
  <c r="O857"/>
  <c r="N857"/>
  <c r="T842"/>
  <c r="Y842" s="1"/>
  <c r="S842"/>
  <c r="X842" s="1"/>
  <c r="R842"/>
  <c r="W842" s="1"/>
  <c r="AB842" s="1"/>
  <c r="Q842"/>
  <c r="V842" s="1"/>
  <c r="AA842" s="1"/>
  <c r="P842"/>
  <c r="U842" s="1"/>
  <c r="Z842" s="1"/>
  <c r="O842"/>
  <c r="N842"/>
  <c r="U811"/>
  <c r="Z811" s="1"/>
  <c r="T811"/>
  <c r="S811"/>
  <c r="R811"/>
  <c r="W811" s="1"/>
  <c r="AB811" s="1"/>
  <c r="Q811"/>
  <c r="V811" s="1"/>
  <c r="AA811" s="1"/>
  <c r="P811"/>
  <c r="O811"/>
  <c r="Y811" s="1"/>
  <c r="N811"/>
  <c r="T796"/>
  <c r="S796"/>
  <c r="R796"/>
  <c r="W796" s="1"/>
  <c r="AB796" s="1"/>
  <c r="Q796"/>
  <c r="V796" s="1"/>
  <c r="AA796" s="1"/>
  <c r="P796"/>
  <c r="U796" s="1"/>
  <c r="Z796" s="1"/>
  <c r="O796"/>
  <c r="N796"/>
  <c r="T781"/>
  <c r="S781"/>
  <c r="X781" s="1"/>
  <c r="R781"/>
  <c r="W781" s="1"/>
  <c r="AB781" s="1"/>
  <c r="Q781"/>
  <c r="V781" s="1"/>
  <c r="AA781" s="1"/>
  <c r="P781"/>
  <c r="U781" s="1"/>
  <c r="Z781" s="1"/>
  <c r="O781"/>
  <c r="N781"/>
  <c r="T766"/>
  <c r="Y766" s="1"/>
  <c r="S766"/>
  <c r="R766"/>
  <c r="W766" s="1"/>
  <c r="AB766" s="1"/>
  <c r="Q766"/>
  <c r="V766" s="1"/>
  <c r="AA766" s="1"/>
  <c r="P766"/>
  <c r="U766" s="1"/>
  <c r="Z766" s="1"/>
  <c r="O766"/>
  <c r="N766"/>
  <c r="T751"/>
  <c r="S751"/>
  <c r="X751" s="1"/>
  <c r="R751"/>
  <c r="W751" s="1"/>
  <c r="AB751" s="1"/>
  <c r="Q751"/>
  <c r="V751" s="1"/>
  <c r="AA751" s="1"/>
  <c r="P751"/>
  <c r="U751" s="1"/>
  <c r="Z751" s="1"/>
  <c r="O751"/>
  <c r="N751"/>
  <c r="T736"/>
  <c r="Y736" s="1"/>
  <c r="S736"/>
  <c r="X736" s="1"/>
  <c r="R736"/>
  <c r="W736" s="1"/>
  <c r="AB736" s="1"/>
  <c r="Q736"/>
  <c r="V736" s="1"/>
  <c r="AA736" s="1"/>
  <c r="P736"/>
  <c r="U736" s="1"/>
  <c r="Z736" s="1"/>
  <c r="O736"/>
  <c r="N736"/>
  <c r="U721"/>
  <c r="Z721" s="1"/>
  <c r="T721"/>
  <c r="Y721" s="1"/>
  <c r="S721"/>
  <c r="R721"/>
  <c r="W721" s="1"/>
  <c r="AB721" s="1"/>
  <c r="Q721"/>
  <c r="V721" s="1"/>
  <c r="AA721" s="1"/>
  <c r="P721"/>
  <c r="O721"/>
  <c r="N721"/>
  <c r="T676"/>
  <c r="Y676" s="1"/>
  <c r="S676"/>
  <c r="R676"/>
  <c r="W676" s="1"/>
  <c r="AB676" s="1"/>
  <c r="Q676"/>
  <c r="V676" s="1"/>
  <c r="AA676" s="1"/>
  <c r="P676"/>
  <c r="U676" s="1"/>
  <c r="Z676" s="1"/>
  <c r="O676"/>
  <c r="N676"/>
  <c r="T646"/>
  <c r="Y646" s="1"/>
  <c r="S646"/>
  <c r="X646" s="1"/>
  <c r="R646"/>
  <c r="W646" s="1"/>
  <c r="AB646" s="1"/>
  <c r="Q646"/>
  <c r="V646" s="1"/>
  <c r="AA646" s="1"/>
  <c r="P646"/>
  <c r="U646" s="1"/>
  <c r="Z646" s="1"/>
  <c r="O646"/>
  <c r="N646"/>
  <c r="U616"/>
  <c r="Z616" s="1"/>
  <c r="T616"/>
  <c r="S616"/>
  <c r="X616" s="1"/>
  <c r="R616"/>
  <c r="W616" s="1"/>
  <c r="Q616"/>
  <c r="V616" s="1"/>
  <c r="AA616" s="1"/>
  <c r="P616"/>
  <c r="O616"/>
  <c r="N616"/>
  <c r="T601"/>
  <c r="S601"/>
  <c r="X601" s="1"/>
  <c r="R601"/>
  <c r="W601" s="1"/>
  <c r="AB601" s="1"/>
  <c r="Q601"/>
  <c r="V601" s="1"/>
  <c r="AA601" s="1"/>
  <c r="P601"/>
  <c r="U601" s="1"/>
  <c r="Z601" s="1"/>
  <c r="O601"/>
  <c r="Y601" s="1"/>
  <c r="N601"/>
  <c r="T541"/>
  <c r="Y541" s="1"/>
  <c r="S541"/>
  <c r="X541" s="1"/>
  <c r="R541"/>
  <c r="W541" s="1"/>
  <c r="AB541" s="1"/>
  <c r="Q541"/>
  <c r="V541" s="1"/>
  <c r="AA541" s="1"/>
  <c r="P541"/>
  <c r="U541" s="1"/>
  <c r="Z541" s="1"/>
  <c r="O541"/>
  <c r="N541"/>
  <c r="T526"/>
  <c r="Y526" s="1"/>
  <c r="S526"/>
  <c r="X526" s="1"/>
  <c r="R526"/>
  <c r="W526" s="1"/>
  <c r="Q526"/>
  <c r="V526" s="1"/>
  <c r="P526"/>
  <c r="U526" s="1"/>
  <c r="Z526" s="1"/>
  <c r="O526"/>
  <c r="N526"/>
  <c r="T511"/>
  <c r="Y511" s="1"/>
  <c r="S511"/>
  <c r="X511" s="1"/>
  <c r="R511"/>
  <c r="W511" s="1"/>
  <c r="AB511" s="1"/>
  <c r="Q511"/>
  <c r="V511" s="1"/>
  <c r="AA511" s="1"/>
  <c r="P511"/>
  <c r="U511" s="1"/>
  <c r="Z511" s="1"/>
  <c r="O511"/>
  <c r="N511"/>
  <c r="T481"/>
  <c r="S481"/>
  <c r="X481" s="1"/>
  <c r="R481"/>
  <c r="W481" s="1"/>
  <c r="AB481" s="1"/>
  <c r="Q481"/>
  <c r="V481" s="1"/>
  <c r="AA481" s="1"/>
  <c r="P481"/>
  <c r="U481" s="1"/>
  <c r="Z481" s="1"/>
  <c r="O481"/>
  <c r="N481"/>
  <c r="T466"/>
  <c r="S466"/>
  <c r="X466" s="1"/>
  <c r="R466"/>
  <c r="W466" s="1"/>
  <c r="AB466" s="1"/>
  <c r="Q466"/>
  <c r="V466" s="1"/>
  <c r="AA466" s="1"/>
  <c r="P466"/>
  <c r="U466" s="1"/>
  <c r="Z466" s="1"/>
  <c r="O466"/>
  <c r="Y466" s="1"/>
  <c r="N466"/>
  <c r="U451"/>
  <c r="Z451" s="1"/>
  <c r="T451"/>
  <c r="Y451" s="1"/>
  <c r="S451"/>
  <c r="R451"/>
  <c r="W451" s="1"/>
  <c r="AB451" s="1"/>
  <c r="Q451"/>
  <c r="V451" s="1"/>
  <c r="AA451" s="1"/>
  <c r="P451"/>
  <c r="O451"/>
  <c r="N451"/>
  <c r="T436"/>
  <c r="Y436" s="1"/>
  <c r="S436"/>
  <c r="R436"/>
  <c r="W436" s="1"/>
  <c r="AB436" s="1"/>
  <c r="Q436"/>
  <c r="V436" s="1"/>
  <c r="AA436" s="1"/>
  <c r="P436"/>
  <c r="U436" s="1"/>
  <c r="Z436" s="1"/>
  <c r="O436"/>
  <c r="N436"/>
  <c r="T421"/>
  <c r="Y421" s="1"/>
  <c r="S421"/>
  <c r="X421" s="1"/>
  <c r="R421"/>
  <c r="W421" s="1"/>
  <c r="AB421" s="1"/>
  <c r="Q421"/>
  <c r="V421" s="1"/>
  <c r="AA421" s="1"/>
  <c r="P421"/>
  <c r="U421" s="1"/>
  <c r="Z421" s="1"/>
  <c r="O421"/>
  <c r="N421"/>
  <c r="T406"/>
  <c r="S406"/>
  <c r="X406" s="1"/>
  <c r="R406"/>
  <c r="W406" s="1"/>
  <c r="AB406" s="1"/>
  <c r="Q406"/>
  <c r="V406" s="1"/>
  <c r="AA406" s="1"/>
  <c r="P406"/>
  <c r="U406" s="1"/>
  <c r="Z406" s="1"/>
  <c r="O406"/>
  <c r="N406"/>
  <c r="T391"/>
  <c r="S391"/>
  <c r="X391" s="1"/>
  <c r="R391"/>
  <c r="W391" s="1"/>
  <c r="AB391" s="1"/>
  <c r="Q391"/>
  <c r="V391" s="1"/>
  <c r="AA391" s="1"/>
  <c r="P391"/>
  <c r="U391" s="1"/>
  <c r="Z391" s="1"/>
  <c r="O391"/>
  <c r="N391"/>
  <c r="T376"/>
  <c r="Y376" s="1"/>
  <c r="S376"/>
  <c r="X376" s="1"/>
  <c r="R376"/>
  <c r="W376" s="1"/>
  <c r="AB376" s="1"/>
  <c r="Q376"/>
  <c r="V376" s="1"/>
  <c r="AA376" s="1"/>
  <c r="P376"/>
  <c r="U376" s="1"/>
  <c r="Z376" s="1"/>
  <c r="O376"/>
  <c r="N376"/>
  <c r="T360"/>
  <c r="Y360" s="1"/>
  <c r="S360"/>
  <c r="X360" s="1"/>
  <c r="R360"/>
  <c r="W360" s="1"/>
  <c r="AB360" s="1"/>
  <c r="Q360"/>
  <c r="V360" s="1"/>
  <c r="AA360" s="1"/>
  <c r="P360"/>
  <c r="U360" s="1"/>
  <c r="Z360" s="1"/>
  <c r="O360"/>
  <c r="N360"/>
  <c r="T345"/>
  <c r="Y345" s="1"/>
  <c r="S345"/>
  <c r="R345"/>
  <c r="W345" s="1"/>
  <c r="AB345" s="1"/>
  <c r="Q345"/>
  <c r="V345" s="1"/>
  <c r="AA345" s="1"/>
  <c r="P345"/>
  <c r="U345" s="1"/>
  <c r="Z345" s="1"/>
  <c r="O345"/>
  <c r="N345"/>
  <c r="T330"/>
  <c r="Y330" s="1"/>
  <c r="S330"/>
  <c r="X330" s="1"/>
  <c r="R330"/>
  <c r="W330" s="1"/>
  <c r="AB330" s="1"/>
  <c r="Q330"/>
  <c r="V330" s="1"/>
  <c r="AA330" s="1"/>
  <c r="P330"/>
  <c r="U330" s="1"/>
  <c r="Z330" s="1"/>
  <c r="O330"/>
  <c r="N330"/>
  <c r="T315"/>
  <c r="S315"/>
  <c r="X315" s="1"/>
  <c r="R315"/>
  <c r="W315" s="1"/>
  <c r="AB315" s="1"/>
  <c r="Q315"/>
  <c r="V315" s="1"/>
  <c r="AA315" s="1"/>
  <c r="P315"/>
  <c r="U315" s="1"/>
  <c r="Z315" s="1"/>
  <c r="O315"/>
  <c r="N315"/>
  <c r="T285"/>
  <c r="Y285" s="1"/>
  <c r="S285"/>
  <c r="X285" s="1"/>
  <c r="R285"/>
  <c r="W285" s="1"/>
  <c r="AB285" s="1"/>
  <c r="Q285"/>
  <c r="V285" s="1"/>
  <c r="AA285" s="1"/>
  <c r="P285"/>
  <c r="U285" s="1"/>
  <c r="Z285" s="1"/>
  <c r="O285"/>
  <c r="N285"/>
  <c r="T270"/>
  <c r="Y270" s="1"/>
  <c r="S270"/>
  <c r="X270" s="1"/>
  <c r="R270"/>
  <c r="W270" s="1"/>
  <c r="AB270" s="1"/>
  <c r="Q270"/>
  <c r="V270" s="1"/>
  <c r="AA270" s="1"/>
  <c r="P270"/>
  <c r="U270" s="1"/>
  <c r="Z270" s="1"/>
  <c r="O270"/>
  <c r="N270"/>
  <c r="T255"/>
  <c r="S255"/>
  <c r="X255" s="1"/>
  <c r="R255"/>
  <c r="W255" s="1"/>
  <c r="Q255"/>
  <c r="V255" s="1"/>
  <c r="AA255" s="1"/>
  <c r="P255"/>
  <c r="U255" s="1"/>
  <c r="Z255" s="1"/>
  <c r="O255"/>
  <c r="N255"/>
  <c r="T240"/>
  <c r="S240"/>
  <c r="X240" s="1"/>
  <c r="R240"/>
  <c r="W240" s="1"/>
  <c r="AB240" s="1"/>
  <c r="Q240"/>
  <c r="V240" s="1"/>
  <c r="AA240" s="1"/>
  <c r="P240"/>
  <c r="U240" s="1"/>
  <c r="Z240" s="1"/>
  <c r="O240"/>
  <c r="Y240" s="1"/>
  <c r="N240"/>
  <c r="U225"/>
  <c r="Z225" s="1"/>
  <c r="T225"/>
  <c r="S225"/>
  <c r="R225"/>
  <c r="W225" s="1"/>
  <c r="AB225" s="1"/>
  <c r="Q225"/>
  <c r="V225" s="1"/>
  <c r="AA225" s="1"/>
  <c r="P225"/>
  <c r="O225"/>
  <c r="Y225" s="1"/>
  <c r="N225"/>
  <c r="T195"/>
  <c r="Y195" s="1"/>
  <c r="S195"/>
  <c r="X195" s="1"/>
  <c r="R195"/>
  <c r="W195" s="1"/>
  <c r="AB195" s="1"/>
  <c r="Q195"/>
  <c r="V195" s="1"/>
  <c r="AA195" s="1"/>
  <c r="P195"/>
  <c r="U195" s="1"/>
  <c r="O195"/>
  <c r="N195"/>
  <c r="T180"/>
  <c r="Y180" s="1"/>
  <c r="S180"/>
  <c r="X180" s="1"/>
  <c r="R180"/>
  <c r="W180" s="1"/>
  <c r="AB180" s="1"/>
  <c r="Q180"/>
  <c r="V180" s="1"/>
  <c r="AA180" s="1"/>
  <c r="P180"/>
  <c r="U180" s="1"/>
  <c r="Z180" s="1"/>
  <c r="O180"/>
  <c r="N180"/>
  <c r="T165"/>
  <c r="Y165" s="1"/>
  <c r="S165"/>
  <c r="X165" s="1"/>
  <c r="R165"/>
  <c r="W165" s="1"/>
  <c r="AB165" s="1"/>
  <c r="Q165"/>
  <c r="V165" s="1"/>
  <c r="AA165" s="1"/>
  <c r="P165"/>
  <c r="U165" s="1"/>
  <c r="Z165" s="1"/>
  <c r="O165"/>
  <c r="N165"/>
  <c r="T150"/>
  <c r="Y150" s="1"/>
  <c r="S150"/>
  <c r="X150" s="1"/>
  <c r="R150"/>
  <c r="W150" s="1"/>
  <c r="AB150" s="1"/>
  <c r="Q150"/>
  <c r="V150" s="1"/>
  <c r="AA150" s="1"/>
  <c r="P150"/>
  <c r="U150" s="1"/>
  <c r="Z150" s="1"/>
  <c r="O150"/>
  <c r="N150"/>
  <c r="U135"/>
  <c r="Z135" s="1"/>
  <c r="T135"/>
  <c r="Y135" s="1"/>
  <c r="S135"/>
  <c r="R135"/>
  <c r="W135" s="1"/>
  <c r="AB135" s="1"/>
  <c r="Q135"/>
  <c r="V135" s="1"/>
  <c r="AA135" s="1"/>
  <c r="P135"/>
  <c r="O135"/>
  <c r="N135"/>
  <c r="T120"/>
  <c r="S120"/>
  <c r="X120" s="1"/>
  <c r="R120"/>
  <c r="W120" s="1"/>
  <c r="AB120" s="1"/>
  <c r="Q120"/>
  <c r="V120" s="1"/>
  <c r="AA120" s="1"/>
  <c r="P120"/>
  <c r="U120" s="1"/>
  <c r="Z120" s="1"/>
  <c r="O120"/>
  <c r="N120"/>
  <c r="T105"/>
  <c r="Y105" s="1"/>
  <c r="S105"/>
  <c r="X105" s="1"/>
  <c r="R105"/>
  <c r="W105" s="1"/>
  <c r="AB105" s="1"/>
  <c r="Q105"/>
  <c r="V105" s="1"/>
  <c r="AA105" s="1"/>
  <c r="P105"/>
  <c r="U105" s="1"/>
  <c r="Z105" s="1"/>
  <c r="O105"/>
  <c r="N105"/>
  <c r="U90"/>
  <c r="Z90" s="1"/>
  <c r="T90"/>
  <c r="Y90" s="1"/>
  <c r="S90"/>
  <c r="R90"/>
  <c r="W90" s="1"/>
  <c r="AB90" s="1"/>
  <c r="Q90"/>
  <c r="V90" s="1"/>
  <c r="AA90" s="1"/>
  <c r="P90"/>
  <c r="O90"/>
  <c r="N90"/>
  <c r="T75"/>
  <c r="S75"/>
  <c r="X75" s="1"/>
  <c r="R75"/>
  <c r="W75" s="1"/>
  <c r="AB75" s="1"/>
  <c r="Q75"/>
  <c r="V75" s="1"/>
  <c r="AA75" s="1"/>
  <c r="P75"/>
  <c r="U75" s="1"/>
  <c r="Z75" s="1"/>
  <c r="O75"/>
  <c r="N75"/>
  <c r="T60"/>
  <c r="Y60" s="1"/>
  <c r="S60"/>
  <c r="X60" s="1"/>
  <c r="R60"/>
  <c r="W60" s="1"/>
  <c r="AB60" s="1"/>
  <c r="Q60"/>
  <c r="V60" s="1"/>
  <c r="AA60" s="1"/>
  <c r="P60"/>
  <c r="U60" s="1"/>
  <c r="Z60" s="1"/>
  <c r="O60"/>
  <c r="N60"/>
  <c r="T45"/>
  <c r="Y45" s="1"/>
  <c r="S45"/>
  <c r="X45" s="1"/>
  <c r="R45"/>
  <c r="W45" s="1"/>
  <c r="AB45" s="1"/>
  <c r="Q45"/>
  <c r="V45" s="1"/>
  <c r="AA45" s="1"/>
  <c r="P45"/>
  <c r="U45" s="1"/>
  <c r="Z45" s="1"/>
  <c r="O45"/>
  <c r="N45"/>
  <c r="W30"/>
  <c r="V30"/>
  <c r="U30"/>
  <c r="T30"/>
  <c r="S30"/>
  <c r="X30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59" i="10"/>
  <c r="W3859" s="1"/>
  <c r="Q3859"/>
  <c r="V3859" s="1"/>
  <c r="AA3859" s="1"/>
  <c r="P3859"/>
  <c r="U3859" s="1"/>
  <c r="O3859"/>
  <c r="T3859" s="1"/>
  <c r="Y3859" s="1"/>
  <c r="N3859"/>
  <c r="R3858"/>
  <c r="W3858" s="1"/>
  <c r="AB3858" s="1"/>
  <c r="Q3858"/>
  <c r="V3858" s="1"/>
  <c r="P3858"/>
  <c r="U3858" s="1"/>
  <c r="Z3858" s="1"/>
  <c r="O3858"/>
  <c r="N3858"/>
  <c r="R3857"/>
  <c r="W3857" s="1"/>
  <c r="Q3857"/>
  <c r="V3857" s="1"/>
  <c r="AA3857" s="1"/>
  <c r="P3857"/>
  <c r="O3857"/>
  <c r="N3857"/>
  <c r="S3857" s="1"/>
  <c r="X3857" s="1"/>
  <c r="R3856"/>
  <c r="W3856" s="1"/>
  <c r="AB3856" s="1"/>
  <c r="Q3856"/>
  <c r="P3856"/>
  <c r="O3856"/>
  <c r="T3856" s="1"/>
  <c r="Y3856" s="1"/>
  <c r="N3856"/>
  <c r="S3856" s="1"/>
  <c r="X3856" s="1"/>
  <c r="R3854"/>
  <c r="Q3854"/>
  <c r="V3854" s="1"/>
  <c r="AA3854" s="1"/>
  <c r="P3854"/>
  <c r="U3854" s="1"/>
  <c r="Z3854" s="1"/>
  <c r="O3854"/>
  <c r="T3854" s="1"/>
  <c r="Y3854" s="1"/>
  <c r="N3854"/>
  <c r="S3854" s="1"/>
  <c r="X3854" s="1"/>
  <c r="T3853"/>
  <c r="Y3853" s="1"/>
  <c r="R3853"/>
  <c r="W3853" s="1"/>
  <c r="AB3853" s="1"/>
  <c r="Q3853"/>
  <c r="V3853" s="1"/>
  <c r="AA3853" s="1"/>
  <c r="P3853"/>
  <c r="U3853" s="1"/>
  <c r="Z3853" s="1"/>
  <c r="O3853"/>
  <c r="N3853"/>
  <c r="S3853" s="1"/>
  <c r="T3852"/>
  <c r="R3852"/>
  <c r="W3852" s="1"/>
  <c r="AB3852" s="1"/>
  <c r="Q3852"/>
  <c r="V3852" s="1"/>
  <c r="P3852"/>
  <c r="O3852"/>
  <c r="N3852"/>
  <c r="S3852" s="1"/>
  <c r="X3852" s="1"/>
  <c r="R3851"/>
  <c r="W3851" s="1"/>
  <c r="AB3851" s="1"/>
  <c r="Q3851"/>
  <c r="P3851"/>
  <c r="U3851" s="1"/>
  <c r="O3851"/>
  <c r="T3851" s="1"/>
  <c r="Y3851" s="1"/>
  <c r="N3851"/>
  <c r="R4584"/>
  <c r="W4584" s="1"/>
  <c r="AB4584" s="1"/>
  <c r="Q4584"/>
  <c r="V4584" s="1"/>
  <c r="AA4584" s="1"/>
  <c r="P4584"/>
  <c r="U4584" s="1"/>
  <c r="O4584"/>
  <c r="T4584" s="1"/>
  <c r="N4584"/>
  <c r="R4583"/>
  <c r="W4583" s="1"/>
  <c r="AB4583" s="1"/>
  <c r="Q4583"/>
  <c r="V4583" s="1"/>
  <c r="P4583"/>
  <c r="U4583" s="1"/>
  <c r="O4583"/>
  <c r="N4583"/>
  <c r="V4582"/>
  <c r="R4582"/>
  <c r="W4582" s="1"/>
  <c r="Q4582"/>
  <c r="P4582"/>
  <c r="O4582"/>
  <c r="N4582"/>
  <c r="S4582" s="1"/>
  <c r="X4582" s="1"/>
  <c r="R4581"/>
  <c r="Q4581"/>
  <c r="P4581"/>
  <c r="O4581"/>
  <c r="T4581" s="1"/>
  <c r="Y4581" s="1"/>
  <c r="N4581"/>
  <c r="S4581" s="1"/>
  <c r="X4581" s="1"/>
  <c r="R4579"/>
  <c r="Q4579"/>
  <c r="V4579" s="1"/>
  <c r="AA4579" s="1"/>
  <c r="P4579"/>
  <c r="U4579" s="1"/>
  <c r="Z4579" s="1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R4577"/>
  <c r="W4577" s="1"/>
  <c r="AB4577" s="1"/>
  <c r="Q4577"/>
  <c r="V4577" s="1"/>
  <c r="P4577"/>
  <c r="O4577"/>
  <c r="T4577" s="1"/>
  <c r="N4577"/>
  <c r="S4577" s="1"/>
  <c r="R4576"/>
  <c r="W4576" s="1"/>
  <c r="Q4576"/>
  <c r="V4576" s="1"/>
  <c r="P4576"/>
  <c r="U4576" s="1"/>
  <c r="O4576"/>
  <c r="T4576" s="1"/>
  <c r="N4576"/>
  <c r="R4575"/>
  <c r="W4575" s="1"/>
  <c r="Q4575"/>
  <c r="V4575" s="1"/>
  <c r="P4575"/>
  <c r="U4575" s="1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0"/>
  <c r="R4570"/>
  <c r="Q4570"/>
  <c r="V4570" s="1"/>
  <c r="AA4570" s="1"/>
  <c r="P4570"/>
  <c r="U4570" s="1"/>
  <c r="Z4570" s="1"/>
  <c r="O4570"/>
  <c r="T4570" s="1"/>
  <c r="Y4570" s="1"/>
  <c r="N4570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N21"/>
  <c r="S21" s="1"/>
  <c r="N20"/>
  <c r="S20" s="1"/>
  <c r="X1476" l="1"/>
  <c r="Z1470"/>
  <c r="AC1470" s="1"/>
  <c r="Y1469"/>
  <c r="X875"/>
  <c r="AC875" s="1"/>
  <c r="S875"/>
  <c r="U869"/>
  <c r="Z869" s="1"/>
  <c r="AC869" s="1"/>
  <c r="Y868"/>
  <c r="AC868" s="1"/>
  <c r="T868"/>
  <c r="X867"/>
  <c r="S867"/>
  <c r="AB570"/>
  <c r="Z568"/>
  <c r="Y567"/>
  <c r="AB875"/>
  <c r="AA865"/>
  <c r="AB866"/>
  <c r="AB867"/>
  <c r="V870"/>
  <c r="AA870" s="1"/>
  <c r="W871"/>
  <c r="AB871" s="1"/>
  <c r="S862"/>
  <c r="X862" s="1"/>
  <c r="AC862" s="1"/>
  <c r="T863"/>
  <c r="Y863" s="1"/>
  <c r="U864"/>
  <c r="Z864" s="1"/>
  <c r="V865"/>
  <c r="W866"/>
  <c r="S870"/>
  <c r="X870" s="1"/>
  <c r="T871"/>
  <c r="Y871" s="1"/>
  <c r="U872"/>
  <c r="Z872" s="1"/>
  <c r="V873"/>
  <c r="AA873" s="1"/>
  <c r="W874"/>
  <c r="AB874" s="1"/>
  <c r="S863"/>
  <c r="X863" s="1"/>
  <c r="T864"/>
  <c r="Y864" s="1"/>
  <c r="U865"/>
  <c r="Z865" s="1"/>
  <c r="AC865" s="1"/>
  <c r="V866"/>
  <c r="AA866" s="1"/>
  <c r="AC866" s="1"/>
  <c r="W867"/>
  <c r="S871"/>
  <c r="X871" s="1"/>
  <c r="T872"/>
  <c r="Y872" s="1"/>
  <c r="U873"/>
  <c r="Z873" s="1"/>
  <c r="V874"/>
  <c r="AA874" s="1"/>
  <c r="AC874" s="1"/>
  <c r="W875"/>
  <c r="X4797"/>
  <c r="Z4807"/>
  <c r="AA4808"/>
  <c r="X4806"/>
  <c r="V4805"/>
  <c r="AA4805" s="1"/>
  <c r="W4806"/>
  <c r="AB4806" s="1"/>
  <c r="S4797"/>
  <c r="T4798"/>
  <c r="Y4798" s="1"/>
  <c r="U4799"/>
  <c r="Z4799" s="1"/>
  <c r="V4800"/>
  <c r="AA4800" s="1"/>
  <c r="W4801"/>
  <c r="AB4801" s="1"/>
  <c r="S4805"/>
  <c r="X4805" s="1"/>
  <c r="T4806"/>
  <c r="Y4806" s="1"/>
  <c r="AC4806" s="1"/>
  <c r="U4807"/>
  <c r="V4808"/>
  <c r="W4809"/>
  <c r="AB4809" s="1"/>
  <c r="S4798"/>
  <c r="X4798" s="1"/>
  <c r="T4799"/>
  <c r="Y4799" s="1"/>
  <c r="U4800"/>
  <c r="Z4800" s="1"/>
  <c r="V4801"/>
  <c r="AA4801" s="1"/>
  <c r="W4802"/>
  <c r="AB4802" s="1"/>
  <c r="S4806"/>
  <c r="T4807"/>
  <c r="Y4807" s="1"/>
  <c r="U4808"/>
  <c r="Z4808" s="1"/>
  <c r="V4809"/>
  <c r="AA4809" s="1"/>
  <c r="W4810"/>
  <c r="AB4810" s="1"/>
  <c r="AA1471"/>
  <c r="AB1467"/>
  <c r="AB1468"/>
  <c r="X1472"/>
  <c r="V1471"/>
  <c r="W1472"/>
  <c r="AB1472" s="1"/>
  <c r="S1463"/>
  <c r="X1463" s="1"/>
  <c r="AC1463" s="1"/>
  <c r="T1464"/>
  <c r="Y1464" s="1"/>
  <c r="U1465"/>
  <c r="Z1465" s="1"/>
  <c r="V1466"/>
  <c r="AA1466" s="1"/>
  <c r="W1467"/>
  <c r="S1471"/>
  <c r="X1471" s="1"/>
  <c r="T1472"/>
  <c r="Y1472" s="1"/>
  <c r="U1473"/>
  <c r="Z1473" s="1"/>
  <c r="V1474"/>
  <c r="AA1474" s="1"/>
  <c r="W1475"/>
  <c r="AB1475" s="1"/>
  <c r="S1464"/>
  <c r="X1464" s="1"/>
  <c r="T1465"/>
  <c r="Y1465" s="1"/>
  <c r="U1466"/>
  <c r="Z1466" s="1"/>
  <c r="V1467"/>
  <c r="AA1467" s="1"/>
  <c r="W1468"/>
  <c r="S1472"/>
  <c r="T1473"/>
  <c r="Y1473" s="1"/>
  <c r="U1474"/>
  <c r="Z1474" s="1"/>
  <c r="V1475"/>
  <c r="AA1475" s="1"/>
  <c r="W1476"/>
  <c r="AB1476" s="1"/>
  <c r="AB574"/>
  <c r="Y562"/>
  <c r="X561"/>
  <c r="AA572"/>
  <c r="AB566"/>
  <c r="V569"/>
  <c r="AA569" s="1"/>
  <c r="S561"/>
  <c r="T562"/>
  <c r="U563"/>
  <c r="Z563" s="1"/>
  <c r="V564"/>
  <c r="AA564" s="1"/>
  <c r="W565"/>
  <c r="AB565" s="1"/>
  <c r="S569"/>
  <c r="X569" s="1"/>
  <c r="T570"/>
  <c r="Y570" s="1"/>
  <c r="U571"/>
  <c r="Z571" s="1"/>
  <c r="V572"/>
  <c r="W573"/>
  <c r="AB573" s="1"/>
  <c r="S562"/>
  <c r="X562" s="1"/>
  <c r="T563"/>
  <c r="Y563" s="1"/>
  <c r="U564"/>
  <c r="Z564" s="1"/>
  <c r="V565"/>
  <c r="AA565" s="1"/>
  <c r="W566"/>
  <c r="S570"/>
  <c r="X570" s="1"/>
  <c r="T571"/>
  <c r="Y571" s="1"/>
  <c r="U572"/>
  <c r="Z572" s="1"/>
  <c r="V573"/>
  <c r="AA573" s="1"/>
  <c r="W574"/>
  <c r="X486"/>
  <c r="AB486"/>
  <c r="AA486"/>
  <c r="Z491"/>
  <c r="AB489"/>
  <c r="AA489"/>
  <c r="AA497"/>
  <c r="Y500"/>
  <c r="W489"/>
  <c r="V490"/>
  <c r="AA490" s="1"/>
  <c r="U491"/>
  <c r="T492"/>
  <c r="Y492" s="1"/>
  <c r="S493"/>
  <c r="X493" s="1"/>
  <c r="AC493" s="1"/>
  <c r="W497"/>
  <c r="AB497" s="1"/>
  <c r="V498"/>
  <c r="AA498" s="1"/>
  <c r="U499"/>
  <c r="Z499" s="1"/>
  <c r="T500"/>
  <c r="W488"/>
  <c r="AB488" s="1"/>
  <c r="V489"/>
  <c r="U490"/>
  <c r="Z490" s="1"/>
  <c r="T491"/>
  <c r="Y491" s="1"/>
  <c r="S492"/>
  <c r="X492" s="1"/>
  <c r="W496"/>
  <c r="AB496" s="1"/>
  <c r="V497"/>
  <c r="U498"/>
  <c r="Z498" s="1"/>
  <c r="T499"/>
  <c r="Y499" s="1"/>
  <c r="S500"/>
  <c r="X500" s="1"/>
  <c r="AC500" s="1"/>
  <c r="AB487"/>
  <c r="V488"/>
  <c r="AA488" s="1"/>
  <c r="U489"/>
  <c r="Z489" s="1"/>
  <c r="AC489" s="1"/>
  <c r="T490"/>
  <c r="Y490" s="1"/>
  <c r="AC490" s="1"/>
  <c r="S491"/>
  <c r="X491" s="1"/>
  <c r="W495"/>
  <c r="AB495" s="1"/>
  <c r="AC495" s="1"/>
  <c r="V496"/>
  <c r="AA496" s="1"/>
  <c r="AC496" s="1"/>
  <c r="U497"/>
  <c r="Z497" s="1"/>
  <c r="T498"/>
  <c r="Y498" s="1"/>
  <c r="AC498" s="1"/>
  <c r="S499"/>
  <c r="X499" s="1"/>
  <c r="AC499" s="1"/>
  <c r="Y486"/>
  <c r="Z486"/>
  <c r="Y616"/>
  <c r="Y977"/>
  <c r="Z1127"/>
  <c r="Y1278"/>
  <c r="Z1428"/>
  <c r="AA2756"/>
  <c r="Y3314"/>
  <c r="Y3750"/>
  <c r="Y3885"/>
  <c r="Y4489"/>
  <c r="AA3675"/>
  <c r="Y315"/>
  <c r="Y796"/>
  <c r="Z3254"/>
  <c r="Y4067"/>
  <c r="Y4595"/>
  <c r="Y406"/>
  <c r="Y1925"/>
  <c r="Y2786"/>
  <c r="Y2982"/>
  <c r="Y3194"/>
  <c r="X4822"/>
  <c r="X766"/>
  <c r="Y781"/>
  <c r="X917"/>
  <c r="X1187"/>
  <c r="Y3269"/>
  <c r="AB3464"/>
  <c r="Y120"/>
  <c r="AC120" s="1"/>
  <c r="AA1112"/>
  <c r="Y1759"/>
  <c r="Y1909"/>
  <c r="Y2439"/>
  <c r="Y2560"/>
  <c r="Y75"/>
  <c r="X225"/>
  <c r="AC225" s="1"/>
  <c r="Y255"/>
  <c r="Y391"/>
  <c r="X3570"/>
  <c r="Y3585"/>
  <c r="X3690"/>
  <c r="Y3705"/>
  <c r="AA3254"/>
  <c r="AB3675"/>
  <c r="Y2001"/>
  <c r="Y2832"/>
  <c r="Y3615"/>
  <c r="Y4534"/>
  <c r="Y481"/>
  <c r="Y1338"/>
  <c r="Y1804"/>
  <c r="Y1834"/>
  <c r="Y2137"/>
  <c r="Y3027"/>
  <c r="AB30"/>
  <c r="Y887"/>
  <c r="Y1789"/>
  <c r="Y1849"/>
  <c r="Y1970"/>
  <c r="Y2363"/>
  <c r="Y2711"/>
  <c r="Z2590"/>
  <c r="Y3133"/>
  <c r="Y3344"/>
  <c r="Y751"/>
  <c r="Y1684"/>
  <c r="Z2741"/>
  <c r="AB2756"/>
  <c r="Y586"/>
  <c r="AB3254"/>
  <c r="Y3840"/>
  <c r="Y4248"/>
  <c r="Y4640"/>
  <c r="Y3570"/>
  <c r="Y3977"/>
  <c r="Y4113"/>
  <c r="Z4549"/>
  <c r="Y4655"/>
  <c r="X3449"/>
  <c r="AC3449" s="1"/>
  <c r="X3735"/>
  <c r="X3992"/>
  <c r="X4128"/>
  <c r="X3750"/>
  <c r="X4293"/>
  <c r="X4504"/>
  <c r="X4519"/>
  <c r="X4716"/>
  <c r="X345"/>
  <c r="X721"/>
  <c r="X1488"/>
  <c r="X1624"/>
  <c r="X2152"/>
  <c r="X2197"/>
  <c r="X2393"/>
  <c r="X1368"/>
  <c r="X2182"/>
  <c r="X2212"/>
  <c r="X2408"/>
  <c r="X2530"/>
  <c r="X2726"/>
  <c r="X3117"/>
  <c r="X3149"/>
  <c r="X3359"/>
  <c r="X3389"/>
  <c r="X932"/>
  <c r="X1714"/>
  <c r="X2439"/>
  <c r="X3600"/>
  <c r="X90"/>
  <c r="X796"/>
  <c r="AC796" s="1"/>
  <c r="X947"/>
  <c r="X1278"/>
  <c r="X1413"/>
  <c r="X2061"/>
  <c r="X2303"/>
  <c r="X2455"/>
  <c r="X2786"/>
  <c r="X3479"/>
  <c r="X3780"/>
  <c r="X4173"/>
  <c r="X811"/>
  <c r="X1428"/>
  <c r="X1563"/>
  <c r="X2091"/>
  <c r="X2318"/>
  <c r="X2470"/>
  <c r="X2257"/>
  <c r="X3509"/>
  <c r="X3630"/>
  <c r="X3931"/>
  <c r="X4595"/>
  <c r="X4899"/>
  <c r="X135"/>
  <c r="X436"/>
  <c r="X1323"/>
  <c r="X1578"/>
  <c r="X1593"/>
  <c r="X1940"/>
  <c r="X2666"/>
  <c r="X2892"/>
  <c r="X3524"/>
  <c r="X3645"/>
  <c r="X3946"/>
  <c r="X4218"/>
  <c r="X4914"/>
  <c r="X451"/>
  <c r="X676"/>
  <c r="X1609"/>
  <c r="X1639"/>
  <c r="X1804"/>
  <c r="X2348"/>
  <c r="X2877"/>
  <c r="X3042"/>
  <c r="X3072"/>
  <c r="X210"/>
  <c r="X556"/>
  <c r="X2575"/>
  <c r="X4233"/>
  <c r="X4369"/>
  <c r="X4762"/>
  <c r="Z4914"/>
  <c r="AB4899"/>
  <c r="AA4883"/>
  <c r="Z4883"/>
  <c r="Z4701"/>
  <c r="AB4655"/>
  <c r="X4549"/>
  <c r="Y4549"/>
  <c r="Z4534"/>
  <c r="Z4339"/>
  <c r="AC4339" s="1"/>
  <c r="AB4082"/>
  <c r="Z4082"/>
  <c r="AB3931"/>
  <c r="AA3931"/>
  <c r="Z3900"/>
  <c r="Z3780"/>
  <c r="Z3720"/>
  <c r="X3675"/>
  <c r="Y3675"/>
  <c r="Z3675"/>
  <c r="AB3645"/>
  <c r="AB3630"/>
  <c r="AB3615"/>
  <c r="X3464"/>
  <c r="Y3464"/>
  <c r="AA3299"/>
  <c r="X3254"/>
  <c r="Y3254"/>
  <c r="AA706"/>
  <c r="AB586"/>
  <c r="Z3224"/>
  <c r="AB2982"/>
  <c r="Z2952"/>
  <c r="AA2862"/>
  <c r="AB2771"/>
  <c r="AA2771"/>
  <c r="X2756"/>
  <c r="Y2756"/>
  <c r="Z2756"/>
  <c r="AA2122"/>
  <c r="AA1879"/>
  <c r="AB1834"/>
  <c r="Z1789"/>
  <c r="Z1458"/>
  <c r="AA1428"/>
  <c r="Z1398"/>
  <c r="T1368"/>
  <c r="Y1368" s="1"/>
  <c r="AA1368"/>
  <c r="Z1308"/>
  <c r="AA1263"/>
  <c r="AB1142"/>
  <c r="X1112"/>
  <c r="Y1112"/>
  <c r="Z1112"/>
  <c r="T1037"/>
  <c r="Y1037" s="1"/>
  <c r="AB1037"/>
  <c r="Z887"/>
  <c r="AB616"/>
  <c r="AB526"/>
  <c r="AA526"/>
  <c r="AB255"/>
  <c r="Z195"/>
  <c r="AC105"/>
  <c r="AC90"/>
  <c r="AC75"/>
  <c r="AC45"/>
  <c r="AB3857"/>
  <c r="Z3851"/>
  <c r="AA3858"/>
  <c r="Y3852"/>
  <c r="Z3859"/>
  <c r="X3853"/>
  <c r="AC3853" s="1"/>
  <c r="V3851"/>
  <c r="AA3851" s="1"/>
  <c r="U3852"/>
  <c r="Z3852" s="1"/>
  <c r="AA3852"/>
  <c r="AB3859"/>
  <c r="S3851"/>
  <c r="X3851" s="1"/>
  <c r="V3856"/>
  <c r="AA3856" s="1"/>
  <c r="U3857"/>
  <c r="Z3857" s="1"/>
  <c r="T3858"/>
  <c r="Y3858" s="1"/>
  <c r="S3859"/>
  <c r="X3859" s="1"/>
  <c r="W3854"/>
  <c r="AB3854" s="1"/>
  <c r="AC3854" s="1"/>
  <c r="U3856"/>
  <c r="Z3856" s="1"/>
  <c r="T3857"/>
  <c r="Y3857" s="1"/>
  <c r="S3858"/>
  <c r="X3858" s="1"/>
  <c r="AC876"/>
  <c r="AB4576"/>
  <c r="AB4573"/>
  <c r="AB4582"/>
  <c r="S4571"/>
  <c r="X4571" s="1"/>
  <c r="AB4574"/>
  <c r="AA4582"/>
  <c r="AA4574"/>
  <c r="AB4575"/>
  <c r="Z4578"/>
  <c r="Y4579"/>
  <c r="AA4583"/>
  <c r="AA4575"/>
  <c r="AA4576"/>
  <c r="Y4577"/>
  <c r="AA4577"/>
  <c r="Z4583"/>
  <c r="Z4584"/>
  <c r="X4570"/>
  <c r="Z4575"/>
  <c r="Z4576"/>
  <c r="X4577"/>
  <c r="T4578"/>
  <c r="Y4578" s="1"/>
  <c r="Y4584"/>
  <c r="Y4576"/>
  <c r="U4577"/>
  <c r="Z4577" s="1"/>
  <c r="S4578"/>
  <c r="X4578" s="1"/>
  <c r="W4581"/>
  <c r="AB4581" s="1"/>
  <c r="W4572"/>
  <c r="AB4572" s="1"/>
  <c r="V4573"/>
  <c r="AA4573" s="1"/>
  <c r="U4574"/>
  <c r="Z4574" s="1"/>
  <c r="T4575"/>
  <c r="Y4575" s="1"/>
  <c r="S4576"/>
  <c r="X4576" s="1"/>
  <c r="V4581"/>
  <c r="AA4581" s="1"/>
  <c r="U4582"/>
  <c r="Z4582" s="1"/>
  <c r="T4583"/>
  <c r="Y4583" s="1"/>
  <c r="S4584"/>
  <c r="X4584" s="1"/>
  <c r="W4570"/>
  <c r="AB4570" s="1"/>
  <c r="W4571"/>
  <c r="AB4571" s="1"/>
  <c r="V4572"/>
  <c r="AA4572" s="1"/>
  <c r="U4573"/>
  <c r="Z4573" s="1"/>
  <c r="T4574"/>
  <c r="Y4574" s="1"/>
  <c r="S4575"/>
  <c r="X4575" s="1"/>
  <c r="W4579"/>
  <c r="AB4579" s="1"/>
  <c r="U4581"/>
  <c r="Z4581" s="1"/>
  <c r="T4582"/>
  <c r="Y4582" s="1"/>
  <c r="S4583"/>
  <c r="X4583" s="1"/>
  <c r="X1239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T1251"/>
  <c r="Y1251" s="1"/>
  <c r="Z1241"/>
  <c r="Z1242"/>
  <c r="X1243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Y1248"/>
  <c r="X1249"/>
  <c r="Z1237"/>
  <c r="Z1238"/>
  <c r="Y1239"/>
  <c r="X1240"/>
  <c r="AB1244"/>
  <c r="AA1245"/>
  <c r="Z1246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S4462"/>
  <c r="X4462" s="1"/>
  <c r="AB4450"/>
  <c r="AB4459"/>
  <c r="X4448"/>
  <c r="Y4448"/>
  <c r="Y4449"/>
  <c r="X4450"/>
  <c r="AB4454"/>
  <c r="AA4455"/>
  <c r="Z4456"/>
  <c r="Y4457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AC4473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AB3664"/>
  <c r="W3652"/>
  <c r="AB3652" s="1"/>
  <c r="V3653"/>
  <c r="AA3653" s="1"/>
  <c r="U3654"/>
  <c r="Z3654" s="1"/>
  <c r="T3655"/>
  <c r="Y3655" s="1"/>
  <c r="S3656"/>
  <c r="X3656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46"/>
  <c r="Z3556"/>
  <c r="X3557"/>
  <c r="AA3546"/>
  <c r="Y3556"/>
  <c r="S3547"/>
  <c r="X3547" s="1"/>
  <c r="Y3549"/>
  <c r="X3550"/>
  <c r="AA3555"/>
  <c r="AB3558"/>
  <c r="V3553"/>
  <c r="AA3553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Y4732"/>
  <c r="X4733"/>
  <c r="Z4721"/>
  <c r="Z4722"/>
  <c r="Y4723"/>
  <c r="X4724"/>
  <c r="AB4728"/>
  <c r="AA4729"/>
  <c r="Z4730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T1579"/>
  <c r="Y1579" s="1"/>
  <c r="U1569"/>
  <c r="Z1569" s="1"/>
  <c r="X1571"/>
  <c r="AA1576"/>
  <c r="AA1577"/>
  <c r="S1579"/>
  <c r="X1579" s="1"/>
  <c r="V1568"/>
  <c r="AA1568" s="1"/>
  <c r="Z1576"/>
  <c r="Z1577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B1555"/>
  <c r="Z1565"/>
  <c r="X1566"/>
  <c r="AA1555"/>
  <c r="Y1565"/>
  <c r="S1556"/>
  <c r="X1556" s="1"/>
  <c r="Y1558"/>
  <c r="X1559"/>
  <c r="AA1564"/>
  <c r="AB1567"/>
  <c r="Z1557"/>
  <c r="V1562"/>
  <c r="AA1562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AB490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U4884"/>
  <c r="Z4884" s="1"/>
  <c r="T4885"/>
  <c r="Y4885" s="1"/>
  <c r="S4886"/>
  <c r="X4886" s="1"/>
  <c r="X713"/>
  <c r="AC713" s="1"/>
  <c r="E74" i="6"/>
  <c r="E22"/>
  <c r="E20"/>
  <c r="F16"/>
  <c r="F15"/>
  <c r="E9"/>
  <c r="F8"/>
  <c r="Z2806" i="10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AC2816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AC3117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Y1549"/>
  <c r="X1550"/>
  <c r="W1540"/>
  <c r="AB1540" s="1"/>
  <c r="V1541"/>
  <c r="AA1541" s="1"/>
  <c r="U1542"/>
  <c r="Z1542" s="1"/>
  <c r="T1543"/>
  <c r="Y1543" s="1"/>
  <c r="S1544"/>
  <c r="X1544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4968"/>
  <c r="X2378"/>
  <c r="S3797"/>
  <c r="X3797" s="1"/>
  <c r="X708"/>
  <c r="X3795"/>
  <c r="S3494"/>
  <c r="X3494" s="1"/>
  <c r="S2380"/>
  <c r="X2380" s="1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U361"/>
  <c r="Z361" s="1"/>
  <c r="T362"/>
  <c r="Y362" s="1"/>
  <c r="S363"/>
  <c r="X363" s="1"/>
  <c r="Z217"/>
  <c r="Y217"/>
  <c r="AA217"/>
  <c r="X220"/>
  <c r="AC220" s="1"/>
  <c r="X218"/>
  <c r="AC218" s="1"/>
  <c r="AC219"/>
  <c r="Z553"/>
  <c r="Y707"/>
  <c r="Y3495"/>
  <c r="AA4863"/>
  <c r="AB202"/>
  <c r="X3454"/>
  <c r="X583"/>
  <c r="AC583" s="1"/>
  <c r="AB695"/>
  <c r="Y2371"/>
  <c r="Y3793"/>
  <c r="AB4853"/>
  <c r="Z4862"/>
  <c r="Z4864"/>
  <c r="X203"/>
  <c r="Z560"/>
  <c r="AA1011"/>
  <c r="AB2760"/>
  <c r="X3788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AB2752"/>
  <c r="Z3667"/>
  <c r="AB4850"/>
  <c r="U4855"/>
  <c r="Z4855" s="1"/>
  <c r="X4858"/>
  <c r="X4864"/>
  <c r="X4865"/>
  <c r="AB3460"/>
  <c r="AA3408"/>
  <c r="AA3423"/>
  <c r="Z4849"/>
  <c r="AB4860"/>
  <c r="W4862"/>
  <c r="AB4862" s="1"/>
  <c r="X4866"/>
  <c r="V3415"/>
  <c r="AA3415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X4920"/>
  <c r="AB4847"/>
  <c r="AA4855"/>
  <c r="AB4861"/>
  <c r="AB201"/>
  <c r="AB211"/>
  <c r="S3458"/>
  <c r="X3458" s="1"/>
  <c r="S3466"/>
  <c r="X3466" s="1"/>
  <c r="AA209"/>
  <c r="AB209"/>
  <c r="Z209"/>
  <c r="AA208"/>
  <c r="Z208"/>
  <c r="Z207"/>
  <c r="Y207"/>
  <c r="Y206"/>
  <c r="X212"/>
  <c r="X211"/>
  <c r="X204"/>
  <c r="S200"/>
  <c r="X200" s="1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V211"/>
  <c r="AA211" s="1"/>
  <c r="W212"/>
  <c r="AB212" s="1"/>
  <c r="T202"/>
  <c r="Y202" s="1"/>
  <c r="U203"/>
  <c r="Z203" s="1"/>
  <c r="V204"/>
  <c r="AA204" s="1"/>
  <c r="W205"/>
  <c r="AB205" s="1"/>
  <c r="AC205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U4823"/>
  <c r="Z4823" s="1"/>
  <c r="T4824"/>
  <c r="Y4824" s="1"/>
  <c r="S4825"/>
  <c r="X4825" s="1"/>
  <c r="Z4783"/>
  <c r="Y4789"/>
  <c r="AB4789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U4778"/>
  <c r="Z4778" s="1"/>
  <c r="T4779"/>
  <c r="Y4779" s="1"/>
  <c r="S4780"/>
  <c r="X4780" s="1"/>
  <c r="Z4704"/>
  <c r="AC4811"/>
  <c r="S4692"/>
  <c r="X4692" s="1"/>
  <c r="Y4705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58"/>
  <c r="W4678"/>
  <c r="AB4678" s="1"/>
  <c r="V4679"/>
  <c r="AA4679" s="1"/>
  <c r="U4680"/>
  <c r="Z4680" s="1"/>
  <c r="T4681"/>
  <c r="Y4681" s="1"/>
  <c r="S4682"/>
  <c r="X4682" s="1"/>
  <c r="V4687"/>
  <c r="AA4687" s="1"/>
  <c r="U4688"/>
  <c r="Z4688" s="1"/>
  <c r="T4689"/>
  <c r="Y4689" s="1"/>
  <c r="S4690"/>
  <c r="X4690" s="1"/>
  <c r="Y4659"/>
  <c r="W4677"/>
  <c r="AB4677" s="1"/>
  <c r="V4678"/>
  <c r="AA4678" s="1"/>
  <c r="U4679"/>
  <c r="Z4679" s="1"/>
  <c r="T4680"/>
  <c r="Y4680" s="1"/>
  <c r="S4681"/>
  <c r="X4681" s="1"/>
  <c r="W4685"/>
  <c r="AB4685" s="1"/>
  <c r="U4687"/>
  <c r="Z4687" s="1"/>
  <c r="T4688"/>
  <c r="Y4688" s="1"/>
  <c r="S4689"/>
  <c r="X4689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V4656"/>
  <c r="AA4656" s="1"/>
  <c r="U4657"/>
  <c r="Z4657" s="1"/>
  <c r="T4658"/>
  <c r="Y4658" s="1"/>
  <c r="S4659"/>
  <c r="X4659" s="1"/>
  <c r="Z4605"/>
  <c r="V4612"/>
  <c r="AA4612" s="1"/>
  <c r="U4613"/>
  <c r="Z4613" s="1"/>
  <c r="Y4644"/>
  <c r="W4646"/>
  <c r="AB4646" s="1"/>
  <c r="V4647"/>
  <c r="AA4647" s="1"/>
  <c r="U4648"/>
  <c r="Z4648" s="1"/>
  <c r="T4649"/>
  <c r="Y4649" s="1"/>
  <c r="S4650"/>
  <c r="X4650" s="1"/>
  <c r="W4654"/>
  <c r="AB4654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52"/>
  <c r="AB4617"/>
  <c r="AA4618"/>
  <c r="Z4619"/>
  <c r="Y4620"/>
  <c r="X4621"/>
  <c r="AB4625"/>
  <c r="AA4626"/>
  <c r="Z4627"/>
  <c r="Y4628"/>
  <c r="X4629"/>
  <c r="Y4553"/>
  <c r="AB4616"/>
  <c r="AA4617"/>
  <c r="Z4618"/>
  <c r="Y4619"/>
  <c r="X4620"/>
  <c r="AB4624"/>
  <c r="AA4625"/>
  <c r="Z4626"/>
  <c r="Y4627"/>
  <c r="X4628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Y4550"/>
  <c r="X4551"/>
  <c r="Z4537"/>
  <c r="AB4541"/>
  <c r="AA4542"/>
  <c r="Z4543"/>
  <c r="Y4544"/>
  <c r="X4545"/>
  <c r="AA4550"/>
  <c r="Z4551"/>
  <c r="Y4552"/>
  <c r="X4553"/>
  <c r="Y4538"/>
  <c r="AB4540"/>
  <c r="AA4541"/>
  <c r="Z4542"/>
  <c r="Y4543"/>
  <c r="X4544"/>
  <c r="AB4548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B4286"/>
  <c r="S4290"/>
  <c r="X4290" s="1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AC4248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V4219"/>
  <c r="AA4219" s="1"/>
  <c r="U4220"/>
  <c r="Z4220" s="1"/>
  <c r="T4221"/>
  <c r="Y4221" s="1"/>
  <c r="S4222"/>
  <c r="X4222" s="1"/>
  <c r="AC4222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B4060"/>
  <c r="S4064"/>
  <c r="X4064" s="1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V4038"/>
  <c r="AA4038" s="1"/>
  <c r="U4039"/>
  <c r="Z4039" s="1"/>
  <c r="T4040"/>
  <c r="Y4040" s="1"/>
  <c r="S4041"/>
  <c r="X4041" s="1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U4038"/>
  <c r="Z4038" s="1"/>
  <c r="T4039"/>
  <c r="Y4039" s="1"/>
  <c r="S4040"/>
  <c r="X4040" s="1"/>
  <c r="Z3862"/>
  <c r="AA3869"/>
  <c r="AB3893"/>
  <c r="W3895"/>
  <c r="AB3895" s="1"/>
  <c r="V3896"/>
  <c r="AA3896" s="1"/>
  <c r="U3897"/>
  <c r="Z3897" s="1"/>
  <c r="X3899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U3871"/>
  <c r="Z3871" s="1"/>
  <c r="T3872"/>
  <c r="Y3872" s="1"/>
  <c r="AB3872"/>
  <c r="S3873"/>
  <c r="X3873" s="1"/>
  <c r="AA3873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W3874"/>
  <c r="AB3874" s="1"/>
  <c r="W3892"/>
  <c r="AB3892" s="1"/>
  <c r="V3893"/>
  <c r="AA3893" s="1"/>
  <c r="U3894"/>
  <c r="Z3894" s="1"/>
  <c r="T3895"/>
  <c r="Y3895" s="1"/>
  <c r="S3896"/>
  <c r="X3896" s="1"/>
  <c r="V3901"/>
  <c r="AA3901" s="1"/>
  <c r="U3902"/>
  <c r="Z3902" s="1"/>
  <c r="T3903"/>
  <c r="Y3903" s="1"/>
  <c r="S3904"/>
  <c r="X3904" s="1"/>
  <c r="X3846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U3901"/>
  <c r="Z3901" s="1"/>
  <c r="T3902"/>
  <c r="Y3902" s="1"/>
  <c r="S3903"/>
  <c r="X3903" s="1"/>
  <c r="AB3849"/>
  <c r="AA3850"/>
  <c r="AB3850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Y3773"/>
  <c r="AB3778"/>
  <c r="Z3802"/>
  <c r="S3812"/>
  <c r="X3812" s="1"/>
  <c r="AC3812" s="1"/>
  <c r="AD3812" s="1"/>
  <c r="Z3820"/>
  <c r="AB3835"/>
  <c r="Z3843"/>
  <c r="AB3847"/>
  <c r="AA3848"/>
  <c r="Z3849"/>
  <c r="Y3850"/>
  <c r="AA3734"/>
  <c r="S3746"/>
  <c r="X3746" s="1"/>
  <c r="X3748"/>
  <c r="AA3768"/>
  <c r="X3782"/>
  <c r="S3804"/>
  <c r="X3804" s="1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S3722"/>
  <c r="X3722" s="1"/>
  <c r="X3729"/>
  <c r="Y3730"/>
  <c r="T3736"/>
  <c r="Y3736" s="1"/>
  <c r="U3737"/>
  <c r="Z3737" s="1"/>
  <c r="Z3744"/>
  <c r="AA3745"/>
  <c r="T3747"/>
  <c r="Y3747" s="1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AA3736"/>
  <c r="AB3742"/>
  <c r="Y3745"/>
  <c r="Z3746"/>
  <c r="W3752"/>
  <c r="AB3752" s="1"/>
  <c r="X3754"/>
  <c r="Y3756"/>
  <c r="AB3761"/>
  <c r="Z3769"/>
  <c r="AA3771"/>
  <c r="AB3776"/>
  <c r="Y3779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AC3806" s="1"/>
  <c r="AD3806" s="1"/>
  <c r="W3807"/>
  <c r="AB3807" s="1"/>
  <c r="V3808"/>
  <c r="AA3808" s="1"/>
  <c r="U3809"/>
  <c r="Z3809" s="1"/>
  <c r="S3811"/>
  <c r="X3811" s="1"/>
  <c r="AA3811"/>
  <c r="Z3812"/>
  <c r="Y3813"/>
  <c r="X3814"/>
  <c r="AC3814" s="1"/>
  <c r="AD3814" s="1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AC3810"/>
  <c r="AD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AC3807" s="1"/>
  <c r="AD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A3676"/>
  <c r="Z3677"/>
  <c r="Y3678"/>
  <c r="X3679"/>
  <c r="AB3666"/>
  <c r="AA3667"/>
  <c r="Z3668"/>
  <c r="Y3669"/>
  <c r="X3670"/>
  <c r="AB3674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W3336"/>
  <c r="AB3336" s="1"/>
  <c r="V3337"/>
  <c r="AA3337" s="1"/>
  <c r="U3338"/>
  <c r="Z3338" s="1"/>
  <c r="T3339"/>
  <c r="Y3339" s="1"/>
  <c r="S3340"/>
  <c r="X3340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W3273"/>
  <c r="AB3273" s="1"/>
  <c r="X3276"/>
  <c r="Y3277"/>
  <c r="AB3282"/>
  <c r="Y3292"/>
  <c r="Y3293"/>
  <c r="Y3294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AB3243"/>
  <c r="Z3414"/>
  <c r="W3231"/>
  <c r="AB3231" s="1"/>
  <c r="V3232"/>
  <c r="AA3232" s="1"/>
  <c r="U3233"/>
  <c r="Z3233" s="1"/>
  <c r="T3234"/>
  <c r="Y3234" s="1"/>
  <c r="S3235"/>
  <c r="X3235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A3255"/>
  <c r="Z3256"/>
  <c r="Y3257"/>
  <c r="X3258"/>
  <c r="Y3498"/>
  <c r="AB3245"/>
  <c r="AA3246"/>
  <c r="Z3247"/>
  <c r="Y3248"/>
  <c r="X3249"/>
  <c r="AB3253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S3089"/>
  <c r="X3089" s="1"/>
  <c r="Z3097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T3103"/>
  <c r="Y3103" s="1"/>
  <c r="S3104"/>
  <c r="X3104" s="1"/>
  <c r="Z2992"/>
  <c r="Z2993"/>
  <c r="W3039"/>
  <c r="AB3039" s="1"/>
  <c r="V3040"/>
  <c r="AA3040" s="1"/>
  <c r="U3041"/>
  <c r="Z3041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U2998"/>
  <c r="Z2998" s="1"/>
  <c r="T2999"/>
  <c r="Y2999" s="1"/>
  <c r="S3000"/>
  <c r="X3000" s="1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A2757"/>
  <c r="Z2758"/>
  <c r="Y2759"/>
  <c r="X2760"/>
  <c r="AB2747"/>
  <c r="AA2748"/>
  <c r="Z2749"/>
  <c r="Y2750"/>
  <c r="X2751"/>
  <c r="AB2755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U2621"/>
  <c r="Z2621" s="1"/>
  <c r="T2622"/>
  <c r="Y2622" s="1"/>
  <c r="S2623"/>
  <c r="X2623" s="1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U2591"/>
  <c r="Z2591" s="1"/>
  <c r="T2592"/>
  <c r="Y2592" s="1"/>
  <c r="AB2592"/>
  <c r="S2593"/>
  <c r="X2593" s="1"/>
  <c r="AA2593"/>
  <c r="Z2594"/>
  <c r="Y2566"/>
  <c r="AA2572"/>
  <c r="Z2578"/>
  <c r="V2581"/>
  <c r="AA2581" s="1"/>
  <c r="U2582"/>
  <c r="Z2582" s="1"/>
  <c r="T2583"/>
  <c r="Y2583" s="1"/>
  <c r="S2584"/>
  <c r="X2584" s="1"/>
  <c r="W2588"/>
  <c r="AB2588" s="1"/>
  <c r="V2589"/>
  <c r="AA2589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AC2318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AA2252"/>
  <c r="AA2259"/>
  <c r="W2295"/>
  <c r="AB2295" s="1"/>
  <c r="V2296"/>
  <c r="AA2296" s="1"/>
  <c r="U2297"/>
  <c r="Z2297" s="1"/>
  <c r="T2298"/>
  <c r="Y2298" s="1"/>
  <c r="S2299"/>
  <c r="X2299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Y2258"/>
  <c r="X2259"/>
  <c r="Z2205"/>
  <c r="Z2208"/>
  <c r="AC2208" s="1"/>
  <c r="X2214"/>
  <c r="AA2215"/>
  <c r="AC2215" s="1"/>
  <c r="Z2234"/>
  <c r="AC2234" s="1"/>
  <c r="AA2236"/>
  <c r="AB2244"/>
  <c r="Y2246"/>
  <c r="AA2074"/>
  <c r="Y2205"/>
  <c r="AB2206"/>
  <c r="AA2244"/>
  <c r="AB2159"/>
  <c r="AA2168"/>
  <c r="AA2203"/>
  <c r="AC2203" s="1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46"/>
  <c r="AA2151"/>
  <c r="Y2170"/>
  <c r="AB2176"/>
  <c r="X2180"/>
  <c r="AA2185"/>
  <c r="AA2192"/>
  <c r="AB2193"/>
  <c r="AB2200"/>
  <c r="AA2143"/>
  <c r="Y2162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Z2079"/>
  <c r="W2083"/>
  <c r="AB2083" s="1"/>
  <c r="V2084"/>
  <c r="AA2084" s="1"/>
  <c r="U2085"/>
  <c r="Z2085" s="1"/>
  <c r="T2086"/>
  <c r="Y2086" s="1"/>
  <c r="S2087"/>
  <c r="X2087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38"/>
  <c r="AB2047"/>
  <c r="AA2056"/>
  <c r="W2068"/>
  <c r="AB2068" s="1"/>
  <c r="V2069"/>
  <c r="AA2069" s="1"/>
  <c r="U2070"/>
  <c r="Z2070" s="1"/>
  <c r="T2071"/>
  <c r="Y2071" s="1"/>
  <c r="S2072"/>
  <c r="X2072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Z1856"/>
  <c r="Z1857"/>
  <c r="AA1863"/>
  <c r="AB1872"/>
  <c r="S1876"/>
  <c r="X1876" s="1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Y1857"/>
  <c r="Y1858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V1895"/>
  <c r="AA1895" s="1"/>
  <c r="U1896"/>
  <c r="Z1896" s="1"/>
  <c r="T1897"/>
  <c r="Y1897" s="1"/>
  <c r="S1898"/>
  <c r="X1898" s="1"/>
  <c r="X1818"/>
  <c r="AB1827"/>
  <c r="Z1829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U1805"/>
  <c r="Z1805" s="1"/>
  <c r="T1806"/>
  <c r="Y1806" s="1"/>
  <c r="S1807"/>
  <c r="X1807" s="1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U1459"/>
  <c r="Z1459" s="1"/>
  <c r="T1460"/>
  <c r="Y1460" s="1"/>
  <c r="S1461"/>
  <c r="X1461" s="1"/>
  <c r="AB1425"/>
  <c r="X1427"/>
  <c r="AC1427" s="1"/>
  <c r="AB1436"/>
  <c r="W1438"/>
  <c r="AB1438" s="1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S1386"/>
  <c r="X1386" s="1"/>
  <c r="W1390"/>
  <c r="AB1390" s="1"/>
  <c r="V1391"/>
  <c r="AA1391" s="1"/>
  <c r="U1392"/>
  <c r="Z1392" s="1"/>
  <c r="T1393"/>
  <c r="Y1393" s="1"/>
  <c r="S1394"/>
  <c r="X1394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AB1387"/>
  <c r="W1375"/>
  <c r="AB1375" s="1"/>
  <c r="V1376"/>
  <c r="AA1376" s="1"/>
  <c r="U1377"/>
  <c r="Z1377" s="1"/>
  <c r="T1378"/>
  <c r="Y1378" s="1"/>
  <c r="S1379"/>
  <c r="X1379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V1098"/>
  <c r="AA1098" s="1"/>
  <c r="U1099"/>
  <c r="Z1099" s="1"/>
  <c r="T1100"/>
  <c r="Y1100" s="1"/>
  <c r="S1101"/>
  <c r="X1101" s="1"/>
  <c r="AC1101" s="1"/>
  <c r="AA1044"/>
  <c r="AB1045"/>
  <c r="S1049"/>
  <c r="X1049" s="1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U1098"/>
  <c r="Z1098" s="1"/>
  <c r="T1099"/>
  <c r="Y1099" s="1"/>
  <c r="S1100"/>
  <c r="X1100" s="1"/>
  <c r="AA1045"/>
  <c r="AA1046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A1113"/>
  <c r="Z1114"/>
  <c r="Y1115"/>
  <c r="X1116"/>
  <c r="Y1011"/>
  <c r="AB1103"/>
  <c r="AA1104"/>
  <c r="Z1105"/>
  <c r="Y1106"/>
  <c r="X1107"/>
  <c r="AB1111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W983"/>
  <c r="AB983" s="1"/>
  <c r="V984"/>
  <c r="AA984" s="1"/>
  <c r="U985"/>
  <c r="Z985" s="1"/>
  <c r="T986"/>
  <c r="Y986" s="1"/>
  <c r="S987"/>
  <c r="X987" s="1"/>
  <c r="W991"/>
  <c r="AB991" s="1"/>
  <c r="AC991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U978"/>
  <c r="Z978" s="1"/>
  <c r="T979"/>
  <c r="Y979" s="1"/>
  <c r="S980"/>
  <c r="X980" s="1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Z935"/>
  <c r="W939"/>
  <c r="AB939" s="1"/>
  <c r="V940"/>
  <c r="AA940" s="1"/>
  <c r="U941"/>
  <c r="Z941" s="1"/>
  <c r="T942"/>
  <c r="Y942" s="1"/>
  <c r="S943"/>
  <c r="X943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A707"/>
  <c r="Z708"/>
  <c r="Y709"/>
  <c r="X710"/>
  <c r="AB697"/>
  <c r="AA698"/>
  <c r="Z699"/>
  <c r="Y700"/>
  <c r="X701"/>
  <c r="AB705"/>
  <c r="Z707"/>
  <c r="Y708"/>
  <c r="X709"/>
  <c r="AA682"/>
  <c r="Z683"/>
  <c r="Y684"/>
  <c r="X685"/>
  <c r="AB689"/>
  <c r="AA690"/>
  <c r="Y692"/>
  <c r="X693"/>
  <c r="AB683"/>
  <c r="AA684"/>
  <c r="Z685"/>
  <c r="Y686"/>
  <c r="X687"/>
  <c r="AA692"/>
  <c r="Z693"/>
  <c r="Y694"/>
  <c r="X695"/>
  <c r="AB682"/>
  <c r="AA683"/>
  <c r="Z684"/>
  <c r="Y685"/>
  <c r="X686"/>
  <c r="AB690"/>
  <c r="Z692"/>
  <c r="Y693"/>
  <c r="X694"/>
  <c r="AB623"/>
  <c r="AA624"/>
  <c r="Z625"/>
  <c r="Y626"/>
  <c r="X627"/>
  <c r="AA632"/>
  <c r="Z633"/>
  <c r="Y634"/>
  <c r="X635"/>
  <c r="AC635" s="1"/>
  <c r="AB622"/>
  <c r="AC622" s="1"/>
  <c r="AA623"/>
  <c r="Z624"/>
  <c r="Y625"/>
  <c r="X626"/>
  <c r="AB630"/>
  <c r="AC630" s="1"/>
  <c r="Z632"/>
  <c r="Y633"/>
  <c r="X634"/>
  <c r="AB578"/>
  <c r="AA579"/>
  <c r="Z580"/>
  <c r="Y581"/>
  <c r="X582"/>
  <c r="AA587"/>
  <c r="Z588"/>
  <c r="Y589"/>
  <c r="X590"/>
  <c r="AB577"/>
  <c r="AA578"/>
  <c r="Z579"/>
  <c r="Y580"/>
  <c r="X581"/>
  <c r="AB585"/>
  <c r="AC585" s="1"/>
  <c r="Z587"/>
  <c r="Y588"/>
  <c r="X589"/>
  <c r="AB548"/>
  <c r="AA549"/>
  <c r="Z550"/>
  <c r="Y551"/>
  <c r="X552"/>
  <c r="AA557"/>
  <c r="Z558"/>
  <c r="Y559"/>
  <c r="X560"/>
  <c r="AB547"/>
  <c r="AA548"/>
  <c r="Z549"/>
  <c r="Y550"/>
  <c r="X551"/>
  <c r="AB555"/>
  <c r="AC555" s="1"/>
  <c r="Z557"/>
  <c r="Y558"/>
  <c r="X559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Y782"/>
  <c r="X783"/>
  <c r="Z769"/>
  <c r="W773"/>
  <c r="AB773" s="1"/>
  <c r="V774"/>
  <c r="AA774" s="1"/>
  <c r="U775"/>
  <c r="Z775" s="1"/>
  <c r="T776"/>
  <c r="Y776" s="1"/>
  <c r="S777"/>
  <c r="X777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03"/>
  <c r="S507"/>
  <c r="X507" s="1"/>
  <c r="W518"/>
  <c r="AB518" s="1"/>
  <c r="V519"/>
  <c r="AA519" s="1"/>
  <c r="U520"/>
  <c r="Z520" s="1"/>
  <c r="T521"/>
  <c r="Y521" s="1"/>
  <c r="S522"/>
  <c r="X522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X512"/>
  <c r="W502"/>
  <c r="AB502" s="1"/>
  <c r="V503"/>
  <c r="AA503" s="1"/>
  <c r="U504"/>
  <c r="Z504" s="1"/>
  <c r="T505"/>
  <c r="Y505" s="1"/>
  <c r="S506"/>
  <c r="X506" s="1"/>
  <c r="W510"/>
  <c r="AB510" s="1"/>
  <c r="U512"/>
  <c r="Z512" s="1"/>
  <c r="T513"/>
  <c r="Y513" s="1"/>
  <c r="S514"/>
  <c r="X514" s="1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A301"/>
  <c r="Z302"/>
  <c r="Y303"/>
  <c r="X304"/>
  <c r="Y289"/>
  <c r="AB291"/>
  <c r="AA292"/>
  <c r="Z293"/>
  <c r="Y294"/>
  <c r="X295"/>
  <c r="AB299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Y226"/>
  <c r="X227"/>
  <c r="S221"/>
  <c r="X221" s="1"/>
  <c r="V226"/>
  <c r="AA226" s="1"/>
  <c r="U227"/>
  <c r="Z227" s="1"/>
  <c r="T228"/>
  <c r="Y228" s="1"/>
  <c r="S229"/>
  <c r="X229" s="1"/>
  <c r="W216"/>
  <c r="AB216" s="1"/>
  <c r="W224"/>
  <c r="AB224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30"/>
  <c r="AB4630" s="1"/>
  <c r="V4630"/>
  <c r="AA4630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U2561"/>
  <c r="Z2561" s="1"/>
  <c r="T2562"/>
  <c r="Y2562" s="1"/>
  <c r="S2563"/>
  <c r="X2563" s="1"/>
  <c r="V4585"/>
  <c r="AA4585" s="1"/>
  <c r="W4585"/>
  <c r="AB4585" s="1"/>
  <c r="X4585"/>
  <c r="Y4585"/>
  <c r="Z4585"/>
  <c r="Y4645"/>
  <c r="X4645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8"/>
  <c r="V2539"/>
  <c r="AA2539" s="1"/>
  <c r="S2540"/>
  <c r="X2540" s="1"/>
  <c r="Z2541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Y2546"/>
  <c r="X2547"/>
  <c r="Z2535"/>
  <c r="Z2536"/>
  <c r="Y2537"/>
  <c r="X2538"/>
  <c r="AB2542"/>
  <c r="AA2543"/>
  <c r="Z2544"/>
  <c r="X2546"/>
  <c r="Y2535"/>
  <c r="Y2536"/>
  <c r="X2537"/>
  <c r="AB2541"/>
  <c r="AA2542"/>
  <c r="Z2543"/>
  <c r="Y2544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4"/>
  <c r="V2675"/>
  <c r="AA2675" s="1"/>
  <c r="S2676"/>
  <c r="X2676" s="1"/>
  <c r="Z2677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Y2682"/>
  <c r="X2683"/>
  <c r="Z2671"/>
  <c r="Z2672"/>
  <c r="Y2673"/>
  <c r="X2674"/>
  <c r="AB2678"/>
  <c r="AA2679"/>
  <c r="Z2680"/>
  <c r="X2682"/>
  <c r="Y2671"/>
  <c r="Y2672"/>
  <c r="X2673"/>
  <c r="AB2677"/>
  <c r="AA2678"/>
  <c r="Z2679"/>
  <c r="Y2680"/>
  <c r="AB2685"/>
  <c r="X2926"/>
  <c r="Z2915"/>
  <c r="T2913"/>
  <c r="Y2913" s="1"/>
  <c r="T2912"/>
  <c r="Y2912" s="1"/>
  <c r="V2915"/>
  <c r="AA2915" s="1"/>
  <c r="AB2914"/>
  <c r="Z2924"/>
  <c r="X2925"/>
  <c r="AA2914"/>
  <c r="Y2924"/>
  <c r="S2915"/>
  <c r="X2915" s="1"/>
  <c r="Y2917"/>
  <c r="X2918"/>
  <c r="AA2923"/>
  <c r="AB2926"/>
  <c r="Z2916"/>
  <c r="X2917"/>
  <c r="V2921"/>
  <c r="AA2921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B3936"/>
  <c r="AB3938"/>
  <c r="Z3948"/>
  <c r="X3949"/>
  <c r="AA3938"/>
  <c r="Y3948"/>
  <c r="S3939"/>
  <c r="X3939" s="1"/>
  <c r="Y3941"/>
  <c r="X3942"/>
  <c r="AA3947"/>
  <c r="AB3950"/>
  <c r="Z3937"/>
  <c r="Z3940"/>
  <c r="X3941"/>
  <c r="V3945"/>
  <c r="AA3945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U4370"/>
  <c r="Z4370" s="1"/>
  <c r="T4371"/>
  <c r="Y4371" s="1"/>
  <c r="S4372"/>
  <c r="X4372" s="1"/>
  <c r="AB1762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23"/>
  <c r="X2034"/>
  <c r="AA2023"/>
  <c r="Y2033"/>
  <c r="S2024"/>
  <c r="X2024" s="1"/>
  <c r="Y2026"/>
  <c r="X2027"/>
  <c r="AA2032"/>
  <c r="AB2035"/>
  <c r="X2023"/>
  <c r="Z2025"/>
  <c r="X2026"/>
  <c r="V2030"/>
  <c r="AA2030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U903"/>
  <c r="Z903" s="1"/>
  <c r="T904"/>
  <c r="Y904" s="1"/>
  <c r="S905"/>
  <c r="X905" s="1"/>
  <c r="AA880"/>
  <c r="Y881"/>
  <c r="AB879"/>
  <c r="Z889"/>
  <c r="X890"/>
  <c r="AA879"/>
  <c r="AB886"/>
  <c r="Y889"/>
  <c r="AA878"/>
  <c r="S880"/>
  <c r="X880" s="1"/>
  <c r="Y882"/>
  <c r="X883"/>
  <c r="AA888"/>
  <c r="AB891"/>
  <c r="Z878"/>
  <c r="X879"/>
  <c r="Z881"/>
  <c r="X882"/>
  <c r="V886"/>
  <c r="AA886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15"/>
  <c r="AC4615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29"/>
  <c r="AB2138"/>
  <c r="Y4189"/>
  <c r="AA2127"/>
  <c r="AA2128"/>
  <c r="Z2129"/>
  <c r="Y2130"/>
  <c r="X2131"/>
  <c r="AB2135"/>
  <c r="AA2136"/>
  <c r="Y2138"/>
  <c r="X2139"/>
  <c r="Z2127"/>
  <c r="Z2128"/>
  <c r="Y2129"/>
  <c r="X2130"/>
  <c r="AB2134"/>
  <c r="AA2135"/>
  <c r="Z2136"/>
  <c r="X2138"/>
  <c r="Y2127"/>
  <c r="Y2128"/>
  <c r="X2129"/>
  <c r="AB2133"/>
  <c r="AA2134"/>
  <c r="Z2135"/>
  <c r="Y2136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1"/>
  <c r="Z3990"/>
  <c r="Z3989"/>
  <c r="Z3988"/>
  <c r="W3984"/>
  <c r="AB3984" s="1"/>
  <c r="V3983"/>
  <c r="AA3983" s="1"/>
  <c r="AA3996"/>
  <c r="AA3995"/>
  <c r="AA3994"/>
  <c r="AA3993"/>
  <c r="AA3991"/>
  <c r="AA3990"/>
  <c r="AA3989"/>
  <c r="AA3988"/>
  <c r="W3983"/>
  <c r="AB3983" s="1"/>
  <c r="AB3996"/>
  <c r="AB3995"/>
  <c r="AB3994"/>
  <c r="AB3993"/>
  <c r="AB3991"/>
  <c r="AB3990"/>
  <c r="AB3989"/>
  <c r="AB3988"/>
  <c r="AA3987"/>
  <c r="X3996"/>
  <c r="X3995"/>
  <c r="X3994"/>
  <c r="X3993"/>
  <c r="X3991"/>
  <c r="X3990"/>
  <c r="X3989"/>
  <c r="X3988"/>
  <c r="X3987"/>
  <c r="X3986"/>
  <c r="X3985"/>
  <c r="X3984"/>
  <c r="X3983"/>
  <c r="Y3996"/>
  <c r="Y3995"/>
  <c r="Y3994"/>
  <c r="Y3993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AB2861"/>
  <c r="AA2860"/>
  <c r="W2855"/>
  <c r="AB2855" s="1"/>
  <c r="V2854"/>
  <c r="AA2854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1"/>
  <c r="X2860"/>
  <c r="X2859"/>
  <c r="X2858"/>
  <c r="X2857"/>
  <c r="X2856"/>
  <c r="X2855"/>
  <c r="X2854"/>
  <c r="X2853"/>
  <c r="Y2866"/>
  <c r="Y2865"/>
  <c r="Y2864"/>
  <c r="Y2863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W2478"/>
  <c r="AB2478" s="1"/>
  <c r="V2477"/>
  <c r="AA2477" s="1"/>
  <c r="AA2479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4"/>
  <c r="X2483"/>
  <c r="X2482"/>
  <c r="X2481"/>
  <c r="X2480"/>
  <c r="X2479"/>
  <c r="X2478"/>
  <c r="X2477"/>
  <c r="X2476"/>
  <c r="Y2489"/>
  <c r="Y2488"/>
  <c r="Y2487"/>
  <c r="Y2486"/>
  <c r="Y2484"/>
  <c r="Y2483"/>
  <c r="Y2482"/>
  <c r="Y2481"/>
  <c r="Y2480"/>
  <c r="Y2479"/>
  <c r="Y2478"/>
  <c r="Y2477"/>
  <c r="Y2476"/>
  <c r="Z2489"/>
  <c r="Z2488"/>
  <c r="Z2487"/>
  <c r="Z2486"/>
  <c r="Z2484"/>
  <c r="Z2483"/>
  <c r="Z2482"/>
  <c r="Z2481"/>
  <c r="Z2480"/>
  <c r="Z2479"/>
  <c r="Z2478"/>
  <c r="Z2477"/>
  <c r="Z2476"/>
  <c r="W1685"/>
  <c r="AB1685" s="1"/>
  <c r="W1677"/>
  <c r="AB1677" s="1"/>
  <c r="V1676"/>
  <c r="AA1676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3"/>
  <c r="X1682"/>
  <c r="X1681"/>
  <c r="X1680"/>
  <c r="X1679"/>
  <c r="X1678"/>
  <c r="X1677"/>
  <c r="X1676"/>
  <c r="Y1688"/>
  <c r="Y1687"/>
  <c r="Y1686"/>
  <c r="Y1685"/>
  <c r="Y1683"/>
  <c r="Y1682"/>
  <c r="Y1681"/>
  <c r="Y1680"/>
  <c r="Y1679"/>
  <c r="Y1678"/>
  <c r="Y1677"/>
  <c r="Y1676"/>
  <c r="Y1675"/>
  <c r="Z1688"/>
  <c r="Z1687"/>
  <c r="Z1686"/>
  <c r="Z1685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AC4797"/>
  <c r="X4403"/>
  <c r="AC4403" s="1"/>
  <c r="X3409"/>
  <c r="X3394"/>
  <c r="X3244"/>
  <c r="AC3244" s="1"/>
  <c r="AC3975"/>
  <c r="AB2445"/>
  <c r="AA2447"/>
  <c r="AB2446"/>
  <c r="Y2626"/>
  <c r="Z2634"/>
  <c r="Z4503"/>
  <c r="AB4501"/>
  <c r="V4502"/>
  <c r="AA4502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840"/>
  <c r="Z2872"/>
  <c r="Z2873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A4002"/>
  <c r="Y4126"/>
  <c r="Z4131"/>
  <c r="X4157"/>
  <c r="X4163"/>
  <c r="Z4168"/>
  <c r="Z4170"/>
  <c r="AB4334"/>
  <c r="X4345"/>
  <c r="AA4484"/>
  <c r="AA4491"/>
  <c r="AA4515"/>
  <c r="AA4522"/>
  <c r="Y4669"/>
  <c r="AC4669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600"/>
  <c r="Y4600" s="1"/>
  <c r="AC4600" s="1"/>
  <c r="X4662"/>
  <c r="Y4752"/>
  <c r="Y4753"/>
  <c r="X4754"/>
  <c r="U2446"/>
  <c r="Z2446" s="1"/>
  <c r="X2448"/>
  <c r="AA2453"/>
  <c r="AA2454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61"/>
  <c r="X4661" s="1"/>
  <c r="V4667"/>
  <c r="AA4667" s="1"/>
  <c r="U4668"/>
  <c r="Z4668" s="1"/>
  <c r="AC4668" s="1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66"/>
  <c r="S4670"/>
  <c r="X4670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U4672"/>
  <c r="Z4672" s="1"/>
  <c r="T4673"/>
  <c r="Y4673" s="1"/>
  <c r="S4674"/>
  <c r="X4674" s="1"/>
  <c r="AC4562"/>
  <c r="AC4563"/>
  <c r="W4557"/>
  <c r="AB4557" s="1"/>
  <c r="V4558"/>
  <c r="AA4558" s="1"/>
  <c r="U4559"/>
  <c r="Z4559" s="1"/>
  <c r="T4560"/>
  <c r="Y4560" s="1"/>
  <c r="S4561"/>
  <c r="X4561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AC4519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V2893"/>
  <c r="AA2893" s="1"/>
  <c r="U2894"/>
  <c r="Z2894" s="1"/>
  <c r="T2895"/>
  <c r="Y2895" s="1"/>
  <c r="S2896"/>
  <c r="X2896" s="1"/>
  <c r="AC2896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AC2832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U2516"/>
  <c r="Z2516" s="1"/>
  <c r="T2517"/>
  <c r="Y2517" s="1"/>
  <c r="S2518"/>
  <c r="X2518" s="1"/>
  <c r="AA2490"/>
  <c r="AA2491"/>
  <c r="Z2492"/>
  <c r="Y2493"/>
  <c r="X2494"/>
  <c r="AB2498"/>
  <c r="AA2499"/>
  <c r="Y2501"/>
  <c r="X2502"/>
  <c r="W2492"/>
  <c r="AB2492" s="1"/>
  <c r="V2493"/>
  <c r="AA2493" s="1"/>
  <c r="U2494"/>
  <c r="Z2494" s="1"/>
  <c r="T2495"/>
  <c r="Y2495" s="1"/>
  <c r="S2496"/>
  <c r="X2496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Y2123"/>
  <c r="X2124"/>
  <c r="W2114"/>
  <c r="AB2114" s="1"/>
  <c r="V2115"/>
  <c r="AA2115" s="1"/>
  <c r="U2116"/>
  <c r="Z2116" s="1"/>
  <c r="T2117"/>
  <c r="Y2117" s="1"/>
  <c r="S2118"/>
  <c r="X2118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V1715"/>
  <c r="AA1715" s="1"/>
  <c r="U1716"/>
  <c r="Z1716" s="1"/>
  <c r="T1717"/>
  <c r="Y1717" s="1"/>
  <c r="S1718"/>
  <c r="X1718" s="1"/>
  <c r="X1258"/>
  <c r="Z1256"/>
  <c r="Z1264"/>
  <c r="AB98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T1253"/>
  <c r="Y1253" s="1"/>
  <c r="Y1255"/>
  <c r="S1256"/>
  <c r="X1256" s="1"/>
  <c r="Y1258"/>
  <c r="X1259"/>
  <c r="AA1264"/>
  <c r="AB1267"/>
  <c r="T1276"/>
  <c r="Y1276" s="1"/>
  <c r="AC1276" s="1"/>
  <c r="Y1283"/>
  <c r="Y1284"/>
  <c r="AA1288"/>
  <c r="AA1289"/>
  <c r="Y1290"/>
  <c r="AA1290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Z1254"/>
  <c r="X1255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V1700"/>
  <c r="AA1700" s="1"/>
  <c r="U1701"/>
  <c r="Z1701" s="1"/>
  <c r="T1702"/>
  <c r="Y1702" s="1"/>
  <c r="S1703"/>
  <c r="X1703" s="1"/>
  <c r="AC1703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49"/>
  <c r="AB849" s="1"/>
  <c r="V850"/>
  <c r="AA850" s="1"/>
  <c r="U851"/>
  <c r="Z851" s="1"/>
  <c r="T852"/>
  <c r="Y852" s="1"/>
  <c r="S853"/>
  <c r="X853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U843"/>
  <c r="Z843" s="1"/>
  <c r="T844"/>
  <c r="Y844" s="1"/>
  <c r="S845"/>
  <c r="X845" s="1"/>
  <c r="T666"/>
  <c r="Y666" s="1"/>
  <c r="AA100"/>
  <c r="AC418"/>
  <c r="AB93"/>
  <c r="AB9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6"/>
  <c r="Z109"/>
  <c r="T133"/>
  <c r="Y133" s="1"/>
  <c r="AC133" s="1"/>
  <c r="Y372"/>
  <c r="X373"/>
  <c r="Y373"/>
  <c r="X374"/>
  <c r="Z377"/>
  <c r="Z380"/>
  <c r="Z402"/>
  <c r="AA405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Y825"/>
  <c r="AC825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A131"/>
  <c r="AB366"/>
  <c r="Y370"/>
  <c r="X371"/>
  <c r="AB375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73"/>
  <c r="AB473" s="1"/>
  <c r="V474"/>
  <c r="AA474" s="1"/>
  <c r="U475"/>
  <c r="Z475" s="1"/>
  <c r="T476"/>
  <c r="Y476" s="1"/>
  <c r="S477"/>
  <c r="X477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V467"/>
  <c r="AA467" s="1"/>
  <c r="U468"/>
  <c r="Z468" s="1"/>
  <c r="T469"/>
  <c r="Y469" s="1"/>
  <c r="X470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U392"/>
  <c r="Z392" s="1"/>
  <c r="T393"/>
  <c r="Y393" s="1"/>
  <c r="S394"/>
  <c r="X394" s="1"/>
  <c r="Z366"/>
  <c r="Z367"/>
  <c r="Y368"/>
  <c r="X369"/>
  <c r="AB373"/>
  <c r="AA374"/>
  <c r="Z375"/>
  <c r="X377"/>
  <c r="Y366"/>
  <c r="Y367"/>
  <c r="X368"/>
  <c r="AB372"/>
  <c r="AA373"/>
  <c r="Z374"/>
  <c r="Y375"/>
  <c r="AB380"/>
  <c r="W368"/>
  <c r="AB368" s="1"/>
  <c r="V369"/>
  <c r="AA369" s="1"/>
  <c r="U370"/>
  <c r="Z370" s="1"/>
  <c r="T371"/>
  <c r="Y371" s="1"/>
  <c r="S372"/>
  <c r="X372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1472" l="1"/>
  <c r="AD1472" s="1"/>
  <c r="AC870"/>
  <c r="AC867"/>
  <c r="AC872"/>
  <c r="AC497"/>
  <c r="AC873"/>
  <c r="AC863"/>
  <c r="AC864"/>
  <c r="AC871"/>
  <c r="AC4798"/>
  <c r="AD4798" s="1"/>
  <c r="AC486"/>
  <c r="AD488" s="1"/>
  <c r="AC492"/>
  <c r="AC491"/>
  <c r="AC30"/>
  <c r="AC3645"/>
  <c r="AD3645" s="1"/>
  <c r="AC60"/>
  <c r="AC3813"/>
  <c r="AD3813" s="1"/>
  <c r="AC3801"/>
  <c r="AD3801" s="1"/>
  <c r="AC3803"/>
  <c r="AD3803" s="1"/>
  <c r="AC3805"/>
  <c r="AD3805" s="1"/>
  <c r="AC3802"/>
  <c r="AD3802" s="1"/>
  <c r="AC3808"/>
  <c r="AD3808" s="1"/>
  <c r="AC3804"/>
  <c r="AD3804" s="1"/>
  <c r="AC3809"/>
  <c r="AD3809" s="1"/>
  <c r="AC3811"/>
  <c r="AD3811" s="1"/>
  <c r="AC3852"/>
  <c r="AC3856"/>
  <c r="AC3851"/>
  <c r="AC3857"/>
  <c r="AC3858"/>
  <c r="AC3855"/>
  <c r="AC3859"/>
  <c r="AC975"/>
  <c r="AC4580"/>
  <c r="AC4570"/>
  <c r="AC4581"/>
  <c r="AC4577"/>
  <c r="AC4578"/>
  <c r="AC4579"/>
  <c r="AC4584"/>
  <c r="AC4572"/>
  <c r="AC4574"/>
  <c r="AC4582"/>
  <c r="AC4571"/>
  <c r="AC4576"/>
  <c r="AC4583"/>
  <c r="AC4573"/>
  <c r="AC4575"/>
  <c r="AC4896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47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55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39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C3892"/>
  <c r="AD3892" s="1"/>
  <c r="AC4701"/>
  <c r="AC4289"/>
  <c r="AC4677"/>
  <c r="AC4417"/>
  <c r="AD4417" s="1"/>
  <c r="AC4638"/>
  <c r="AC4678"/>
  <c r="AC4606"/>
  <c r="AD4606" s="1"/>
  <c r="AC4679"/>
  <c r="AC4703"/>
  <c r="AC4624"/>
  <c r="AD4624" s="1"/>
  <c r="AC4614"/>
  <c r="AD4614" s="1"/>
  <c r="AC4648"/>
  <c r="AC4680"/>
  <c r="AC4704"/>
  <c r="AC4697"/>
  <c r="AC4695"/>
  <c r="AC4702"/>
  <c r="AC4683"/>
  <c r="AC4692"/>
  <c r="AC4682"/>
  <c r="AC4688"/>
  <c r="AC4653"/>
  <c r="AC3743"/>
  <c r="AD3743" s="1"/>
  <c r="AC4611"/>
  <c r="AD4611" s="1"/>
  <c r="AC4646"/>
  <c r="AC4689"/>
  <c r="AC3313"/>
  <c r="AD3313" s="1"/>
  <c r="AC4613"/>
  <c r="AD4613" s="1"/>
  <c r="AC4693"/>
  <c r="AC4690"/>
  <c r="AC4425"/>
  <c r="AC4633"/>
  <c r="AC4681"/>
  <c r="AC4696"/>
  <c r="AC3674"/>
  <c r="AD3674" s="1"/>
  <c r="AC3834"/>
  <c r="AD3834" s="1"/>
  <c r="AC4309"/>
  <c r="AD4309" s="1"/>
  <c r="AC4634"/>
  <c r="AC4685"/>
  <c r="AC4652"/>
  <c r="AC4687"/>
  <c r="AC4658"/>
  <c r="AC4643"/>
  <c r="AC4659"/>
  <c r="AC4649"/>
  <c r="AC4278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00"/>
  <c r="AD4300" s="1"/>
  <c r="AC4623"/>
  <c r="AD4623" s="1"/>
  <c r="AC4588"/>
  <c r="AC4589"/>
  <c r="AC4590"/>
  <c r="AC4594"/>
  <c r="AC4428"/>
  <c r="AC4595"/>
  <c r="AC4608"/>
  <c r="AD4608" s="1"/>
  <c r="AC4596"/>
  <c r="AC4597"/>
  <c r="AC4586"/>
  <c r="AC4616"/>
  <c r="AD4616" s="1"/>
  <c r="AC3753"/>
  <c r="AD3753" s="1"/>
  <c r="AC3898"/>
  <c r="AD3898" s="1"/>
  <c r="AC4628"/>
  <c r="AD4628" s="1"/>
  <c r="AC4617"/>
  <c r="AD4617" s="1"/>
  <c r="AC4627"/>
  <c r="AD4627" s="1"/>
  <c r="AC3824"/>
  <c r="AD3824" s="1"/>
  <c r="AC4285"/>
  <c r="AC4620"/>
  <c r="AD4620" s="1"/>
  <c r="AC4629"/>
  <c r="AD4629" s="1"/>
  <c r="AC4218"/>
  <c r="AD4218" s="1"/>
  <c r="AC4625"/>
  <c r="AD4625" s="1"/>
  <c r="AC4587"/>
  <c r="AC4540"/>
  <c r="AC4626"/>
  <c r="AD4626" s="1"/>
  <c r="AC4621"/>
  <c r="AD4621" s="1"/>
  <c r="AC4618"/>
  <c r="AD4618" s="1"/>
  <c r="AC4546"/>
  <c r="AC4619"/>
  <c r="AD4619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744"/>
  <c r="AD3744" s="1"/>
  <c r="AC3720"/>
  <c r="AC3896"/>
  <c r="AD3896" s="1"/>
  <c r="AC3901"/>
  <c r="AD3901" s="1"/>
  <c r="AC3870"/>
  <c r="AC3869"/>
  <c r="AC3865"/>
  <c r="AC3868"/>
  <c r="AC3717"/>
  <c r="AC3829"/>
  <c r="AD3829" s="1"/>
  <c r="AC3873"/>
  <c r="AC3817"/>
  <c r="AD3817" s="1"/>
  <c r="AC3779"/>
  <c r="AC3754"/>
  <c r="AD3754" s="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49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681"/>
  <c r="AD3681" s="1"/>
  <c r="AC3728"/>
  <c r="AD3728" s="1"/>
  <c r="AC3752"/>
  <c r="AD3752" s="1"/>
  <c r="AC3771"/>
  <c r="AC3727"/>
  <c r="AD3727" s="1"/>
  <c r="AC3828"/>
  <c r="AD3828" s="1"/>
  <c r="AC3711"/>
  <c r="AC3712"/>
  <c r="AC3772"/>
  <c r="AC3737"/>
  <c r="AD3737" s="1"/>
  <c r="AC3847"/>
  <c r="AC3835"/>
  <c r="AD3835" s="1"/>
  <c r="AC3751"/>
  <c r="AD3751" s="1"/>
  <c r="AC3836"/>
  <c r="AD3836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700"/>
  <c r="AD3700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D225"/>
  <c r="AC227"/>
  <c r="AD227" s="1"/>
  <c r="AC1306"/>
  <c r="AC1304"/>
  <c r="AC1305"/>
  <c r="AD357"/>
  <c r="AC1523"/>
  <c r="AC4539"/>
  <c r="AC3860"/>
  <c r="AC3092"/>
  <c r="AC4072"/>
  <c r="AC4630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85"/>
  <c r="AC4645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D3854" s="1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C2498"/>
  <c r="AC3561"/>
  <c r="AC2610"/>
  <c r="AC2426"/>
  <c r="AC2514"/>
  <c r="AC2665"/>
  <c r="AC2263"/>
  <c r="AC2415"/>
  <c r="AC2421"/>
  <c r="AC4662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379"/>
  <c r="AC2113"/>
  <c r="AC2869"/>
  <c r="AC4114"/>
  <c r="AC3621"/>
  <c r="AC1613"/>
  <c r="AC1658"/>
  <c r="AC2834"/>
  <c r="AC2001"/>
  <c r="AC2652"/>
  <c r="AC3201"/>
  <c r="AC3225"/>
  <c r="AC4665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2634"/>
  <c r="AC2455"/>
  <c r="AC2531"/>
  <c r="AC3642"/>
  <c r="AC4671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2875"/>
  <c r="AC403"/>
  <c r="AC1650"/>
  <c r="AC2289"/>
  <c r="AC2640"/>
  <c r="AC2893"/>
  <c r="AC3605"/>
  <c r="AC4122"/>
  <c r="AC4757"/>
  <c r="AC3162"/>
  <c r="AC36"/>
  <c r="AC412"/>
  <c r="AC456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61"/>
  <c r="AC1927"/>
  <c r="AC1978"/>
  <c r="AC2266"/>
  <c r="AC2654"/>
  <c r="AC2643"/>
  <c r="AC3165"/>
  <c r="AC3210"/>
  <c r="AC3608"/>
  <c r="AC4000"/>
  <c r="AC3999"/>
  <c r="AC4153"/>
  <c r="AC4491"/>
  <c r="AC4748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66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67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70"/>
  <c r="AC4663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740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7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72"/>
  <c r="AC4756"/>
  <c r="AC4765"/>
  <c r="AC4758"/>
  <c r="AC4763"/>
  <c r="AC4747"/>
  <c r="AC4741"/>
  <c r="AC4742"/>
  <c r="AC4674"/>
  <c r="AC4664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108"/>
  <c r="AC406"/>
  <c r="AC443"/>
  <c r="AC482"/>
  <c r="AC1263"/>
  <c r="AC107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1268"/>
  <c r="AC1301"/>
  <c r="AC1619"/>
  <c r="AC1644"/>
  <c r="AC1695"/>
  <c r="AC375"/>
  <c r="AC444"/>
  <c r="AC828"/>
  <c r="AC858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50"/>
  <c r="AC857"/>
  <c r="AC851"/>
  <c r="AC852"/>
  <c r="AC842"/>
  <c r="AC836"/>
  <c r="AC837"/>
  <c r="AC471"/>
  <c r="AC484"/>
  <c r="AC50"/>
  <c r="AC127"/>
  <c r="AC100"/>
  <c r="AC80"/>
  <c r="AC126"/>
  <c r="AC397"/>
  <c r="AC474"/>
  <c r="AC46"/>
  <c r="AC78"/>
  <c r="AC67"/>
  <c r="AC92"/>
  <c r="AC81"/>
  <c r="AC101"/>
  <c r="AC138"/>
  <c r="AC437"/>
  <c r="AC467"/>
  <c r="AC93"/>
  <c r="AC86"/>
  <c r="AC95"/>
  <c r="AC381"/>
  <c r="AC411"/>
  <c r="AC468"/>
  <c r="AC457"/>
  <c r="AC458"/>
  <c r="AC48"/>
  <c r="AC37"/>
  <c r="AC69"/>
  <c r="AC83"/>
  <c r="AC367"/>
  <c r="AC393"/>
  <c r="AC382"/>
  <c r="AC439"/>
  <c r="AC469"/>
  <c r="AC480"/>
  <c r="AC817"/>
  <c r="AC38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6"/>
  <c r="AC96"/>
  <c r="AC372"/>
  <c r="AC416"/>
  <c r="AC428"/>
  <c r="AC821"/>
  <c r="AC827"/>
  <c r="AC822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489" l="1"/>
  <c r="AD495"/>
  <c r="AD493"/>
  <c r="AD490"/>
  <c r="AD494"/>
  <c r="AD487"/>
  <c r="AD496"/>
  <c r="AD492"/>
  <c r="AD497"/>
  <c r="AD491"/>
  <c r="AD500"/>
  <c r="AD498"/>
  <c r="AD499"/>
  <c r="AD2605"/>
  <c r="AD4574"/>
  <c r="AD4580"/>
  <c r="AD3853"/>
  <c r="AD3852"/>
  <c r="AD3856"/>
  <c r="AD3859"/>
  <c r="AD3851"/>
  <c r="AD3857"/>
  <c r="AD3858"/>
  <c r="AD3855"/>
  <c r="AD4578"/>
  <c r="AD4571"/>
  <c r="AD4575"/>
  <c r="AD4572"/>
  <c r="AD4582"/>
  <c r="AD4581"/>
  <c r="AD4577"/>
  <c r="AD4576"/>
  <c r="AD4579"/>
  <c r="AD4583"/>
  <c r="AD4573"/>
  <c r="AD4584"/>
  <c r="AD4474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40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56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92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57"/>
  <c r="AD4649"/>
  <c r="AD2690"/>
  <c r="AD4646"/>
  <c r="AD4650"/>
  <c r="AD4658"/>
  <c r="AD4654"/>
  <c r="AD4647"/>
  <c r="AD4651"/>
  <c r="AD2380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46"/>
  <c r="AD3848"/>
  <c r="AD3849"/>
  <c r="AD3850"/>
  <c r="AD3847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68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74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65"/>
  <c r="AD3621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64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1651"/>
  <c r="AD1712"/>
  <c r="AD1255"/>
  <c r="AD1613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"/>
  <c r="AD4746"/>
  <c r="AD1999"/>
  <c r="AD139"/>
  <c r="AD1643"/>
  <c r="AD2483"/>
  <c r="AD4177"/>
  <c r="AD2650"/>
  <c r="AD389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62"/>
  <c r="AD85"/>
  <c r="AD130"/>
  <c r="AD392"/>
  <c r="AD410"/>
  <c r="AD445"/>
  <c r="AD416"/>
  <c r="AD447"/>
  <c r="AD89"/>
  <c r="AD76"/>
  <c r="AD424"/>
  <c r="AD38"/>
  <c r="AD83"/>
  <c r="AD13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3962"/>
  <c r="AD2873"/>
  <c r="AD2458"/>
  <c r="AD1694"/>
  <c r="AD4673"/>
  <c r="AD4354"/>
  <c r="AD3156"/>
  <c r="AD2669"/>
  <c r="AD1933"/>
  <c r="AD3985"/>
  <c r="AD3227"/>
  <c r="AD2524"/>
  <c r="AD1323"/>
  <c r="AD4484"/>
  <c r="AD3601"/>
  <c r="AD2644"/>
  <c r="AD1605"/>
  <c r="AD4670"/>
  <c r="AD3954"/>
  <c r="AD3202"/>
  <c r="AD2653"/>
  <c r="AD1258"/>
  <c r="AD4357"/>
  <c r="AD3614"/>
  <c r="AD4520"/>
  <c r="AD1289"/>
  <c r="AD4153"/>
  <c r="AD2266"/>
  <c r="AD3984"/>
  <c r="AD2522"/>
  <c r="AD1988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28"/>
  <c r="AD461"/>
  <c r="AD109"/>
  <c r="AD387"/>
  <c r="AD413"/>
  <c r="AD60"/>
  <c r="AD367"/>
  <c r="AD468"/>
  <c r="AD43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72"/>
  <c r="AD3606"/>
  <c r="AD2871"/>
  <c r="AD2485"/>
  <c r="AD4145"/>
  <c r="AD2281"/>
  <c r="AD2003"/>
  <c r="AD3970"/>
  <c r="AD2899"/>
  <c r="AD2473"/>
  <c r="AD4358"/>
  <c r="AD3932"/>
  <c r="AD3174"/>
  <c r="AD1985"/>
  <c r="AD2451"/>
  <c r="AD4106"/>
  <c r="AD3216"/>
  <c r="AD2668"/>
  <c r="AD1602"/>
  <c r="AD4523"/>
  <c r="AD3634"/>
  <c r="AD2667"/>
  <c r="AD1942"/>
  <c r="AD4663"/>
  <c r="AD3983"/>
  <c r="AD2507"/>
  <c r="AD4121"/>
  <c r="AD2642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66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116"/>
  <c r="AD2877"/>
  <c r="AD2110"/>
  <c r="AD4104"/>
  <c r="AD3578"/>
  <c r="AD2853"/>
  <c r="AD4667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75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123"/>
  <c r="AD3172"/>
  <c r="AD2267"/>
  <c r="AD378"/>
  <c r="AD4112"/>
  <c r="AD3648"/>
  <c r="AD3168"/>
  <c r="AD4738"/>
  <c r="AD3224"/>
  <c r="AD2887"/>
  <c r="AD2909"/>
  <c r="AD4486"/>
  <c r="AD3160"/>
  <c r="AD3196"/>
  <c r="AD3210"/>
  <c r="AD2456"/>
  <c r="AD3581"/>
  <c r="AD1638"/>
  <c r="AD4757"/>
  <c r="AD1650"/>
  <c r="AD3586"/>
  <c r="AD1655"/>
  <c r="AD3642"/>
  <c r="AD3215"/>
  <c r="AD41"/>
  <c r="AD3973"/>
  <c r="AD3171"/>
  <c r="AD3201"/>
  <c r="AD4114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62"/>
  <c r="AD3561"/>
  <c r="AD3133"/>
  <c r="AD3596"/>
  <c r="AD2648"/>
  <c r="AD2904"/>
  <c r="AD2484"/>
  <c r="AD1681"/>
  <c r="AD846"/>
  <c r="AD79"/>
  <c r="AD4156"/>
  <c r="AD4155"/>
  <c r="AD58"/>
  <c r="AD4669"/>
  <c r="AD3176"/>
  <c r="AD3989"/>
  <c r="AD4751"/>
  <c r="AD53"/>
  <c r="AD415"/>
  <c r="AD2124"/>
  <c r="AD52"/>
  <c r="AD37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71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<sst xmlns="http://schemas.openxmlformats.org/spreadsheetml/2006/main" count="13590" uniqueCount="1021">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</sst>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11" activePane="bottomLeft" state="frozen"/>
      <selection pane="bottomLeft" activeCell="AD27" sqref="AD27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835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49" t="s">
        <v>289</v>
      </c>
      <c r="E18" s="149"/>
      <c r="F18" s="149"/>
      <c r="G18" s="149"/>
      <c r="H18" s="149"/>
      <c r="I18" s="149" t="s">
        <v>335</v>
      </c>
      <c r="J18" s="149"/>
      <c r="K18" s="149"/>
      <c r="L18" s="149"/>
      <c r="M18" s="149"/>
      <c r="N18" s="149" t="s">
        <v>340</v>
      </c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800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802</v>
      </c>
      <c r="B22" s="87">
        <v>10</v>
      </c>
      <c r="C22" s="21" t="s">
        <v>835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830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831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832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833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834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802</v>
      </c>
      <c r="B37" s="89">
        <v>16</v>
      </c>
      <c r="C37" s="21" t="s">
        <v>835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830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831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832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833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834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800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802</v>
      </c>
      <c r="B52" s="87">
        <v>12</v>
      </c>
      <c r="C52" s="21" t="s">
        <v>835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830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831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832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833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834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802</v>
      </c>
      <c r="B67" s="89">
        <v>10</v>
      </c>
      <c r="C67" s="21" t="s">
        <v>835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830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833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834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800</v>
      </c>
      <c r="AF80" s="60"/>
      <c r="AH80" s="59"/>
    </row>
    <row r="81" spans="1:34">
      <c r="A81" s="99" t="s">
        <v>801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802</v>
      </c>
      <c r="B82" s="87">
        <v>14</v>
      </c>
      <c r="C82" s="21" t="s">
        <v>835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830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833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834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800</v>
      </c>
      <c r="AF95" s="60"/>
      <c r="AH95" s="59"/>
    </row>
    <row r="96" spans="1:34">
      <c r="A96" s="99" t="s">
        <v>801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802</v>
      </c>
      <c r="B97" s="89">
        <v>10</v>
      </c>
      <c r="C97" s="21" t="s">
        <v>835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830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833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834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800</v>
      </c>
      <c r="AF110" s="60"/>
      <c r="AH110" s="59"/>
    </row>
    <row r="111" spans="1:34">
      <c r="A111" s="99" t="s">
        <v>801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802</v>
      </c>
      <c r="B112" s="87">
        <v>10</v>
      </c>
      <c r="C112" s="21" t="s">
        <v>835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830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831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832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833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834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60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192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</v>
      </c>
      <c r="AD125" s="58">
        <v>0</v>
      </c>
      <c r="AE125" s="113" t="s">
        <v>800</v>
      </c>
      <c r="AF125" s="60"/>
      <c r="AH125" s="59"/>
    </row>
    <row r="126" spans="1:34">
      <c r="A126" s="99" t="s">
        <v>801</v>
      </c>
      <c r="B126" s="89">
        <v>10</v>
      </c>
      <c r="C126" s="21" t="s">
        <v>324</v>
      </c>
      <c r="D126" s="12">
        <v>60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96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802</v>
      </c>
      <c r="B127" s="89">
        <v>18</v>
      </c>
      <c r="C127" s="21" t="s">
        <v>835</v>
      </c>
      <c r="D127" s="12">
        <v>60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120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172.79999999999998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292.79999999999995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292.8</v>
      </c>
      <c r="AD127" s="48">
        <f>(ROUND(AC127-AC125,1)/AC125)</f>
        <v>-6.1538461538461535E-2</v>
      </c>
      <c r="AE127" s="113"/>
      <c r="AF127" s="60"/>
      <c r="AH127" s="59"/>
    </row>
    <row r="128" spans="1:34">
      <c r="A128" s="99" t="s">
        <v>803</v>
      </c>
      <c r="B128" s="89">
        <v>0</v>
      </c>
      <c r="C128" s="21" t="s">
        <v>337</v>
      </c>
      <c r="D128" s="12">
        <v>60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120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172.79999999999998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292.79999999999995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292.8</v>
      </c>
      <c r="AD128" s="48">
        <f>(ROUND(AC128-AC125,1)/AC125)</f>
        <v>-6.1538461538461535E-2</v>
      </c>
      <c r="AE128" s="113"/>
      <c r="AF128" s="60"/>
      <c r="AH128" s="59"/>
    </row>
    <row r="129" spans="1:34">
      <c r="A129" s="99" t="s">
        <v>804</v>
      </c>
      <c r="B129" s="89">
        <v>0</v>
      </c>
      <c r="C129" s="21" t="s">
        <v>338</v>
      </c>
      <c r="D129" s="12">
        <v>60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120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172.79999999999998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292.79999999999995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292.8</v>
      </c>
      <c r="AD129" s="48">
        <f>(ROUND(AC129-AC125,1)/AC125)</f>
        <v>-6.1538461538461535E-2</v>
      </c>
      <c r="AE129" s="113"/>
      <c r="AF129" s="60"/>
      <c r="AH129" s="59"/>
    </row>
    <row r="130" spans="1:34">
      <c r="A130" s="99" t="s">
        <v>654</v>
      </c>
      <c r="B130" s="89"/>
      <c r="C130" s="21" t="s">
        <v>339</v>
      </c>
      <c r="D130" s="12">
        <v>60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120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172.79999999999998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292.79999999999995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292.8</v>
      </c>
      <c r="AD130" s="48">
        <f>(ROUND(AC130-AC125,1)/AC125)</f>
        <v>-6.1538461538461535E-2</v>
      </c>
      <c r="AE130" s="113"/>
      <c r="AF130" s="60"/>
      <c r="AH130" s="59"/>
    </row>
    <row r="131" spans="1:34">
      <c r="A131" s="99" t="s">
        <v>595</v>
      </c>
      <c r="B131" s="89">
        <v>50</v>
      </c>
      <c r="C131" s="21" t="s">
        <v>1</v>
      </c>
      <c r="D131" s="12">
        <v>30</v>
      </c>
      <c r="E131" s="12">
        <v>60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100</v>
      </c>
      <c r="L131" s="13">
        <v>0</v>
      </c>
      <c r="M131" s="13">
        <v>0</v>
      </c>
      <c r="N131" s="14">
        <f>D131*$D$9</f>
        <v>39</v>
      </c>
      <c r="O131" s="14">
        <f>E131*$E$9</f>
        <v>90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62.400000000000006</v>
      </c>
      <c r="T131" s="14">
        <f>(O131/100)*(K131*$K$9)</f>
        <v>180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101.4</v>
      </c>
      <c r="Y131" s="14">
        <f t="shared" si="39"/>
        <v>270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371.4</v>
      </c>
      <c r="AD131" s="48">
        <f>(ROUND(AC131-AC125,1)/AC125)</f>
        <v>0.19038461538461537</v>
      </c>
      <c r="AE131" s="113"/>
      <c r="AF131" s="60"/>
      <c r="AH131" s="59"/>
    </row>
    <row r="132" spans="1:34">
      <c r="A132" s="99" t="s">
        <v>830</v>
      </c>
      <c r="B132" s="89"/>
      <c r="C132" s="21" t="s">
        <v>2</v>
      </c>
      <c r="D132" s="12">
        <v>30</v>
      </c>
      <c r="E132" s="12">
        <v>0</v>
      </c>
      <c r="F132" s="12">
        <v>60</v>
      </c>
      <c r="G132" s="12">
        <v>0</v>
      </c>
      <c r="H132" s="12">
        <v>0</v>
      </c>
      <c r="I132" s="13">
        <v>20</v>
      </c>
      <c r="J132" s="13">
        <v>60</v>
      </c>
      <c r="K132" s="13">
        <v>50</v>
      </c>
      <c r="L132" s="13">
        <v>50</v>
      </c>
      <c r="M132" s="13">
        <v>0</v>
      </c>
      <c r="N132" s="14">
        <f>D132*$D$10</f>
        <v>39</v>
      </c>
      <c r="O132" s="14">
        <f>E132*$E$10</f>
        <v>0</v>
      </c>
      <c r="P132" s="14">
        <f>F132*$F$10</f>
        <v>90</v>
      </c>
      <c r="Q132" s="14">
        <f>G132*$G$10</f>
        <v>0</v>
      </c>
      <c r="R132" s="14">
        <f>H132*$H$10</f>
        <v>0</v>
      </c>
      <c r="S132" s="14">
        <f>(N132/100)*(I132*$I$10)+(N132/100)*(J132*$J$10)</f>
        <v>62.400000000000006</v>
      </c>
      <c r="T132" s="14">
        <f>(O132/100)*(K132*$J$10)</f>
        <v>0</v>
      </c>
      <c r="U132" s="14">
        <f>(P132/100)*(K132*$K$10)+(P132/100)*(L132*$L$10)</f>
        <v>180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101.4</v>
      </c>
      <c r="Y132" s="14">
        <f t="shared" si="39"/>
        <v>0</v>
      </c>
      <c r="Z132" s="14">
        <f t="shared" si="40"/>
        <v>270</v>
      </c>
      <c r="AA132" s="14">
        <f t="shared" si="41"/>
        <v>0</v>
      </c>
      <c r="AB132" s="14">
        <f t="shared" si="42"/>
        <v>0</v>
      </c>
      <c r="AC132" s="15">
        <f t="shared" si="43"/>
        <v>371.4</v>
      </c>
      <c r="AD132" s="48">
        <f>(ROUND(AC132-AC125,1)/AC125)</f>
        <v>0.19038461538461537</v>
      </c>
      <c r="AE132" s="113"/>
      <c r="AF132" s="60"/>
      <c r="AH132" s="59"/>
    </row>
    <row r="133" spans="1:34">
      <c r="A133" s="99" t="s">
        <v>831</v>
      </c>
      <c r="B133" s="89"/>
      <c r="C133" s="21" t="s">
        <v>3</v>
      </c>
      <c r="D133" s="12">
        <v>30</v>
      </c>
      <c r="E133" s="12">
        <v>0</v>
      </c>
      <c r="F133" s="12">
        <v>0</v>
      </c>
      <c r="G133" s="12">
        <v>60</v>
      </c>
      <c r="H133" s="12">
        <v>0</v>
      </c>
      <c r="I133" s="13">
        <v>20</v>
      </c>
      <c r="J133" s="13">
        <v>60</v>
      </c>
      <c r="K133" s="13">
        <v>0</v>
      </c>
      <c r="L133" s="13">
        <v>100</v>
      </c>
      <c r="M133" s="13">
        <v>0</v>
      </c>
      <c r="N133" s="14">
        <f>D133*$D$11</f>
        <v>39</v>
      </c>
      <c r="O133" s="14">
        <f>E133*$E$11</f>
        <v>0</v>
      </c>
      <c r="P133" s="14">
        <f>F133*$F$11</f>
        <v>0</v>
      </c>
      <c r="Q133" s="14">
        <f>G133*$G$11</f>
        <v>90</v>
      </c>
      <c r="R133" s="14">
        <f>H133*$H$11</f>
        <v>0</v>
      </c>
      <c r="S133" s="14">
        <f>(N133/100)*(I133*$I$11)+(N133/100)*(J133*$J$11)</f>
        <v>62.400000000000006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180</v>
      </c>
      <c r="W133" s="14">
        <f>(R133/100)*(K133*$K$11)+(R133/100)*(L133*$L$11)</f>
        <v>0</v>
      </c>
      <c r="X133" s="14">
        <f t="shared" si="38"/>
        <v>101.4</v>
      </c>
      <c r="Y133" s="14">
        <f t="shared" si="39"/>
        <v>0</v>
      </c>
      <c r="Z133" s="14">
        <f t="shared" si="40"/>
        <v>0</v>
      </c>
      <c r="AA133" s="14">
        <f t="shared" si="41"/>
        <v>270</v>
      </c>
      <c r="AB133" s="14">
        <f t="shared" si="42"/>
        <v>0</v>
      </c>
      <c r="AC133" s="15">
        <f t="shared" si="43"/>
        <v>371.4</v>
      </c>
      <c r="AD133" s="48">
        <f>(ROUND(AC133-AC125,1)/AC125)</f>
        <v>0.19038461538461537</v>
      </c>
      <c r="AE133" s="113"/>
      <c r="AF133" s="60"/>
      <c r="AH133" s="59"/>
    </row>
    <row r="134" spans="1:34">
      <c r="A134" s="99" t="s">
        <v>832</v>
      </c>
      <c r="B134" s="89"/>
      <c r="C134" s="21" t="s">
        <v>4</v>
      </c>
      <c r="D134" s="12">
        <v>30</v>
      </c>
      <c r="E134" s="12">
        <v>0</v>
      </c>
      <c r="F134" s="12">
        <v>0</v>
      </c>
      <c r="G134" s="12">
        <v>0</v>
      </c>
      <c r="H134" s="12">
        <v>60</v>
      </c>
      <c r="I134" s="13">
        <v>20</v>
      </c>
      <c r="J134" s="13">
        <v>60</v>
      </c>
      <c r="K134" s="13">
        <v>50</v>
      </c>
      <c r="L134" s="13">
        <v>50</v>
      </c>
      <c r="M134" s="13">
        <v>0</v>
      </c>
      <c r="N134" s="14">
        <f>D134*$D$12</f>
        <v>39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90</v>
      </c>
      <c r="S134" s="14">
        <f>(N134/100)*(I134*$I$12)+(N134/100)*(J134*$J$12)</f>
        <v>62.400000000000006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</v>
      </c>
      <c r="X134" s="14">
        <f t="shared" si="38"/>
        <v>101.4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270</v>
      </c>
      <c r="AC134" s="15">
        <f t="shared" si="43"/>
        <v>371.4</v>
      </c>
      <c r="AD134" s="48">
        <f>(ROUND(AC134-AC125,1)/AC125)</f>
        <v>0.19038461538461537</v>
      </c>
      <c r="AE134" s="113"/>
      <c r="AF134" s="60"/>
      <c r="AH134" s="59"/>
    </row>
    <row r="135" spans="1:34">
      <c r="A135" s="99" t="s">
        <v>833</v>
      </c>
      <c r="B135" s="89"/>
      <c r="C135" s="21" t="s">
        <v>327</v>
      </c>
      <c r="D135" s="12">
        <v>60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90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270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360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360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834</v>
      </c>
      <c r="B136" s="89"/>
      <c r="C136" s="21" t="s">
        <v>328</v>
      </c>
      <c r="D136" s="12">
        <v>60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90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270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360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60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90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270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360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60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75</v>
      </c>
      <c r="K138" s="13">
        <v>0</v>
      </c>
      <c r="L138" s="13">
        <v>0</v>
      </c>
      <c r="M138" s="13">
        <v>0</v>
      </c>
      <c r="N138" s="14">
        <f>D138*$D$16</f>
        <v>96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271.2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367.2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367.2</v>
      </c>
      <c r="AD138" s="48">
        <f>(ROUND(AC138-AC125,1)/AC125)</f>
        <v>0.17692307692307693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60</v>
      </c>
      <c r="E139" s="12">
        <v>0</v>
      </c>
      <c r="F139" s="12">
        <v>0</v>
      </c>
      <c r="G139" s="12">
        <v>0</v>
      </c>
      <c r="H139" s="12">
        <v>0</v>
      </c>
      <c r="I139" s="13">
        <v>60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96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259.2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355.2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355.2</v>
      </c>
      <c r="AD139" s="48">
        <f>(ROUND(AC139-AC125,1)/AC125)</f>
        <v>0.13846153846153847</v>
      </c>
      <c r="AE139" s="113"/>
      <c r="AF139" s="60"/>
      <c r="AH139" s="59"/>
    </row>
    <row r="140" spans="1:34">
      <c r="A140" s="106" t="s">
        <v>0</v>
      </c>
      <c r="B140" s="88" t="s">
        <v>886</v>
      </c>
      <c r="C140" s="50" t="s">
        <v>243</v>
      </c>
      <c r="D140" s="11">
        <v>72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201.6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345.6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345.6</v>
      </c>
      <c r="AD140" s="58">
        <v>0</v>
      </c>
      <c r="AE140" s="113" t="s">
        <v>800</v>
      </c>
      <c r="AF140" s="60"/>
      <c r="AH140" s="59"/>
    </row>
    <row r="141" spans="1:34">
      <c r="A141" s="99" t="s">
        <v>801</v>
      </c>
      <c r="B141" s="89">
        <v>18</v>
      </c>
      <c r="C141" s="21" t="s">
        <v>324</v>
      </c>
      <c r="D141" s="12">
        <v>72</v>
      </c>
      <c r="E141" s="12">
        <v>0</v>
      </c>
      <c r="F141" s="12">
        <v>0</v>
      </c>
      <c r="G141" s="12">
        <v>0</v>
      </c>
      <c r="H141" s="12">
        <v>0</v>
      </c>
      <c r="I141" s="13">
        <v>55</v>
      </c>
      <c r="J141" s="13">
        <v>40</v>
      </c>
      <c r="K141" s="13">
        <v>0</v>
      </c>
      <c r="L141" s="13">
        <v>0</v>
      </c>
      <c r="M141" s="13">
        <v>0</v>
      </c>
      <c r="N141" s="14">
        <f>D141*$D$4</f>
        <v>115.2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273.60000000000002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388.8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388.8</v>
      </c>
      <c r="AD141" s="48">
        <f>(ROUND(AC141-AC140,1)/AC140)</f>
        <v>0.125</v>
      </c>
      <c r="AE141" s="113"/>
      <c r="AF141" s="60"/>
      <c r="AH141" s="59"/>
    </row>
    <row r="142" spans="1:34">
      <c r="A142" s="99" t="s">
        <v>802</v>
      </c>
      <c r="B142" s="89">
        <v>16</v>
      </c>
      <c r="C142" s="21" t="s">
        <v>835</v>
      </c>
      <c r="D142" s="12">
        <v>72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144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181.44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325.44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325.39999999999998</v>
      </c>
      <c r="AD142" s="48">
        <f>(ROUND(AC142-AC140,1)/AC140)</f>
        <v>-5.844907407407407E-2</v>
      </c>
      <c r="AE142" s="113"/>
      <c r="AF142" s="60"/>
      <c r="AH142" s="59"/>
    </row>
    <row r="143" spans="1:34">
      <c r="A143" s="99" t="s">
        <v>803</v>
      </c>
      <c r="B143" s="89">
        <v>0</v>
      </c>
      <c r="C143" s="21" t="s">
        <v>337</v>
      </c>
      <c r="D143" s="12">
        <v>72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144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181.44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325.44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325.39999999999998</v>
      </c>
      <c r="AD143" s="48">
        <f>(ROUND(AC143-AC140,1)/AC140)</f>
        <v>-5.844907407407407E-2</v>
      </c>
      <c r="AE143" s="113"/>
      <c r="AF143" s="60"/>
      <c r="AH143" s="59"/>
    </row>
    <row r="144" spans="1:34">
      <c r="A144" s="99" t="s">
        <v>804</v>
      </c>
      <c r="B144" s="89">
        <v>0</v>
      </c>
      <c r="C144" s="21" t="s">
        <v>338</v>
      </c>
      <c r="D144" s="12">
        <v>72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144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181.44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325.44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325.39999999999998</v>
      </c>
      <c r="AD144" s="48">
        <f>(ROUND(AC144-AC140,1)/AC140)</f>
        <v>-5.844907407407407E-2</v>
      </c>
      <c r="AE144" s="113"/>
      <c r="AF144" s="60"/>
      <c r="AH144" s="59"/>
    </row>
    <row r="145" spans="1:34">
      <c r="A145" s="99" t="s">
        <v>654</v>
      </c>
      <c r="B145" s="89"/>
      <c r="C145" s="21" t="s">
        <v>339</v>
      </c>
      <c r="D145" s="12">
        <v>72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144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181.44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325.44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325.39999999999998</v>
      </c>
      <c r="AD145" s="48">
        <f>(ROUND(AC145-AC140,1)/AC140)</f>
        <v>-5.844907407407407E-2</v>
      </c>
      <c r="AE145" s="113"/>
      <c r="AF145" s="60"/>
      <c r="AH145" s="59"/>
    </row>
    <row r="146" spans="1:34">
      <c r="A146" s="99" t="s">
        <v>595</v>
      </c>
      <c r="B146" s="89"/>
      <c r="C146" s="21" t="s">
        <v>1</v>
      </c>
      <c r="D146" s="12">
        <v>36</v>
      </c>
      <c r="E146" s="12">
        <v>72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90</v>
      </c>
      <c r="L146" s="13">
        <v>0</v>
      </c>
      <c r="M146" s="13">
        <v>0</v>
      </c>
      <c r="N146" s="14">
        <f>D146*$D$9</f>
        <v>46.800000000000004</v>
      </c>
      <c r="O146" s="14">
        <f>E146*$E$9</f>
        <v>108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65.52000000000001</v>
      </c>
      <c r="T146" s="14">
        <f>(O146/100)*(K146*$K$9)</f>
        <v>194.4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112.32000000000002</v>
      </c>
      <c r="Y146" s="14">
        <f t="shared" si="45"/>
        <v>302.39999999999998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414.7</v>
      </c>
      <c r="AD146" s="48">
        <f>(ROUND(AC146-AC140,1)/AC140)</f>
        <v>0.19994212962962959</v>
      </c>
      <c r="AE146" s="113"/>
      <c r="AF146" s="60"/>
      <c r="AH146" s="59"/>
    </row>
    <row r="147" spans="1:34">
      <c r="A147" s="99" t="s">
        <v>830</v>
      </c>
      <c r="B147" s="89"/>
      <c r="C147" s="21" t="s">
        <v>2</v>
      </c>
      <c r="D147" s="12">
        <v>36</v>
      </c>
      <c r="E147" s="12">
        <v>0</v>
      </c>
      <c r="F147" s="12">
        <v>72</v>
      </c>
      <c r="G147" s="12">
        <v>0</v>
      </c>
      <c r="H147" s="12">
        <v>0</v>
      </c>
      <c r="I147" s="13">
        <v>50</v>
      </c>
      <c r="J147" s="13">
        <v>20</v>
      </c>
      <c r="K147" s="13">
        <v>45</v>
      </c>
      <c r="L147" s="13">
        <v>45</v>
      </c>
      <c r="M147" s="13">
        <v>0</v>
      </c>
      <c r="N147" s="14">
        <f>D147*$D$10</f>
        <v>46.800000000000004</v>
      </c>
      <c r="O147" s="14">
        <f>E147*$E$10</f>
        <v>0</v>
      </c>
      <c r="P147" s="14">
        <f>F147*$F$10</f>
        <v>108</v>
      </c>
      <c r="Q147" s="14">
        <f>G147*$G$10</f>
        <v>0</v>
      </c>
      <c r="R147" s="14">
        <f>H147*$H$10</f>
        <v>0</v>
      </c>
      <c r="S147" s="14">
        <f>(N147/100)*(I147*$I$10)+(N147/100)*(J147*$J$10)</f>
        <v>65.52000000000001</v>
      </c>
      <c r="T147" s="14">
        <f>(O147/100)*(K147*$J$10)</f>
        <v>0</v>
      </c>
      <c r="U147" s="14">
        <f>(P147/100)*(K147*$K$10)+(P147/100)*(L147*$L$10)</f>
        <v>194.4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112.32000000000002</v>
      </c>
      <c r="Y147" s="14">
        <f t="shared" si="45"/>
        <v>0</v>
      </c>
      <c r="Z147" s="14">
        <f t="shared" si="46"/>
        <v>302.39999999999998</v>
      </c>
      <c r="AA147" s="14">
        <f t="shared" si="47"/>
        <v>0</v>
      </c>
      <c r="AB147" s="14">
        <f t="shared" si="48"/>
        <v>0</v>
      </c>
      <c r="AC147" s="15">
        <f t="shared" si="49"/>
        <v>414.7</v>
      </c>
      <c r="AD147" s="48">
        <f>(ROUND(AC147-AC140,1)/AC140)</f>
        <v>0.19994212962962959</v>
      </c>
      <c r="AE147" s="113"/>
      <c r="AF147" s="60"/>
      <c r="AH147" s="59"/>
    </row>
    <row r="148" spans="1:34">
      <c r="A148" s="99" t="s">
        <v>831</v>
      </c>
      <c r="B148" s="89"/>
      <c r="C148" s="21" t="s">
        <v>3</v>
      </c>
      <c r="D148" s="12">
        <v>36</v>
      </c>
      <c r="E148" s="12">
        <v>0</v>
      </c>
      <c r="F148" s="12">
        <v>0</v>
      </c>
      <c r="G148" s="12">
        <v>72</v>
      </c>
      <c r="H148" s="12">
        <v>0</v>
      </c>
      <c r="I148" s="13">
        <v>50</v>
      </c>
      <c r="J148" s="13">
        <v>20</v>
      </c>
      <c r="K148" s="13">
        <v>0</v>
      </c>
      <c r="L148" s="13">
        <v>90</v>
      </c>
      <c r="M148" s="13">
        <v>0</v>
      </c>
      <c r="N148" s="14">
        <f>D148*$D$11</f>
        <v>46.800000000000004</v>
      </c>
      <c r="O148" s="14">
        <f>E148*$E$11</f>
        <v>0</v>
      </c>
      <c r="P148" s="14">
        <f>F148*$F$11</f>
        <v>0</v>
      </c>
      <c r="Q148" s="14">
        <f>G148*$G$11</f>
        <v>108</v>
      </c>
      <c r="R148" s="14">
        <f>H148*$H$11</f>
        <v>0</v>
      </c>
      <c r="S148" s="14">
        <f>(N148/100)*(I148*$I$11)+(N148/100)*(J148*$J$11)</f>
        <v>65.52000000000001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194.4</v>
      </c>
      <c r="W148" s="14">
        <f>(R148/100)*(K148*$K$11)+(R148/100)*(L148*$L$11)</f>
        <v>0</v>
      </c>
      <c r="X148" s="14">
        <f t="shared" si="44"/>
        <v>112.32000000000002</v>
      </c>
      <c r="Y148" s="14">
        <f t="shared" si="45"/>
        <v>0</v>
      </c>
      <c r="Z148" s="14">
        <f t="shared" si="46"/>
        <v>0</v>
      </c>
      <c r="AA148" s="14">
        <f t="shared" si="47"/>
        <v>302.39999999999998</v>
      </c>
      <c r="AB148" s="14">
        <f t="shared" si="48"/>
        <v>0</v>
      </c>
      <c r="AC148" s="15">
        <f t="shared" si="49"/>
        <v>414.7</v>
      </c>
      <c r="AD148" s="48">
        <f>(ROUND(AC148-AC140,1)/AC140)</f>
        <v>0.19994212962962959</v>
      </c>
      <c r="AE148" s="113"/>
      <c r="AF148" s="60"/>
      <c r="AH148" s="59"/>
    </row>
    <row r="149" spans="1:34">
      <c r="A149" s="99" t="s">
        <v>832</v>
      </c>
      <c r="B149" s="89"/>
      <c r="C149" s="21" t="s">
        <v>4</v>
      </c>
      <c r="D149" s="12">
        <v>36</v>
      </c>
      <c r="E149" s="12">
        <v>0</v>
      </c>
      <c r="F149" s="12">
        <v>0</v>
      </c>
      <c r="G149" s="12">
        <v>0</v>
      </c>
      <c r="H149" s="12">
        <v>72</v>
      </c>
      <c r="I149" s="13">
        <v>50</v>
      </c>
      <c r="J149" s="13">
        <v>20</v>
      </c>
      <c r="K149" s="13">
        <v>45</v>
      </c>
      <c r="L149" s="13">
        <v>45</v>
      </c>
      <c r="M149" s="13">
        <v>0</v>
      </c>
      <c r="N149" s="14">
        <f>D149*$D$12</f>
        <v>46.800000000000004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108</v>
      </c>
      <c r="S149" s="14">
        <f>(N149/100)*(I149*$I$12)+(N149/100)*(J149*$J$12)</f>
        <v>65.52000000000001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194.4</v>
      </c>
      <c r="X149" s="14">
        <f t="shared" si="44"/>
        <v>112.32000000000002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302.39999999999998</v>
      </c>
      <c r="AC149" s="15">
        <f t="shared" si="49"/>
        <v>414.7</v>
      </c>
      <c r="AD149" s="48">
        <f>(ROUND(AC149-AC140,1)/AC140)</f>
        <v>0.19994212962962959</v>
      </c>
      <c r="AE149" s="113"/>
      <c r="AF149" s="60"/>
      <c r="AH149" s="59"/>
    </row>
    <row r="150" spans="1:34">
      <c r="A150" s="99" t="s">
        <v>833</v>
      </c>
      <c r="B150" s="89"/>
      <c r="C150" s="21" t="s">
        <v>327</v>
      </c>
      <c r="D150" s="12">
        <v>72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60</v>
      </c>
      <c r="N150" s="14">
        <f>D150*$D$13</f>
        <v>108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302.40000000000003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410.40000000000003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410.4</v>
      </c>
      <c r="AD150" s="48">
        <f>(ROUND(AC150-AC140,1)/AC140)</f>
        <v>0.18749999999999997</v>
      </c>
      <c r="AE150" s="113"/>
      <c r="AF150" s="60"/>
      <c r="AH150" s="59"/>
    </row>
    <row r="151" spans="1:34">
      <c r="A151" s="99" t="s">
        <v>834</v>
      </c>
      <c r="B151" s="89"/>
      <c r="C151" s="21" t="s">
        <v>328</v>
      </c>
      <c r="D151" s="12">
        <v>72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60</v>
      </c>
      <c r="L151" s="13">
        <v>0</v>
      </c>
      <c r="M151" s="13">
        <v>0</v>
      </c>
      <c r="N151" s="14">
        <f>D151*$D$14</f>
        <v>108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302.40000000000003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410.40000000000003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410.4</v>
      </c>
      <c r="AD151" s="48">
        <f>(ROUND(AC151-AC140,1)/AC140)</f>
        <v>0.18749999999999997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60</v>
      </c>
      <c r="M152" s="13">
        <v>0</v>
      </c>
      <c r="N152" s="14">
        <f>D152*$D$15</f>
        <v>108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302.40000000000003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410.40000000000003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410.4</v>
      </c>
      <c r="AD152" s="48">
        <f>(ROUND(AC152-AC140,1)/AC140)</f>
        <v>0.18749999999999997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50</v>
      </c>
      <c r="K153" s="13">
        <v>0</v>
      </c>
      <c r="L153" s="13">
        <v>0</v>
      </c>
      <c r="M153" s="13">
        <v>0</v>
      </c>
      <c r="N153" s="14">
        <f>D153*$D$16</f>
        <v>115.2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270.72000000000003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385.92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385.9</v>
      </c>
      <c r="AD153" s="48">
        <f>(ROUND(AC153-AC140,1)/AC140)</f>
        <v>0.11660879629629628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72</v>
      </c>
      <c r="E154" s="12">
        <v>0</v>
      </c>
      <c r="F154" s="12">
        <v>0</v>
      </c>
      <c r="G154" s="12">
        <v>0</v>
      </c>
      <c r="H154" s="12">
        <v>0</v>
      </c>
      <c r="I154" s="13">
        <v>70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115.2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305.28000000000003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420.48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420.5</v>
      </c>
      <c r="AD154" s="48">
        <f>(ROUND(AC154-AC140,1)/AC140)</f>
        <v>0.21672453703703703</v>
      </c>
      <c r="AE154" s="113"/>
      <c r="AF154" s="60"/>
      <c r="AH154" s="59"/>
    </row>
    <row r="155" spans="1:34">
      <c r="A155" s="106" t="s">
        <v>0</v>
      </c>
      <c r="B155" s="88" t="s">
        <v>888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800</v>
      </c>
      <c r="AF155" s="60"/>
      <c r="AH155" s="59"/>
    </row>
    <row r="156" spans="1:34">
      <c r="A156" s="99" t="s">
        <v>801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802</v>
      </c>
      <c r="B157" s="89">
        <v>0</v>
      </c>
      <c r="C157" s="21" t="s">
        <v>835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830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831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832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833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834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889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800</v>
      </c>
      <c r="AF170" s="60"/>
      <c r="AH170" s="59"/>
    </row>
    <row r="171" spans="1:34">
      <c r="A171" s="99" t="s">
        <v>801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802</v>
      </c>
      <c r="B172" s="89">
        <v>12</v>
      </c>
      <c r="C172" s="21" t="s">
        <v>835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830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831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832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833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>N180+S180</f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834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890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800</v>
      </c>
      <c r="AF185" s="60"/>
      <c r="AH185" s="59"/>
    </row>
    <row r="186" spans="1:34">
      <c r="A186" s="99" t="s">
        <v>801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802</v>
      </c>
      <c r="B187" s="89">
        <v>12</v>
      </c>
      <c r="C187" s="21" t="s">
        <v>835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80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312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507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635.70000000000005</v>
      </c>
      <c r="AD191" s="48">
        <f>(ROUND(AC191-AC185,1)/AC185)</f>
        <v>0.1433453237410072</v>
      </c>
      <c r="AE191" s="113"/>
      <c r="AF191" s="60"/>
      <c r="AH191" s="59"/>
    </row>
    <row r="192" spans="1:34">
      <c r="A192" s="99" t="s">
        <v>830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45</v>
      </c>
      <c r="L192" s="13">
        <v>45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674.7</v>
      </c>
      <c r="AD192" s="48">
        <f>(ROUND(AC192-AC185,1)/AC185)</f>
        <v>0.21348920863309354</v>
      </c>
      <c r="AE192" s="113"/>
      <c r="AF192" s="60"/>
      <c r="AH192" s="59"/>
    </row>
    <row r="193" spans="1:34">
      <c r="A193" s="99" t="s">
        <v>831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80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312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507</v>
      </c>
      <c r="AB193" s="14">
        <f t="shared" si="66"/>
        <v>0</v>
      </c>
      <c r="AC193" s="15">
        <f t="shared" si="67"/>
        <v>635.70000000000005</v>
      </c>
      <c r="AD193" s="48">
        <f>(ROUND(AC193-AC185,1)/AC185)</f>
        <v>0.1433453237410072</v>
      </c>
      <c r="AE193" s="113"/>
      <c r="AF193" s="60"/>
      <c r="AH193" s="59"/>
    </row>
    <row r="194" spans="1:34">
      <c r="A194" s="99" t="s">
        <v>832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40</v>
      </c>
      <c r="L194" s="13">
        <v>40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312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507</v>
      </c>
      <c r="AC194" s="15">
        <f t="shared" si="67"/>
        <v>635.70000000000005</v>
      </c>
      <c r="AD194" s="48">
        <f>(ROUND(AC194-AC185,1)/AC185)</f>
        <v>0.1433453237410072</v>
      </c>
      <c r="AE194" s="113"/>
      <c r="AF194" s="60"/>
      <c r="AH194" s="59"/>
    </row>
    <row r="195" spans="1:34">
      <c r="A195" s="99" t="s">
        <v>833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45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(N195/100)*(I195*$I$13)+(N195/100)*(J195*$J$13)+(N195/100)*(M195*$M$13)</f>
        <v>283.5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>N195+S195</f>
        <v>418.5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646.5</v>
      </c>
      <c r="AD195" s="48">
        <f>(ROUND(AC195-AC185,1)/AC185)</f>
        <v>0.16276978417266186</v>
      </c>
      <c r="AE195" s="113"/>
      <c r="AF195" s="60"/>
      <c r="AH195" s="59"/>
    </row>
    <row r="196" spans="1:34">
      <c r="A196" s="99" t="s">
        <v>834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70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468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648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648</v>
      </c>
      <c r="AD196" s="48">
        <f>(ROUND(AC196-AC185,1)/AC185)</f>
        <v>0.16546762589928057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70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468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648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648</v>
      </c>
      <c r="AD197" s="48">
        <f>(ROUND(AC197-AC185,1)/AC185)</f>
        <v>0.16546762589928057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800</v>
      </c>
      <c r="AF200" s="60"/>
      <c r="AH200" s="59"/>
    </row>
    <row r="201" spans="1:34">
      <c r="A201" s="99" t="s">
        <v>801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802</v>
      </c>
      <c r="B202" s="91">
        <v>10</v>
      </c>
      <c r="C202" s="21" t="s">
        <v>835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120</v>
      </c>
      <c r="L206" s="13">
        <v>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67.08</v>
      </c>
      <c r="T206" s="14">
        <f>(O206/100)*(K206*$K$9)</f>
        <v>309.60000000000002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122.97999999999999</v>
      </c>
      <c r="Y206" s="14">
        <f t="shared" si="69"/>
        <v>438.6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561.6</v>
      </c>
      <c r="AD206" s="48">
        <f>(ROUND(AC206-AC200,1)/AC200)</f>
        <v>0.16611295681063123</v>
      </c>
      <c r="AE206" s="113"/>
      <c r="AF206" s="60"/>
      <c r="AH206" s="59"/>
    </row>
    <row r="207" spans="1:34">
      <c r="A207" s="99" t="s">
        <v>830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50</v>
      </c>
      <c r="L207" s="13">
        <v>50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122.97999999999999</v>
      </c>
      <c r="T207" s="14">
        <f>(O207/100)*(K207*$J$10)</f>
        <v>0</v>
      </c>
      <c r="U207" s="14">
        <f>(P207/100)*(K207*$K$10)+(P207/100)*(L207*$L$10)</f>
        <v>258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178.88</v>
      </c>
      <c r="Y207" s="14">
        <f t="shared" si="69"/>
        <v>0</v>
      </c>
      <c r="Z207" s="14">
        <f t="shared" si="70"/>
        <v>387</v>
      </c>
      <c r="AA207" s="14">
        <f t="shared" si="71"/>
        <v>0</v>
      </c>
      <c r="AB207" s="14">
        <f t="shared" si="73"/>
        <v>0</v>
      </c>
      <c r="AC207" s="15">
        <f t="shared" si="72"/>
        <v>565.9</v>
      </c>
      <c r="AD207" s="48">
        <f>(ROUND(AC207-AC200,1)/AC200)</f>
        <v>0.17504152823920263</v>
      </c>
      <c r="AE207" s="113"/>
      <c r="AF207" s="60"/>
      <c r="AH207" s="59"/>
    </row>
    <row r="208" spans="1:34">
      <c r="A208" s="99" t="s">
        <v>831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85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162.10999999999999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219.3</v>
      </c>
      <c r="W208" s="14">
        <f>(R208/100)*(K208*$K$11)+(R208/100)*(L208*$L$11)</f>
        <v>0</v>
      </c>
      <c r="X208" s="14">
        <f t="shared" si="68"/>
        <v>218.01</v>
      </c>
      <c r="Y208" s="14">
        <f t="shared" si="69"/>
        <v>0</v>
      </c>
      <c r="Z208" s="14">
        <f t="shared" si="70"/>
        <v>0</v>
      </c>
      <c r="AA208" s="14">
        <f t="shared" si="71"/>
        <v>348.3</v>
      </c>
      <c r="AB208" s="14">
        <f t="shared" si="73"/>
        <v>0</v>
      </c>
      <c r="AC208" s="15">
        <f t="shared" si="72"/>
        <v>566.29999999999995</v>
      </c>
      <c r="AD208" s="48">
        <f>(ROUND(AC208-AC200,1)/AC200)</f>
        <v>0.17587209302325582</v>
      </c>
      <c r="AE208" s="113"/>
      <c r="AF208" s="60"/>
      <c r="AH208" s="59"/>
    </row>
    <row r="209" spans="1:34">
      <c r="A209" s="99" t="s">
        <v>832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50</v>
      </c>
      <c r="L209" s="13">
        <v>50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122.97999999999999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258</v>
      </c>
      <c r="X209" s="14">
        <f t="shared" si="68"/>
        <v>178.88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387</v>
      </c>
      <c r="AC209" s="15">
        <f t="shared" si="72"/>
        <v>565.9</v>
      </c>
      <c r="AD209" s="48">
        <f>(ROUND(AC209-AC200,1)/AC200)</f>
        <v>0.17504152823920263</v>
      </c>
      <c r="AE209" s="113"/>
      <c r="AF209" s="60"/>
      <c r="AH209" s="59"/>
    </row>
    <row r="210" spans="1:34">
      <c r="A210" s="99" t="s">
        <v>833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834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800</v>
      </c>
      <c r="AF215" s="60"/>
      <c r="AH215" s="59"/>
    </row>
    <row r="216" spans="1:34">
      <c r="A216" s="99" t="s">
        <v>801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802</v>
      </c>
      <c r="B217" s="93">
        <v>16</v>
      </c>
      <c r="C217" s="21" t="s">
        <v>835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100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360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540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654.4</v>
      </c>
      <c r="AD221" s="48">
        <f>(ROUND(AC221-AC215,1)/AC215)</f>
        <v>0.15211267605633805</v>
      </c>
      <c r="AE221" s="113"/>
      <c r="AF221" s="60"/>
      <c r="AH221" s="59"/>
    </row>
    <row r="222" spans="1:34">
      <c r="A222" s="99" t="s">
        <v>830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50</v>
      </c>
      <c r="L222" s="13">
        <v>50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360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540</v>
      </c>
      <c r="AA222" s="14">
        <f t="shared" si="41"/>
        <v>0</v>
      </c>
      <c r="AB222" s="14">
        <f t="shared" si="78"/>
        <v>0</v>
      </c>
      <c r="AC222" s="15">
        <f t="shared" si="77"/>
        <v>654.4</v>
      </c>
      <c r="AD222" s="48">
        <f>(ROUND(AC222-AC215,1)/AC215)</f>
        <v>0.15211267605633805</v>
      </c>
      <c r="AE222" s="113"/>
      <c r="AF222" s="60"/>
      <c r="AH222" s="59"/>
    </row>
    <row r="223" spans="1:34">
      <c r="A223" s="99" t="s">
        <v>831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100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360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540</v>
      </c>
      <c r="AB223" s="14">
        <f t="shared" si="78"/>
        <v>0</v>
      </c>
      <c r="AC223" s="15">
        <f t="shared" si="77"/>
        <v>654.4</v>
      </c>
      <c r="AD223" s="48">
        <f>(ROUND(AC223-AC215,1)/AC215)</f>
        <v>0.15211267605633805</v>
      </c>
      <c r="AE223" s="113"/>
      <c r="AF223" s="60"/>
      <c r="AH223" s="59"/>
    </row>
    <row r="224" spans="1:34">
      <c r="A224" s="99" t="s">
        <v>832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55</v>
      </c>
      <c r="L224" s="13">
        <v>55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396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576</v>
      </c>
      <c r="AC224" s="15">
        <f t="shared" si="77"/>
        <v>690.4</v>
      </c>
      <c r="AD224" s="48">
        <f>(ROUND(AC224-AC215,1)/AC215)</f>
        <v>0.21549295774647889</v>
      </c>
      <c r="AE224" s="113"/>
      <c r="AF224" s="60"/>
      <c r="AH224" s="59"/>
    </row>
    <row r="225" spans="1:34">
      <c r="A225" s="99" t="s">
        <v>833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(N225/100)*(I225*$I$13)+(N225/100)*(J225*$J$13)+(N225/100)*(M225*$M$13)</f>
        <v>276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171</v>
      </c>
      <c r="X225" s="14">
        <f>N225+S225</f>
        <v>396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261</v>
      </c>
      <c r="AC225" s="15">
        <f t="shared" si="77"/>
        <v>657</v>
      </c>
      <c r="AD225" s="48">
        <f>(ROUND(AC225-AC215,1)/AC215)</f>
        <v>0.15669014084507044</v>
      </c>
      <c r="AE225" s="113"/>
      <c r="AF225" s="60"/>
      <c r="AH225" s="59"/>
    </row>
    <row r="226" spans="1:34">
      <c r="A226" s="99" t="s">
        <v>834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80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483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655.5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655.5</v>
      </c>
      <c r="AD226" s="48">
        <f>(ROUND(AC226-AC215,1)/AC215)</f>
        <v>0.15404929577464788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80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483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655.5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655.5</v>
      </c>
      <c r="AD227" s="48">
        <f>(ROUND(AC227-AC215,1)/AC215)</f>
        <v>0.15404929577464788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800</v>
      </c>
      <c r="AF230" s="60"/>
      <c r="AH230" s="59"/>
    </row>
    <row r="231" spans="1:34">
      <c r="A231" s="99" t="s">
        <v>801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802</v>
      </c>
      <c r="B232" s="91">
        <v>18</v>
      </c>
      <c r="C232" s="21" t="s">
        <v>835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100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360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540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633.6</v>
      </c>
      <c r="AD236" s="48">
        <f>(ROUND(AC236-AC230,1)/AC230)</f>
        <v>0.14782608695652172</v>
      </c>
      <c r="AE236" s="113"/>
      <c r="AF236" s="60"/>
      <c r="AH236" s="59"/>
    </row>
    <row r="237" spans="1:34">
      <c r="A237" s="99" t="s">
        <v>830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55</v>
      </c>
      <c r="L237" s="13">
        <v>55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396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576</v>
      </c>
      <c r="AA237" s="14">
        <f t="shared" si="82"/>
        <v>0</v>
      </c>
      <c r="AB237" s="14">
        <f t="shared" si="84"/>
        <v>0</v>
      </c>
      <c r="AC237" s="15">
        <f t="shared" si="83"/>
        <v>669.6</v>
      </c>
      <c r="AD237" s="48">
        <f>(ROUND(AC237-AC230,1)/AC230)</f>
        <v>0.21304347826086956</v>
      </c>
      <c r="AE237" s="113"/>
      <c r="AF237" s="60"/>
      <c r="AH237" s="59"/>
    </row>
    <row r="238" spans="1:34">
      <c r="A238" s="99" t="s">
        <v>831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100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360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540</v>
      </c>
      <c r="AB238" s="14">
        <f t="shared" si="84"/>
        <v>0</v>
      </c>
      <c r="AC238" s="15">
        <f t="shared" si="83"/>
        <v>633.6</v>
      </c>
      <c r="AD238" s="48">
        <f>(ROUND(AC238-AC230,1)/AC230)</f>
        <v>0.14782608695652172</v>
      </c>
      <c r="AE238" s="113"/>
      <c r="AF238" s="60"/>
      <c r="AH238" s="59"/>
    </row>
    <row r="239" spans="1:34">
      <c r="A239" s="99" t="s">
        <v>832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50</v>
      </c>
      <c r="L239" s="13">
        <v>50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360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540</v>
      </c>
      <c r="AC239" s="15">
        <f t="shared" si="83"/>
        <v>633.6</v>
      </c>
      <c r="AD239" s="48">
        <f>(ROUND(AC239-AC230,1)/AC230)</f>
        <v>0.14782608695652172</v>
      </c>
      <c r="AE239" s="113"/>
      <c r="AF239" s="60"/>
      <c r="AH239" s="59"/>
    </row>
    <row r="240" spans="1:34">
      <c r="A240" s="99" t="s">
        <v>833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228</v>
      </c>
      <c r="T240" s="14">
        <f>(O240/100)*(K240*$K$13)+(O240/100)*(M240*$M$13)</f>
        <v>0</v>
      </c>
      <c r="U240" s="14">
        <f>(P240/100)*(K240*$K$13)+(P240/100)*(L240*$L$13)+(P240/100)*(M240*$M$13)</f>
        <v>207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348</v>
      </c>
      <c r="Y240" s="14">
        <f t="shared" si="80"/>
        <v>0</v>
      </c>
      <c r="Z240" s="14">
        <f t="shared" si="81"/>
        <v>297</v>
      </c>
      <c r="AA240" s="14">
        <f t="shared" si="82"/>
        <v>0</v>
      </c>
      <c r="AB240" s="14">
        <f t="shared" si="84"/>
        <v>0</v>
      </c>
      <c r="AC240" s="15">
        <f t="shared" si="83"/>
        <v>645</v>
      </c>
      <c r="AD240" s="48">
        <f>(ROUND(AC240-AC230,1)/AC230)</f>
        <v>0.16847826086956522</v>
      </c>
      <c r="AE240" s="113"/>
      <c r="AF240" s="60"/>
      <c r="AH240" s="59"/>
    </row>
    <row r="241" spans="1:34">
      <c r="A241" s="99" t="s">
        <v>834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100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483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655.5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655.5</v>
      </c>
      <c r="AD241" s="48">
        <f>(ROUND(AC241-AC230,1)/AC230)</f>
        <v>0.1875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100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483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655.5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655.5</v>
      </c>
      <c r="AD242" s="48">
        <f>(ROUND(AC242-AC230,1)/AC230)</f>
        <v>0.1875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800</v>
      </c>
      <c r="AF245" s="60"/>
      <c r="AH245" s="59"/>
    </row>
    <row r="246" spans="1:34">
      <c r="A246" s="99" t="s">
        <v>801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802</v>
      </c>
      <c r="B247" s="93">
        <v>10</v>
      </c>
      <c r="C247" s="21" t="s">
        <v>835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100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390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585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673.9</v>
      </c>
      <c r="AD251" s="48">
        <f>(ROUND(AC251-AC245,1)/AC245)</f>
        <v>0.19996438746438744</v>
      </c>
      <c r="AE251" s="113"/>
      <c r="AF251" s="60"/>
      <c r="AH251" s="59"/>
    </row>
    <row r="252" spans="1:34">
      <c r="A252" s="99" t="s">
        <v>830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55</v>
      </c>
      <c r="L252" s="13">
        <v>55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429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624</v>
      </c>
      <c r="AA252" s="14">
        <f t="shared" si="41"/>
        <v>0</v>
      </c>
      <c r="AB252" s="14">
        <f t="shared" si="86"/>
        <v>0</v>
      </c>
      <c r="AC252" s="15">
        <f t="shared" si="85"/>
        <v>712.9</v>
      </c>
      <c r="AD252" s="48">
        <f>(ROUND(AC252-AC245,1)/AC245)</f>
        <v>0.26940883190883191</v>
      </c>
      <c r="AE252" s="113"/>
      <c r="AF252" s="60"/>
      <c r="AH252" s="59"/>
    </row>
    <row r="253" spans="1:34">
      <c r="A253" s="99" t="s">
        <v>831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100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390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585</v>
      </c>
      <c r="AB253" s="14">
        <f t="shared" si="86"/>
        <v>0</v>
      </c>
      <c r="AC253" s="15">
        <f t="shared" si="85"/>
        <v>673.9</v>
      </c>
      <c r="AD253" s="48">
        <f>(ROUND(AC253-AC245,1)/AC245)</f>
        <v>0.19996438746438744</v>
      </c>
      <c r="AE253" s="113"/>
      <c r="AF253" s="60"/>
      <c r="AH253" s="59"/>
    </row>
    <row r="254" spans="1:34">
      <c r="A254" s="99" t="s">
        <v>832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55</v>
      </c>
      <c r="L254" s="13">
        <v>55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429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624</v>
      </c>
      <c r="AC254" s="15">
        <f t="shared" si="85"/>
        <v>712.9</v>
      </c>
      <c r="AD254" s="48">
        <f>(ROUND(AC254-AC245,1)/AC245)</f>
        <v>0.26940883190883191</v>
      </c>
      <c r="AE254" s="113"/>
      <c r="AF254" s="60"/>
      <c r="AH254" s="59"/>
    </row>
    <row r="255" spans="1:34">
      <c r="A255" s="99" t="s">
        <v>833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</f>
        <v>205.2</v>
      </c>
      <c r="T255" s="14">
        <f>(O255/100)*(K255*$K$13)+(O255/100)*(M255*$M$13)</f>
        <v>0</v>
      </c>
      <c r="U255" s="14">
        <f>(P255/100)*(K255*$K$13)+(P255/100)*(L255*$L$13)+(P255/100)*(M255*$M$13)</f>
        <v>216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>N255+S255</f>
        <v>319.2</v>
      </c>
      <c r="Y255" s="14">
        <f t="shared" ref="Y255" si="87">O255+T255</f>
        <v>0</v>
      </c>
      <c r="Z255" s="14">
        <f t="shared" ref="Z255" si="88">P255+U255</f>
        <v>336</v>
      </c>
      <c r="AA255" s="14">
        <f t="shared" ref="AA255" si="89">Q255+V255</f>
        <v>0</v>
      </c>
      <c r="AB255" s="14">
        <f t="shared" si="86"/>
        <v>0</v>
      </c>
      <c r="AC255" s="15">
        <f t="shared" si="85"/>
        <v>655.20000000000005</v>
      </c>
      <c r="AD255" s="48">
        <f>(ROUND(AC255-AC245,1)/AC245)</f>
        <v>0.16666666666666666</v>
      </c>
      <c r="AE255" s="113"/>
      <c r="AF255" s="60"/>
      <c r="AH255" s="59"/>
    </row>
    <row r="256" spans="1:34">
      <c r="A256" s="99" t="s">
        <v>834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90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468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648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648</v>
      </c>
      <c r="AD256" s="48">
        <f>(ROUND(AC256-AC245,1)/AC245)</f>
        <v>0.15384615384615385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90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468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648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648</v>
      </c>
      <c r="AD257" s="48">
        <f>(ROUND(AC257-AC245,1)/AC245)</f>
        <v>0.15384615384615385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800</v>
      </c>
      <c r="AF260" s="60"/>
      <c r="AH260" s="59"/>
    </row>
    <row r="261" spans="1:34">
      <c r="A261" s="99" t="s">
        <v>801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90">N261+S261</f>
        <v>408</v>
      </c>
      <c r="Y261" s="14">
        <f t="shared" ref="Y261:Y274" si="91">O261+T261</f>
        <v>230.4</v>
      </c>
      <c r="Z261" s="14">
        <f t="shared" ref="Z261:Z274" si="92">P261+U261</f>
        <v>0</v>
      </c>
      <c r="AA261" s="14">
        <f t="shared" ref="AA261:AA274" si="93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802</v>
      </c>
      <c r="B262" s="91">
        <v>12</v>
      </c>
      <c r="C262" s="21" t="s">
        <v>835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0"/>
        <v>258</v>
      </c>
      <c r="Y262" s="14">
        <f t="shared" si="91"/>
        <v>275.2</v>
      </c>
      <c r="Z262" s="14">
        <f t="shared" si="92"/>
        <v>0</v>
      </c>
      <c r="AA262" s="14">
        <f t="shared" si="93"/>
        <v>0</v>
      </c>
      <c r="AB262" s="14">
        <f>R262+W262</f>
        <v>0</v>
      </c>
      <c r="AC262" s="15">
        <f t="shared" ref="AC262:AC274" si="94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0"/>
        <v>258</v>
      </c>
      <c r="Y263" s="14">
        <f t="shared" si="91"/>
        <v>275.2</v>
      </c>
      <c r="Z263" s="14">
        <f t="shared" si="92"/>
        <v>0</v>
      </c>
      <c r="AA263" s="14">
        <f t="shared" si="93"/>
        <v>0</v>
      </c>
      <c r="AB263" s="14">
        <f t="shared" ref="AB263:AB274" si="95">R263+W263</f>
        <v>0</v>
      </c>
      <c r="AC263" s="15">
        <f t="shared" si="94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0"/>
        <v>258</v>
      </c>
      <c r="Y264" s="14">
        <f t="shared" si="91"/>
        <v>275.2</v>
      </c>
      <c r="Z264" s="14">
        <f t="shared" si="92"/>
        <v>0</v>
      </c>
      <c r="AA264" s="14">
        <f t="shared" si="93"/>
        <v>0</v>
      </c>
      <c r="AB264" s="14">
        <f t="shared" si="95"/>
        <v>0</v>
      </c>
      <c r="AC264" s="15">
        <f t="shared" si="94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0"/>
        <v>258</v>
      </c>
      <c r="Y265" s="14">
        <f t="shared" si="91"/>
        <v>275.2</v>
      </c>
      <c r="Z265" s="14">
        <f t="shared" si="92"/>
        <v>0</v>
      </c>
      <c r="AA265" s="14">
        <f t="shared" si="93"/>
        <v>0</v>
      </c>
      <c r="AB265" s="14">
        <f t="shared" si="95"/>
        <v>0</v>
      </c>
      <c r="AC265" s="15">
        <f t="shared" si="94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95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384.75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0"/>
        <v>88.919999999999987</v>
      </c>
      <c r="Y266" s="14">
        <f t="shared" si="91"/>
        <v>587.25</v>
      </c>
      <c r="Z266" s="14">
        <f t="shared" si="92"/>
        <v>0</v>
      </c>
      <c r="AA266" s="14">
        <f t="shared" si="93"/>
        <v>0</v>
      </c>
      <c r="AB266" s="14">
        <f t="shared" si="95"/>
        <v>0</v>
      </c>
      <c r="AC266" s="15">
        <f t="shared" si="94"/>
        <v>676.2</v>
      </c>
      <c r="AD266" s="48">
        <f>(ROUND(AC266-AC260,1)/AC260)</f>
        <v>0.21182795698924731</v>
      </c>
      <c r="AE266" s="113"/>
      <c r="AF266" s="60"/>
      <c r="AH266" s="59"/>
    </row>
    <row r="267" spans="1:34">
      <c r="A267" s="99" t="s">
        <v>830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45</v>
      </c>
      <c r="L267" s="13">
        <v>45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364.5</v>
      </c>
      <c r="V267" s="14">
        <f>(Q267/100)*(L267*$L$10)</f>
        <v>0</v>
      </c>
      <c r="W267" s="14">
        <f>(R267/100)*(K267*$K$10)+(R267/100)*(L267*$L$10)</f>
        <v>0</v>
      </c>
      <c r="X267" s="14">
        <f t="shared" si="90"/>
        <v>88.919999999999987</v>
      </c>
      <c r="Y267" s="14">
        <f t="shared" si="91"/>
        <v>0</v>
      </c>
      <c r="Z267" s="14">
        <f t="shared" si="92"/>
        <v>567</v>
      </c>
      <c r="AA267" s="14">
        <f t="shared" si="93"/>
        <v>0</v>
      </c>
      <c r="AB267" s="14">
        <f t="shared" si="95"/>
        <v>0</v>
      </c>
      <c r="AC267" s="15">
        <f t="shared" si="94"/>
        <v>655.9</v>
      </c>
      <c r="AD267" s="48">
        <f>(ROUND(AC267-AC260,1)/AC260)</f>
        <v>0.17544802867383513</v>
      </c>
      <c r="AE267" s="113"/>
      <c r="AF267" s="60"/>
      <c r="AH267" s="59"/>
    </row>
    <row r="268" spans="1:34">
      <c r="A268" s="99" t="s">
        <v>831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90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364.5</v>
      </c>
      <c r="W268" s="14">
        <f>(R268/100)*(K268*$K$11)+(R268/100)*(L268*$L$11)</f>
        <v>0</v>
      </c>
      <c r="X268" s="14">
        <f t="shared" si="90"/>
        <v>88.919999999999987</v>
      </c>
      <c r="Y268" s="14">
        <f t="shared" si="91"/>
        <v>0</v>
      </c>
      <c r="Z268" s="14">
        <f t="shared" si="92"/>
        <v>0</v>
      </c>
      <c r="AA268" s="14">
        <f t="shared" si="93"/>
        <v>567</v>
      </c>
      <c r="AB268" s="14">
        <f t="shared" si="95"/>
        <v>0</v>
      </c>
      <c r="AC268" s="15">
        <f t="shared" si="94"/>
        <v>655.9</v>
      </c>
      <c r="AD268" s="48">
        <f>(ROUND(AC268-AC260,1)/AC260)</f>
        <v>0.17544802867383513</v>
      </c>
      <c r="AE268" s="113"/>
      <c r="AF268" s="60"/>
      <c r="AH268" s="59"/>
    </row>
    <row r="269" spans="1:34">
      <c r="A269" s="99" t="s">
        <v>832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45</v>
      </c>
      <c r="L269" s="13">
        <v>45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364.5</v>
      </c>
      <c r="X269" s="14">
        <f t="shared" si="90"/>
        <v>88.919999999999987</v>
      </c>
      <c r="Y269" s="14">
        <f t="shared" si="91"/>
        <v>0</v>
      </c>
      <c r="Z269" s="14">
        <f t="shared" si="92"/>
        <v>0</v>
      </c>
      <c r="AA269" s="14">
        <f t="shared" si="93"/>
        <v>0</v>
      </c>
      <c r="AB269" s="14">
        <f t="shared" si="95"/>
        <v>567</v>
      </c>
      <c r="AC269" s="15">
        <f t="shared" si="94"/>
        <v>655.9</v>
      </c>
      <c r="AD269" s="48">
        <f>(ROUND(AC269-AC260,1)/AC260)</f>
        <v>0.17544802867383513</v>
      </c>
      <c r="AE269" s="113"/>
      <c r="AF269" s="60"/>
      <c r="AH269" s="59"/>
    </row>
    <row r="270" spans="1:34">
      <c r="A270" s="99" t="s">
        <v>833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50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202.5</v>
      </c>
      <c r="T270" s="14">
        <f>(O270/100)*(K270*$K$13)+(O270/100)*(M270*$M$13)</f>
        <v>216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315</v>
      </c>
      <c r="Y270" s="14">
        <f t="shared" si="91"/>
        <v>336</v>
      </c>
      <c r="Z270" s="14">
        <f t="shared" si="92"/>
        <v>0</v>
      </c>
      <c r="AA270" s="14">
        <f t="shared" si="93"/>
        <v>0</v>
      </c>
      <c r="AB270" s="14">
        <f t="shared" si="95"/>
        <v>0</v>
      </c>
      <c r="AC270" s="15">
        <f t="shared" si="94"/>
        <v>651</v>
      </c>
      <c r="AD270" s="48">
        <f>(ROUND(AC270-AC260,1)/AC260)</f>
        <v>0.16666666666666666</v>
      </c>
      <c r="AE270" s="113"/>
      <c r="AF270" s="60"/>
      <c r="AH270" s="59"/>
    </row>
    <row r="271" spans="1:34">
      <c r="A271" s="99" t="s">
        <v>834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80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468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0"/>
        <v>663</v>
      </c>
      <c r="Y271" s="14">
        <f t="shared" si="91"/>
        <v>0</v>
      </c>
      <c r="Z271" s="14">
        <f t="shared" si="92"/>
        <v>0</v>
      </c>
      <c r="AA271" s="14">
        <f t="shared" si="93"/>
        <v>0</v>
      </c>
      <c r="AB271" s="14">
        <f t="shared" si="95"/>
        <v>0</v>
      </c>
      <c r="AC271" s="15">
        <f t="shared" si="94"/>
        <v>663</v>
      </c>
      <c r="AD271" s="48">
        <f>(ROUND(AC271-AC260,1)/AC260)</f>
        <v>0.18817204301075269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80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468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0"/>
        <v>663</v>
      </c>
      <c r="Y272" s="14">
        <f t="shared" si="91"/>
        <v>0</v>
      </c>
      <c r="Z272" s="14">
        <f t="shared" si="92"/>
        <v>0</v>
      </c>
      <c r="AA272" s="14">
        <f t="shared" si="93"/>
        <v>0</v>
      </c>
      <c r="AB272" s="14">
        <f t="shared" si="95"/>
        <v>0</v>
      </c>
      <c r="AC272" s="15">
        <f t="shared" si="94"/>
        <v>663</v>
      </c>
      <c r="AD272" s="48">
        <f>(ROUND(AC272-AC260,1)/AC260)</f>
        <v>0.18817204301075269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0"/>
        <v>391.79999999999995</v>
      </c>
      <c r="Y273" s="14">
        <f t="shared" si="91"/>
        <v>230.4</v>
      </c>
      <c r="Z273" s="14">
        <f t="shared" si="92"/>
        <v>0</v>
      </c>
      <c r="AA273" s="14">
        <f t="shared" si="93"/>
        <v>0</v>
      </c>
      <c r="AB273" s="14">
        <f t="shared" si="95"/>
        <v>0</v>
      </c>
      <c r="AC273" s="15">
        <f t="shared" si="94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0"/>
        <v>391.79999999999995</v>
      </c>
      <c r="Y274" s="14">
        <f t="shared" si="91"/>
        <v>230.4</v>
      </c>
      <c r="Z274" s="14">
        <f t="shared" si="92"/>
        <v>0</v>
      </c>
      <c r="AA274" s="14">
        <f t="shared" si="93"/>
        <v>0</v>
      </c>
      <c r="AB274" s="14">
        <f t="shared" si="95"/>
        <v>0</v>
      </c>
      <c r="AC274" s="15">
        <f t="shared" si="94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75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210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360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360</v>
      </c>
      <c r="AD275" s="58"/>
      <c r="AE275" s="113" t="s">
        <v>800</v>
      </c>
      <c r="AF275" s="60"/>
      <c r="AH275" s="59"/>
    </row>
    <row r="276" spans="1:34">
      <c r="A276" s="99" t="s">
        <v>801</v>
      </c>
      <c r="B276" s="93">
        <v>12</v>
      </c>
      <c r="C276" s="21" t="s">
        <v>324</v>
      </c>
      <c r="D276" s="12">
        <v>75</v>
      </c>
      <c r="E276" s="12">
        <v>0</v>
      </c>
      <c r="F276" s="12">
        <v>0</v>
      </c>
      <c r="G276" s="12">
        <v>0</v>
      </c>
      <c r="H276" s="12">
        <v>0</v>
      </c>
      <c r="I276" s="13">
        <v>30</v>
      </c>
      <c r="J276" s="13">
        <v>65</v>
      </c>
      <c r="K276" s="13">
        <v>0</v>
      </c>
      <c r="L276" s="13">
        <v>0</v>
      </c>
      <c r="M276" s="13">
        <v>0</v>
      </c>
      <c r="N276" s="14">
        <f>D276*$D$4</f>
        <v>120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6">N276+S276</f>
        <v>405</v>
      </c>
      <c r="Y276" s="14">
        <f t="shared" ref="Y276:Y289" si="97">O276+T276</f>
        <v>0</v>
      </c>
      <c r="Z276" s="14">
        <f t="shared" ref="Z276:Z289" si="98">P276+U276</f>
        <v>0</v>
      </c>
      <c r="AA276" s="14">
        <f t="shared" ref="AA276:AA289" si="99">Q276+V276</f>
        <v>0</v>
      </c>
      <c r="AB276" s="14">
        <f>R276+W276</f>
        <v>0</v>
      </c>
      <c r="AC276" s="15">
        <f>ROUND(X276+Y276+Z276+AA276+AB276,1)</f>
        <v>405</v>
      </c>
      <c r="AD276" s="48">
        <f>(ROUND(AC276-AC275,1)/AC275)</f>
        <v>0.125</v>
      </c>
      <c r="AE276" s="113"/>
      <c r="AF276" s="60"/>
      <c r="AH276" s="59"/>
    </row>
    <row r="277" spans="1:34">
      <c r="A277" s="99" t="s">
        <v>802</v>
      </c>
      <c r="B277" s="93">
        <v>26</v>
      </c>
      <c r="C277" s="21" t="s">
        <v>835</v>
      </c>
      <c r="D277" s="12">
        <v>75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150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6"/>
        <v>339</v>
      </c>
      <c r="Y277" s="14">
        <f t="shared" si="97"/>
        <v>0</v>
      </c>
      <c r="Z277" s="14">
        <f t="shared" si="98"/>
        <v>0</v>
      </c>
      <c r="AA277" s="14">
        <f t="shared" si="99"/>
        <v>0</v>
      </c>
      <c r="AB277" s="14">
        <f>R277+W277</f>
        <v>0</v>
      </c>
      <c r="AC277" s="15">
        <f t="shared" ref="AC277:AC289" si="100">ROUND(X277+Y277+Z277+AA277+AB277,1)</f>
        <v>339</v>
      </c>
      <c r="AD277" s="48">
        <f>(ROUND(AC277-AC275,1)/AC275)</f>
        <v>-5.8333333333333334E-2</v>
      </c>
      <c r="AE277" s="113"/>
      <c r="AF277" s="60"/>
      <c r="AH277" s="59"/>
    </row>
    <row r="278" spans="1:34">
      <c r="A278" s="99" t="s">
        <v>803</v>
      </c>
      <c r="B278" s="93">
        <v>0</v>
      </c>
      <c r="C278" s="21" t="s">
        <v>337</v>
      </c>
      <c r="D278" s="12">
        <v>75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150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6"/>
        <v>339</v>
      </c>
      <c r="Y278" s="14">
        <f t="shared" si="97"/>
        <v>0</v>
      </c>
      <c r="Z278" s="14">
        <f t="shared" si="98"/>
        <v>0</v>
      </c>
      <c r="AA278" s="14">
        <f t="shared" si="99"/>
        <v>0</v>
      </c>
      <c r="AB278" s="14">
        <f t="shared" ref="AB278:AB289" si="101">R278+W278</f>
        <v>0</v>
      </c>
      <c r="AC278" s="15">
        <f t="shared" si="100"/>
        <v>339</v>
      </c>
      <c r="AD278" s="48">
        <f>(ROUND(AC278-AC275,1)/AC275)</f>
        <v>-5.8333333333333334E-2</v>
      </c>
      <c r="AE278" s="113"/>
      <c r="AF278" s="60"/>
      <c r="AH278" s="59"/>
    </row>
    <row r="279" spans="1:34">
      <c r="A279" s="99" t="s">
        <v>804</v>
      </c>
      <c r="B279" s="93">
        <v>0</v>
      </c>
      <c r="C279" s="21" t="s">
        <v>338</v>
      </c>
      <c r="D279" s="12">
        <v>75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150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6"/>
        <v>339</v>
      </c>
      <c r="Y279" s="14">
        <f t="shared" si="97"/>
        <v>0</v>
      </c>
      <c r="Z279" s="14">
        <f t="shared" si="98"/>
        <v>0</v>
      </c>
      <c r="AA279" s="14">
        <f t="shared" si="99"/>
        <v>0</v>
      </c>
      <c r="AB279" s="14">
        <f t="shared" si="101"/>
        <v>0</v>
      </c>
      <c r="AC279" s="15">
        <f t="shared" si="100"/>
        <v>339</v>
      </c>
      <c r="AD279" s="48">
        <f>(ROUND(AC279-AC275,1)/AC275)</f>
        <v>-5.8333333333333334E-2</v>
      </c>
      <c r="AE279" s="113"/>
      <c r="AF279" s="60"/>
      <c r="AH279" s="59"/>
    </row>
    <row r="280" spans="1:34">
      <c r="A280" s="99" t="s">
        <v>654</v>
      </c>
      <c r="B280" s="93"/>
      <c r="C280" s="21" t="s">
        <v>339</v>
      </c>
      <c r="D280" s="12">
        <v>75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150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6"/>
        <v>339</v>
      </c>
      <c r="Y280" s="14">
        <f t="shared" si="97"/>
        <v>0</v>
      </c>
      <c r="Z280" s="14">
        <f t="shared" si="98"/>
        <v>0</v>
      </c>
      <c r="AA280" s="14">
        <f t="shared" si="99"/>
        <v>0</v>
      </c>
      <c r="AB280" s="14">
        <f t="shared" si="101"/>
        <v>0</v>
      </c>
      <c r="AC280" s="15">
        <f t="shared" si="100"/>
        <v>339</v>
      </c>
      <c r="AD280" s="48">
        <f>(ROUND(AC280-AC275,1)/AC275)</f>
        <v>-5.8333333333333334E-2</v>
      </c>
      <c r="AE280" s="113"/>
      <c r="AF280" s="60"/>
      <c r="AH280" s="59"/>
    </row>
    <row r="281" spans="1:34">
      <c r="A281" s="99" t="s">
        <v>595</v>
      </c>
      <c r="B281" s="93">
        <v>50</v>
      </c>
      <c r="C281" s="21" t="s">
        <v>1</v>
      </c>
      <c r="D281" s="12">
        <v>37</v>
      </c>
      <c r="E281" s="12">
        <v>75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90</v>
      </c>
      <c r="L281" s="13">
        <v>0</v>
      </c>
      <c r="M281" s="13">
        <v>0</v>
      </c>
      <c r="N281" s="14">
        <f>D281*$D$9</f>
        <v>48.1</v>
      </c>
      <c r="O281" s="14">
        <f>E281*$E$9</f>
        <v>112.5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67.34</v>
      </c>
      <c r="T281" s="14">
        <f>(O281/100)*(K281*$K$9)</f>
        <v>202.5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6"/>
        <v>115.44</v>
      </c>
      <c r="Y281" s="14">
        <f t="shared" si="97"/>
        <v>315</v>
      </c>
      <c r="Z281" s="14">
        <f t="shared" si="98"/>
        <v>0</v>
      </c>
      <c r="AA281" s="14">
        <f t="shared" si="99"/>
        <v>0</v>
      </c>
      <c r="AB281" s="14">
        <f t="shared" si="101"/>
        <v>0</v>
      </c>
      <c r="AC281" s="15">
        <f t="shared" si="100"/>
        <v>430.4</v>
      </c>
      <c r="AD281" s="48">
        <f>(ROUND(AC281-AC275,1)/AC275)</f>
        <v>0.19555555555555557</v>
      </c>
      <c r="AE281" s="113"/>
      <c r="AF281" s="60"/>
      <c r="AH281" s="59"/>
    </row>
    <row r="282" spans="1:34">
      <c r="A282" s="99" t="s">
        <v>830</v>
      </c>
      <c r="B282" s="93"/>
      <c r="C282" s="21" t="s">
        <v>2</v>
      </c>
      <c r="D282" s="12">
        <v>37</v>
      </c>
      <c r="E282" s="12">
        <v>0</v>
      </c>
      <c r="F282" s="12">
        <v>75</v>
      </c>
      <c r="G282" s="12">
        <v>0</v>
      </c>
      <c r="H282" s="12">
        <v>0</v>
      </c>
      <c r="I282" s="13">
        <v>10</v>
      </c>
      <c r="J282" s="13">
        <v>60</v>
      </c>
      <c r="K282" s="13">
        <v>45</v>
      </c>
      <c r="L282" s="13">
        <v>45</v>
      </c>
      <c r="M282" s="13">
        <v>0</v>
      </c>
      <c r="N282" s="14">
        <f>D282*$D$10</f>
        <v>48.1</v>
      </c>
      <c r="O282" s="14">
        <f>E282*$E$10</f>
        <v>0</v>
      </c>
      <c r="P282" s="14">
        <f>F282*$F$10</f>
        <v>112.5</v>
      </c>
      <c r="Q282" s="14">
        <f>G282*$G$10</f>
        <v>0</v>
      </c>
      <c r="R282" s="14">
        <f>H282*$H$10</f>
        <v>0</v>
      </c>
      <c r="S282" s="14">
        <f>(N282/100)*(I282*$I$10)+(N282/100)*(J282*$J$10)</f>
        <v>67.34</v>
      </c>
      <c r="T282" s="14">
        <f>(O282/100)*(K282*$J$10)</f>
        <v>0</v>
      </c>
      <c r="U282" s="14">
        <f>(P282/100)*(K282*$K$10)+(P282/100)*(L282*$L$10)</f>
        <v>202.5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6"/>
        <v>115.44</v>
      </c>
      <c r="Y282" s="14">
        <f t="shared" si="97"/>
        <v>0</v>
      </c>
      <c r="Z282" s="14">
        <f t="shared" si="98"/>
        <v>315</v>
      </c>
      <c r="AA282" s="14">
        <f t="shared" si="99"/>
        <v>0</v>
      </c>
      <c r="AB282" s="14">
        <f t="shared" si="101"/>
        <v>0</v>
      </c>
      <c r="AC282" s="15">
        <f t="shared" si="100"/>
        <v>430.4</v>
      </c>
      <c r="AD282" s="48">
        <f>(ROUND(AC282-AC275,1)/AC275)</f>
        <v>0.19555555555555557</v>
      </c>
      <c r="AE282" s="113"/>
      <c r="AF282" s="60"/>
      <c r="AH282" s="59"/>
    </row>
    <row r="283" spans="1:34">
      <c r="A283" s="99" t="s">
        <v>831</v>
      </c>
      <c r="B283" s="93"/>
      <c r="C283" s="21" t="s">
        <v>3</v>
      </c>
      <c r="D283" s="12">
        <v>37</v>
      </c>
      <c r="E283" s="12">
        <v>0</v>
      </c>
      <c r="F283" s="12">
        <v>0</v>
      </c>
      <c r="G283" s="12">
        <v>75</v>
      </c>
      <c r="H283" s="12">
        <v>0</v>
      </c>
      <c r="I283" s="13">
        <v>10</v>
      </c>
      <c r="J283" s="13">
        <v>60</v>
      </c>
      <c r="K283" s="13">
        <v>0</v>
      </c>
      <c r="L283" s="13">
        <v>90</v>
      </c>
      <c r="M283" s="13">
        <v>0</v>
      </c>
      <c r="N283" s="14">
        <f>D283*$D$11</f>
        <v>48.1</v>
      </c>
      <c r="O283" s="14">
        <f>E283*$E$11</f>
        <v>0</v>
      </c>
      <c r="P283" s="14">
        <f>F283*$F$11</f>
        <v>0</v>
      </c>
      <c r="Q283" s="14">
        <f>G283*$G$11</f>
        <v>112.5</v>
      </c>
      <c r="R283" s="14">
        <f>H283*$H$11</f>
        <v>0</v>
      </c>
      <c r="S283" s="14">
        <f>(N283/100)*(I283*$I$11)+(N283/100)*(J283*$J$11)</f>
        <v>67.34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202.5</v>
      </c>
      <c r="W283" s="14">
        <f>(R283/100)*(K283*$K$11)+(R283/100)*(L283*$L$11)</f>
        <v>0</v>
      </c>
      <c r="X283" s="14">
        <f t="shared" si="96"/>
        <v>115.44</v>
      </c>
      <c r="Y283" s="14">
        <f t="shared" si="97"/>
        <v>0</v>
      </c>
      <c r="Z283" s="14">
        <f t="shared" si="98"/>
        <v>0</v>
      </c>
      <c r="AA283" s="14">
        <f t="shared" si="99"/>
        <v>315</v>
      </c>
      <c r="AB283" s="14">
        <f t="shared" si="101"/>
        <v>0</v>
      </c>
      <c r="AC283" s="15">
        <f t="shared" si="100"/>
        <v>430.4</v>
      </c>
      <c r="AD283" s="48">
        <f>(ROUND(AC283-AC275,1)/AC275)</f>
        <v>0.19555555555555557</v>
      </c>
      <c r="AE283" s="113"/>
      <c r="AF283" s="60"/>
      <c r="AH283" s="59"/>
    </row>
    <row r="284" spans="1:34">
      <c r="A284" s="99" t="s">
        <v>832</v>
      </c>
      <c r="B284" s="93"/>
      <c r="C284" s="21" t="s">
        <v>4</v>
      </c>
      <c r="D284" s="12">
        <v>37</v>
      </c>
      <c r="E284" s="12">
        <v>0</v>
      </c>
      <c r="F284" s="12">
        <v>0</v>
      </c>
      <c r="G284" s="12">
        <v>0</v>
      </c>
      <c r="H284" s="12">
        <v>75</v>
      </c>
      <c r="I284" s="13">
        <v>10</v>
      </c>
      <c r="J284" s="13">
        <v>60</v>
      </c>
      <c r="K284" s="13">
        <v>45</v>
      </c>
      <c r="L284" s="13">
        <v>45</v>
      </c>
      <c r="M284" s="13">
        <v>0</v>
      </c>
      <c r="N284" s="14">
        <f>D284*$D$12</f>
        <v>48.1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112.5</v>
      </c>
      <c r="S284" s="14">
        <f>(N284/100)*(I284*$I$12)+(N284/100)*(J284*$J$12)</f>
        <v>67.34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202.5</v>
      </c>
      <c r="X284" s="14">
        <f t="shared" si="96"/>
        <v>115.44</v>
      </c>
      <c r="Y284" s="14">
        <f t="shared" si="97"/>
        <v>0</v>
      </c>
      <c r="Z284" s="14">
        <f t="shared" si="98"/>
        <v>0</v>
      </c>
      <c r="AA284" s="14">
        <f t="shared" si="99"/>
        <v>0</v>
      </c>
      <c r="AB284" s="14">
        <f t="shared" si="101"/>
        <v>315</v>
      </c>
      <c r="AC284" s="15">
        <f t="shared" si="100"/>
        <v>430.4</v>
      </c>
      <c r="AD284" s="48">
        <f>(ROUND(AC284-AC275,1)/AC275)</f>
        <v>0.19555555555555557</v>
      </c>
      <c r="AE284" s="113"/>
      <c r="AF284" s="60"/>
      <c r="AH284" s="59"/>
    </row>
    <row r="285" spans="1:34">
      <c r="A285" s="99" t="s">
        <v>833</v>
      </c>
      <c r="B285" s="93"/>
      <c r="C285" s="21" t="s">
        <v>327</v>
      </c>
      <c r="D285" s="12">
        <v>75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70</v>
      </c>
      <c r="N285" s="14">
        <f>D285*$D$13</f>
        <v>112.5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(N285/100)*(I285*$I$13)+(N285/100)*(J285*$J$13)+(N285/100)*(M285*$M$13)</f>
        <v>315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>N285+S285</f>
        <v>427.5</v>
      </c>
      <c r="Y285" s="14">
        <f t="shared" si="97"/>
        <v>0</v>
      </c>
      <c r="Z285" s="14">
        <f t="shared" si="98"/>
        <v>0</v>
      </c>
      <c r="AA285" s="14">
        <f t="shared" si="99"/>
        <v>0</v>
      </c>
      <c r="AB285" s="14">
        <f t="shared" si="101"/>
        <v>0</v>
      </c>
      <c r="AC285" s="15">
        <f t="shared" si="100"/>
        <v>427.5</v>
      </c>
      <c r="AD285" s="48">
        <f>(ROUND(AC285-AC275,1)/AC275)</f>
        <v>0.1875</v>
      </c>
      <c r="AE285" s="113"/>
      <c r="AF285" s="60"/>
      <c r="AH285" s="59"/>
    </row>
    <row r="286" spans="1:34">
      <c r="A286" s="99" t="s">
        <v>834</v>
      </c>
      <c r="B286" s="93"/>
      <c r="C286" s="21" t="s">
        <v>328</v>
      </c>
      <c r="D286" s="12">
        <v>75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70</v>
      </c>
      <c r="L286" s="13">
        <v>0</v>
      </c>
      <c r="M286" s="13">
        <v>0</v>
      </c>
      <c r="N286" s="14">
        <f>D286*$D$14</f>
        <v>112.5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315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6"/>
        <v>427.5</v>
      </c>
      <c r="Y286" s="14">
        <f t="shared" si="97"/>
        <v>0</v>
      </c>
      <c r="Z286" s="14">
        <f t="shared" si="98"/>
        <v>0</v>
      </c>
      <c r="AA286" s="14">
        <f t="shared" si="99"/>
        <v>0</v>
      </c>
      <c r="AB286" s="14">
        <f t="shared" si="101"/>
        <v>0</v>
      </c>
      <c r="AC286" s="15">
        <f t="shared" si="100"/>
        <v>427.5</v>
      </c>
      <c r="AD286" s="48">
        <f>(ROUND(AC286-AC275,1)/AC275)</f>
        <v>0.1875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75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70</v>
      </c>
      <c r="M287" s="13">
        <v>0</v>
      </c>
      <c r="N287" s="14">
        <f>D287*$D$15</f>
        <v>112.5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315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6"/>
        <v>427.5</v>
      </c>
      <c r="Y287" s="14">
        <f t="shared" si="97"/>
        <v>0</v>
      </c>
      <c r="Z287" s="14">
        <f t="shared" si="98"/>
        <v>0</v>
      </c>
      <c r="AA287" s="14">
        <f t="shared" si="99"/>
        <v>0</v>
      </c>
      <c r="AB287" s="14">
        <f t="shared" si="101"/>
        <v>0</v>
      </c>
      <c r="AC287" s="15">
        <f t="shared" si="100"/>
        <v>427.5</v>
      </c>
      <c r="AD287" s="48">
        <f>(ROUND(AC287-AC275,1)/AC275)</f>
        <v>0.1875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75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75</v>
      </c>
      <c r="K288" s="13">
        <v>0</v>
      </c>
      <c r="L288" s="13">
        <v>0</v>
      </c>
      <c r="M288" s="13">
        <v>0</v>
      </c>
      <c r="N288" s="14">
        <f>D288*$D$16</f>
        <v>120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327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6"/>
        <v>447</v>
      </c>
      <c r="Y288" s="14">
        <f t="shared" si="97"/>
        <v>0</v>
      </c>
      <c r="Z288" s="14">
        <f t="shared" si="98"/>
        <v>0</v>
      </c>
      <c r="AA288" s="14">
        <f t="shared" si="99"/>
        <v>0</v>
      </c>
      <c r="AB288" s="14">
        <f t="shared" si="101"/>
        <v>0</v>
      </c>
      <c r="AC288" s="15">
        <f t="shared" si="100"/>
        <v>447</v>
      </c>
      <c r="AD288" s="48">
        <f>(ROUND(AC288-AC275,1)/AC275)</f>
        <v>0.24166666666666667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75</v>
      </c>
      <c r="E289" s="12">
        <v>0</v>
      </c>
      <c r="F289" s="12">
        <v>0</v>
      </c>
      <c r="G289" s="12">
        <v>0</v>
      </c>
      <c r="H289" s="12">
        <v>0</v>
      </c>
      <c r="I289" s="13">
        <v>50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6"/>
        <v>402</v>
      </c>
      <c r="Y289" s="14">
        <f t="shared" si="97"/>
        <v>0</v>
      </c>
      <c r="Z289" s="14">
        <f t="shared" si="98"/>
        <v>0</v>
      </c>
      <c r="AA289" s="14">
        <f t="shared" si="99"/>
        <v>0</v>
      </c>
      <c r="AB289" s="14">
        <f t="shared" si="101"/>
        <v>0</v>
      </c>
      <c r="AC289" s="15">
        <f t="shared" si="100"/>
        <v>402</v>
      </c>
      <c r="AD289" s="48">
        <f>(ROUND(AC289-AC275,1)/AC275)</f>
        <v>0.11666666666666667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2">N290+S290</f>
        <v>480</v>
      </c>
      <c r="Y290" s="52">
        <f t="shared" ref="Y290:Y304" si="103">O290+T290</f>
        <v>0</v>
      </c>
      <c r="Z290" s="52">
        <f t="shared" ref="Z290:Z304" si="104">P290+U290</f>
        <v>0</v>
      </c>
      <c r="AA290" s="52">
        <f t="shared" ref="AA290:AA304" si="105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800</v>
      </c>
      <c r="AF290" s="60"/>
      <c r="AH290" s="59"/>
    </row>
    <row r="291" spans="1:34">
      <c r="A291" s="99" t="s">
        <v>801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2"/>
        <v>576</v>
      </c>
      <c r="Y291" s="14">
        <f t="shared" si="103"/>
        <v>0</v>
      </c>
      <c r="Z291" s="14">
        <f t="shared" si="104"/>
        <v>0</v>
      </c>
      <c r="AA291" s="14">
        <f t="shared" si="105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802</v>
      </c>
      <c r="B292" s="91">
        <v>15</v>
      </c>
      <c r="C292" s="21" t="s">
        <v>835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2"/>
        <v>448</v>
      </c>
      <c r="Y292" s="14">
        <f t="shared" si="103"/>
        <v>0</v>
      </c>
      <c r="Z292" s="14">
        <f t="shared" si="104"/>
        <v>0</v>
      </c>
      <c r="AA292" s="14">
        <f t="shared" si="105"/>
        <v>0</v>
      </c>
      <c r="AB292" s="14">
        <f>R292+W292</f>
        <v>0</v>
      </c>
      <c r="AC292" s="15">
        <f t="shared" ref="AC292:AC304" si="106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2"/>
        <v>448</v>
      </c>
      <c r="Y293" s="14">
        <f t="shared" si="103"/>
        <v>0</v>
      </c>
      <c r="Z293" s="14">
        <f t="shared" si="104"/>
        <v>0</v>
      </c>
      <c r="AA293" s="14">
        <f t="shared" si="105"/>
        <v>0</v>
      </c>
      <c r="AB293" s="14">
        <f t="shared" ref="AB293:AB304" si="107">R293+W293</f>
        <v>0</v>
      </c>
      <c r="AC293" s="15">
        <f t="shared" si="106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2"/>
        <v>448</v>
      </c>
      <c r="Y294" s="14">
        <f t="shared" si="103"/>
        <v>0</v>
      </c>
      <c r="Z294" s="14">
        <f t="shared" si="104"/>
        <v>0</v>
      </c>
      <c r="AA294" s="14">
        <f t="shared" si="105"/>
        <v>0</v>
      </c>
      <c r="AB294" s="14">
        <f t="shared" si="107"/>
        <v>0</v>
      </c>
      <c r="AC294" s="15">
        <f t="shared" si="106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2"/>
        <v>448</v>
      </c>
      <c r="Y295" s="14">
        <f t="shared" si="103"/>
        <v>0</v>
      </c>
      <c r="Z295" s="14">
        <f t="shared" si="104"/>
        <v>0</v>
      </c>
      <c r="AA295" s="14">
        <f t="shared" si="105"/>
        <v>0</v>
      </c>
      <c r="AB295" s="14">
        <f t="shared" si="107"/>
        <v>0</v>
      </c>
      <c r="AC295" s="15">
        <f t="shared" si="106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2"/>
        <v>189.28</v>
      </c>
      <c r="Y296" s="14">
        <f t="shared" si="103"/>
        <v>340.79999999999995</v>
      </c>
      <c r="Z296" s="14">
        <f t="shared" si="104"/>
        <v>0</v>
      </c>
      <c r="AA296" s="14">
        <f t="shared" si="105"/>
        <v>0</v>
      </c>
      <c r="AB296" s="14">
        <f t="shared" si="107"/>
        <v>0</v>
      </c>
      <c r="AC296" s="15">
        <f t="shared" si="106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830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2"/>
        <v>149.76</v>
      </c>
      <c r="Y297" s="14">
        <f t="shared" si="103"/>
        <v>0</v>
      </c>
      <c r="Z297" s="14">
        <f t="shared" si="104"/>
        <v>379.2</v>
      </c>
      <c r="AA297" s="14">
        <f t="shared" si="105"/>
        <v>0</v>
      </c>
      <c r="AB297" s="14">
        <f t="shared" si="107"/>
        <v>0</v>
      </c>
      <c r="AC297" s="15">
        <f t="shared" si="106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831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102"/>
        <v>93.6</v>
      </c>
      <c r="Y298" s="14">
        <f t="shared" si="103"/>
        <v>0</v>
      </c>
      <c r="Z298" s="14">
        <f t="shared" si="104"/>
        <v>0</v>
      </c>
      <c r="AA298" s="14">
        <f t="shared" si="105"/>
        <v>436.8</v>
      </c>
      <c r="AB298" s="14">
        <f t="shared" si="107"/>
        <v>0</v>
      </c>
      <c r="AC298" s="15">
        <f t="shared" si="106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832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102"/>
        <v>149.76</v>
      </c>
      <c r="Y299" s="14">
        <f t="shared" si="103"/>
        <v>0</v>
      </c>
      <c r="Z299" s="14">
        <f t="shared" si="104"/>
        <v>0</v>
      </c>
      <c r="AA299" s="14">
        <f t="shared" si="105"/>
        <v>0</v>
      </c>
      <c r="AB299" s="14">
        <f t="shared" si="107"/>
        <v>379.2</v>
      </c>
      <c r="AC299" s="15">
        <f t="shared" si="106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833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102"/>
        <v>552</v>
      </c>
      <c r="Y300" s="14">
        <f t="shared" si="103"/>
        <v>0</v>
      </c>
      <c r="Z300" s="14">
        <f t="shared" si="104"/>
        <v>0</v>
      </c>
      <c r="AA300" s="14">
        <f t="shared" si="105"/>
        <v>0</v>
      </c>
      <c r="AB300" s="14">
        <f t="shared" si="107"/>
        <v>0</v>
      </c>
      <c r="AC300" s="15">
        <f t="shared" si="106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834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2"/>
        <v>532.79999999999995</v>
      </c>
      <c r="Y301" s="14">
        <f t="shared" si="103"/>
        <v>0</v>
      </c>
      <c r="Z301" s="14">
        <f t="shared" si="104"/>
        <v>0</v>
      </c>
      <c r="AA301" s="14">
        <f t="shared" si="105"/>
        <v>0</v>
      </c>
      <c r="AB301" s="14">
        <f t="shared" si="107"/>
        <v>0</v>
      </c>
      <c r="AC301" s="15">
        <f t="shared" si="106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2"/>
        <v>532.79999999999995</v>
      </c>
      <c r="Y302" s="14">
        <f t="shared" si="103"/>
        <v>0</v>
      </c>
      <c r="Z302" s="14">
        <f t="shared" si="104"/>
        <v>0</v>
      </c>
      <c r="AA302" s="14">
        <f t="shared" si="105"/>
        <v>0</v>
      </c>
      <c r="AB302" s="14">
        <f t="shared" si="107"/>
        <v>0</v>
      </c>
      <c r="AC302" s="15">
        <f t="shared" si="106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2"/>
        <v>558.08000000000004</v>
      </c>
      <c r="Y303" s="14">
        <f t="shared" si="103"/>
        <v>0</v>
      </c>
      <c r="Z303" s="14">
        <f t="shared" si="104"/>
        <v>0</v>
      </c>
      <c r="AA303" s="14">
        <f t="shared" si="105"/>
        <v>0</v>
      </c>
      <c r="AB303" s="14">
        <f t="shared" si="107"/>
        <v>0</v>
      </c>
      <c r="AC303" s="15">
        <f t="shared" si="106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2"/>
        <v>558.08000000000004</v>
      </c>
      <c r="Y304" s="14">
        <f t="shared" si="103"/>
        <v>0</v>
      </c>
      <c r="Z304" s="14">
        <f t="shared" si="104"/>
        <v>0</v>
      </c>
      <c r="AA304" s="14">
        <f t="shared" si="105"/>
        <v>0</v>
      </c>
      <c r="AB304" s="14">
        <f t="shared" si="107"/>
        <v>0</v>
      </c>
      <c r="AC304" s="15">
        <f t="shared" si="106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575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8">N305+S305</f>
        <v>488.79999999999995</v>
      </c>
      <c r="Y305" s="52">
        <f t="shared" ref="Y305:Y319" si="109">O305+T305</f>
        <v>0</v>
      </c>
      <c r="Z305" s="52">
        <f t="shared" ref="Z305:Z319" si="110">P305+U305</f>
        <v>0</v>
      </c>
      <c r="AA305" s="52">
        <f t="shared" ref="AA305:AA319" si="111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8"/>
        <v>594.08000000000004</v>
      </c>
      <c r="Y306" s="14">
        <f t="shared" si="109"/>
        <v>0</v>
      </c>
      <c r="Z306" s="14">
        <f t="shared" si="110"/>
        <v>0</v>
      </c>
      <c r="AA306" s="14">
        <f t="shared" si="111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800</v>
      </c>
      <c r="AF306" s="60"/>
      <c r="AH306" s="59"/>
    </row>
    <row r="307" spans="1:34">
      <c r="A307" s="99" t="s">
        <v>802</v>
      </c>
      <c r="B307" s="93">
        <v>15</v>
      </c>
      <c r="C307" s="21" t="s">
        <v>835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8"/>
        <v>458.71999999999997</v>
      </c>
      <c r="Y307" s="14">
        <f t="shared" si="109"/>
        <v>0</v>
      </c>
      <c r="Z307" s="14">
        <f t="shared" si="110"/>
        <v>0</v>
      </c>
      <c r="AA307" s="14">
        <f t="shared" si="111"/>
        <v>0</v>
      </c>
      <c r="AB307" s="14">
        <f>R307+W307</f>
        <v>0</v>
      </c>
      <c r="AC307" s="15">
        <f t="shared" ref="AC307:AC319" si="112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8"/>
        <v>458.71999999999997</v>
      </c>
      <c r="Y308" s="14">
        <f t="shared" si="109"/>
        <v>0</v>
      </c>
      <c r="Z308" s="14">
        <f t="shared" si="110"/>
        <v>0</v>
      </c>
      <c r="AA308" s="14">
        <f t="shared" si="111"/>
        <v>0</v>
      </c>
      <c r="AB308" s="14">
        <f t="shared" ref="AB308:AB319" si="113">R308+W308</f>
        <v>0</v>
      </c>
      <c r="AC308" s="15">
        <f t="shared" si="112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8"/>
        <v>458.71999999999997</v>
      </c>
      <c r="Y309" s="14">
        <f t="shared" si="109"/>
        <v>0</v>
      </c>
      <c r="Z309" s="14">
        <f t="shared" si="110"/>
        <v>0</v>
      </c>
      <c r="AA309" s="14">
        <f t="shared" si="111"/>
        <v>0</v>
      </c>
      <c r="AB309" s="14">
        <f t="shared" si="113"/>
        <v>0</v>
      </c>
      <c r="AC309" s="15">
        <f t="shared" si="112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8"/>
        <v>458.71999999999997</v>
      </c>
      <c r="Y310" s="14">
        <f t="shared" si="109"/>
        <v>0</v>
      </c>
      <c r="Z310" s="14">
        <f t="shared" si="110"/>
        <v>0</v>
      </c>
      <c r="AA310" s="14">
        <f t="shared" si="111"/>
        <v>0</v>
      </c>
      <c r="AB310" s="14">
        <f t="shared" si="113"/>
        <v>0</v>
      </c>
      <c r="AC310" s="15">
        <f t="shared" si="112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8"/>
        <v>158.85999999999999</v>
      </c>
      <c r="Y311" s="14">
        <f t="shared" si="109"/>
        <v>380.7</v>
      </c>
      <c r="Z311" s="14">
        <f t="shared" si="110"/>
        <v>0</v>
      </c>
      <c r="AA311" s="14">
        <f t="shared" si="111"/>
        <v>0</v>
      </c>
      <c r="AB311" s="14">
        <f t="shared" si="113"/>
        <v>0</v>
      </c>
      <c r="AC311" s="15">
        <f t="shared" si="112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830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8"/>
        <v>158.85999999999999</v>
      </c>
      <c r="Y312" s="14">
        <f t="shared" si="109"/>
        <v>0</v>
      </c>
      <c r="Z312" s="14">
        <f t="shared" si="110"/>
        <v>380.7</v>
      </c>
      <c r="AA312" s="14">
        <f t="shared" si="111"/>
        <v>0</v>
      </c>
      <c r="AB312" s="14">
        <f t="shared" si="113"/>
        <v>0</v>
      </c>
      <c r="AC312" s="15">
        <f t="shared" si="112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831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8"/>
        <v>158.85999999999999</v>
      </c>
      <c r="Y313" s="14">
        <f t="shared" si="109"/>
        <v>0</v>
      </c>
      <c r="Z313" s="14">
        <f t="shared" si="110"/>
        <v>0</v>
      </c>
      <c r="AA313" s="14">
        <f t="shared" si="111"/>
        <v>380.7</v>
      </c>
      <c r="AB313" s="14">
        <f t="shared" si="113"/>
        <v>0</v>
      </c>
      <c r="AC313" s="15">
        <f t="shared" si="112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832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8"/>
        <v>158.85999999999999</v>
      </c>
      <c r="Y314" s="14">
        <f t="shared" si="109"/>
        <v>0</v>
      </c>
      <c r="Z314" s="14">
        <f t="shared" si="110"/>
        <v>0</v>
      </c>
      <c r="AA314" s="14">
        <f t="shared" si="111"/>
        <v>0</v>
      </c>
      <c r="AB314" s="14">
        <f t="shared" si="113"/>
        <v>380.7</v>
      </c>
      <c r="AC314" s="15">
        <f t="shared" si="112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833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564</v>
      </c>
      <c r="Y315" s="14">
        <f t="shared" si="109"/>
        <v>0</v>
      </c>
      <c r="Z315" s="14">
        <f t="shared" si="110"/>
        <v>0</v>
      </c>
      <c r="AA315" s="14">
        <f t="shared" si="111"/>
        <v>0</v>
      </c>
      <c r="AB315" s="14">
        <f t="shared" si="113"/>
        <v>0</v>
      </c>
      <c r="AC315" s="15">
        <f t="shared" si="112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834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8"/>
        <v>564</v>
      </c>
      <c r="Y316" s="14">
        <f t="shared" si="109"/>
        <v>0</v>
      </c>
      <c r="Z316" s="14">
        <f t="shared" si="110"/>
        <v>0</v>
      </c>
      <c r="AA316" s="14">
        <f t="shared" si="111"/>
        <v>0</v>
      </c>
      <c r="AB316" s="14">
        <f t="shared" si="113"/>
        <v>0</v>
      </c>
      <c r="AC316" s="15">
        <f t="shared" si="112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8"/>
        <v>564</v>
      </c>
      <c r="Y317" s="14">
        <f t="shared" si="109"/>
        <v>0</v>
      </c>
      <c r="Z317" s="14">
        <f t="shared" si="110"/>
        <v>0</v>
      </c>
      <c r="AA317" s="14">
        <f t="shared" si="111"/>
        <v>0</v>
      </c>
      <c r="AB317" s="14">
        <f t="shared" si="113"/>
        <v>0</v>
      </c>
      <c r="AC317" s="15">
        <f t="shared" si="112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8"/>
        <v>573.77599999999995</v>
      </c>
      <c r="Y318" s="14">
        <f t="shared" si="109"/>
        <v>0</v>
      </c>
      <c r="Z318" s="14">
        <f t="shared" si="110"/>
        <v>0</v>
      </c>
      <c r="AA318" s="14">
        <f t="shared" si="111"/>
        <v>0</v>
      </c>
      <c r="AB318" s="14">
        <f t="shared" si="113"/>
        <v>0</v>
      </c>
      <c r="AC318" s="15">
        <f t="shared" si="112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8"/>
        <v>573.77599999999995</v>
      </c>
      <c r="Y319" s="14">
        <f t="shared" si="109"/>
        <v>0</v>
      </c>
      <c r="Z319" s="14">
        <f t="shared" si="110"/>
        <v>0</v>
      </c>
      <c r="AA319" s="14">
        <f t="shared" si="111"/>
        <v>0</v>
      </c>
      <c r="AB319" s="14">
        <f t="shared" si="113"/>
        <v>0</v>
      </c>
      <c r="AC319" s="15">
        <f t="shared" si="112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580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4">N320+S320</f>
        <v>364</v>
      </c>
      <c r="Y320" s="52">
        <f t="shared" ref="Y320:Y334" si="115">O320+T320</f>
        <v>0</v>
      </c>
      <c r="Z320" s="52">
        <f t="shared" ref="Z320:Z334" si="116">P320+U320</f>
        <v>0</v>
      </c>
      <c r="AA320" s="52">
        <f t="shared" ref="AA320:AA334" si="117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4"/>
        <v>460.20000000000005</v>
      </c>
      <c r="Y321" s="14">
        <f t="shared" si="115"/>
        <v>0</v>
      </c>
      <c r="Z321" s="14">
        <f t="shared" si="116"/>
        <v>0</v>
      </c>
      <c r="AA321" s="14">
        <f t="shared" si="117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800</v>
      </c>
      <c r="AF321" s="60"/>
      <c r="AH321" s="59"/>
    </row>
    <row r="322" spans="1:34">
      <c r="A322" s="99" t="s">
        <v>802</v>
      </c>
      <c r="B322" s="91">
        <v>15</v>
      </c>
      <c r="C322" s="21" t="s">
        <v>835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4"/>
        <v>340.6</v>
      </c>
      <c r="Y322" s="14">
        <f t="shared" si="115"/>
        <v>0</v>
      </c>
      <c r="Z322" s="14">
        <f t="shared" si="116"/>
        <v>0</v>
      </c>
      <c r="AA322" s="14">
        <f t="shared" si="117"/>
        <v>0</v>
      </c>
      <c r="AB322" s="14">
        <f>R322+W322</f>
        <v>100</v>
      </c>
      <c r="AC322" s="15">
        <f t="shared" ref="AC322:AC334" si="118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4"/>
        <v>340.6</v>
      </c>
      <c r="Y323" s="14">
        <f t="shared" si="115"/>
        <v>0</v>
      </c>
      <c r="Z323" s="14">
        <f t="shared" si="116"/>
        <v>0</v>
      </c>
      <c r="AA323" s="14">
        <f t="shared" si="117"/>
        <v>0</v>
      </c>
      <c r="AB323" s="14">
        <f t="shared" ref="AB323:AB334" si="119">R323+W323</f>
        <v>100</v>
      </c>
      <c r="AC323" s="15">
        <f t="shared" si="118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4"/>
        <v>340.6</v>
      </c>
      <c r="Y324" s="14">
        <f t="shared" si="115"/>
        <v>0</v>
      </c>
      <c r="Z324" s="14">
        <f t="shared" si="116"/>
        <v>0</v>
      </c>
      <c r="AA324" s="14">
        <f t="shared" si="117"/>
        <v>0</v>
      </c>
      <c r="AB324" s="14">
        <f t="shared" si="119"/>
        <v>100</v>
      </c>
      <c r="AC324" s="15">
        <f t="shared" si="118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4"/>
        <v>340.6</v>
      </c>
      <c r="Y325" s="14">
        <f t="shared" si="115"/>
        <v>0</v>
      </c>
      <c r="Z325" s="14">
        <f t="shared" si="116"/>
        <v>0</v>
      </c>
      <c r="AA325" s="14">
        <f t="shared" si="117"/>
        <v>0</v>
      </c>
      <c r="AB325" s="14">
        <f t="shared" si="119"/>
        <v>100</v>
      </c>
      <c r="AC325" s="15">
        <f t="shared" si="118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4"/>
        <v>116.47999999999999</v>
      </c>
      <c r="Y326" s="14">
        <f t="shared" si="115"/>
        <v>407.1</v>
      </c>
      <c r="Z326" s="14">
        <f t="shared" si="116"/>
        <v>0</v>
      </c>
      <c r="AA326" s="14">
        <f t="shared" si="117"/>
        <v>0</v>
      </c>
      <c r="AB326" s="14">
        <f t="shared" si="119"/>
        <v>0</v>
      </c>
      <c r="AC326" s="15">
        <f t="shared" si="118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830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4"/>
        <v>116.47999999999999</v>
      </c>
      <c r="Y327" s="14">
        <f t="shared" si="115"/>
        <v>0</v>
      </c>
      <c r="Z327" s="14">
        <f t="shared" si="116"/>
        <v>407.1</v>
      </c>
      <c r="AA327" s="14">
        <f t="shared" si="117"/>
        <v>0</v>
      </c>
      <c r="AB327" s="14">
        <f t="shared" si="119"/>
        <v>0</v>
      </c>
      <c r="AC327" s="15">
        <f t="shared" si="118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831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4"/>
        <v>116.47999999999999</v>
      </c>
      <c r="Y328" s="14">
        <f t="shared" si="115"/>
        <v>0</v>
      </c>
      <c r="Z328" s="14">
        <f t="shared" si="116"/>
        <v>0</v>
      </c>
      <c r="AA328" s="14">
        <f t="shared" si="117"/>
        <v>407.1</v>
      </c>
      <c r="AB328" s="14">
        <f t="shared" si="119"/>
        <v>0</v>
      </c>
      <c r="AC328" s="15">
        <f t="shared" si="118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832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40</v>
      </c>
      <c r="L329" s="13">
        <v>40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276</v>
      </c>
      <c r="X329" s="14">
        <f t="shared" si="114"/>
        <v>116.47999999999999</v>
      </c>
      <c r="Y329" s="14">
        <f t="shared" si="115"/>
        <v>0</v>
      </c>
      <c r="Z329" s="14">
        <f t="shared" si="116"/>
        <v>0</v>
      </c>
      <c r="AA329" s="14">
        <f t="shared" si="117"/>
        <v>0</v>
      </c>
      <c r="AB329" s="14">
        <f t="shared" si="119"/>
        <v>448.5</v>
      </c>
      <c r="AC329" s="15">
        <f t="shared" si="118"/>
        <v>565</v>
      </c>
      <c r="AD329" s="48">
        <f>(ROUND(AC329-AC320,1)/AC320)</f>
        <v>0.21767241379310345</v>
      </c>
      <c r="AE329" s="113"/>
      <c r="AF329" s="60"/>
      <c r="AH329" s="59"/>
    </row>
    <row r="330" spans="1:34">
      <c r="A330" s="99" t="s">
        <v>833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(N330/100)*(I330*$I$13)+(N330/100)*(J330*$J$13)+(N330/100)*(M330*$M$13)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>N330+S330</f>
        <v>382.2</v>
      </c>
      <c r="Y330" s="14">
        <f t="shared" si="115"/>
        <v>0</v>
      </c>
      <c r="Z330" s="14">
        <f t="shared" si="116"/>
        <v>0</v>
      </c>
      <c r="AA330" s="14">
        <f t="shared" si="117"/>
        <v>0</v>
      </c>
      <c r="AB330" s="14">
        <f t="shared" si="119"/>
        <v>159</v>
      </c>
      <c r="AC330" s="15">
        <f t="shared" si="118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834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4"/>
        <v>549</v>
      </c>
      <c r="Y331" s="14">
        <f t="shared" si="115"/>
        <v>0</v>
      </c>
      <c r="Z331" s="14">
        <f t="shared" si="116"/>
        <v>0</v>
      </c>
      <c r="AA331" s="14">
        <f t="shared" si="117"/>
        <v>0</v>
      </c>
      <c r="AB331" s="14">
        <f t="shared" si="119"/>
        <v>0</v>
      </c>
      <c r="AC331" s="15">
        <f t="shared" si="118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4"/>
        <v>549</v>
      </c>
      <c r="Y332" s="14">
        <f t="shared" si="115"/>
        <v>0</v>
      </c>
      <c r="Z332" s="14">
        <f t="shared" si="116"/>
        <v>0</v>
      </c>
      <c r="AA332" s="14">
        <f t="shared" si="117"/>
        <v>0</v>
      </c>
      <c r="AB332" s="14">
        <f t="shared" si="119"/>
        <v>0</v>
      </c>
      <c r="AC332" s="15">
        <f t="shared" si="118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4"/>
        <v>506.48</v>
      </c>
      <c r="Y333" s="14">
        <f t="shared" si="115"/>
        <v>0</v>
      </c>
      <c r="Z333" s="14">
        <f t="shared" si="116"/>
        <v>0</v>
      </c>
      <c r="AA333" s="14">
        <f t="shared" si="117"/>
        <v>0</v>
      </c>
      <c r="AB333" s="14">
        <f t="shared" si="119"/>
        <v>80</v>
      </c>
      <c r="AC333" s="15">
        <f t="shared" si="118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4"/>
        <v>435.76</v>
      </c>
      <c r="Y334" s="14">
        <f t="shared" si="115"/>
        <v>0</v>
      </c>
      <c r="Z334" s="14">
        <f t="shared" si="116"/>
        <v>0</v>
      </c>
      <c r="AA334" s="14">
        <f t="shared" si="117"/>
        <v>0</v>
      </c>
      <c r="AB334" s="14">
        <f t="shared" si="119"/>
        <v>80</v>
      </c>
      <c r="AC334" s="15">
        <f t="shared" si="118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20">N335+S335</f>
        <v>0</v>
      </c>
      <c r="Y335" s="52">
        <f t="shared" ref="Y335:Y349" si="121">O335+T335</f>
        <v>478.40000000000003</v>
      </c>
      <c r="Z335" s="52">
        <f t="shared" ref="Z335:Z349" si="122">P335+U335</f>
        <v>0</v>
      </c>
      <c r="AA335" s="52">
        <f t="shared" ref="AA335:AA349" si="123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20"/>
        <v>0</v>
      </c>
      <c r="Y336" s="14">
        <f t="shared" si="121"/>
        <v>499.2</v>
      </c>
      <c r="Z336" s="14">
        <f t="shared" si="122"/>
        <v>0</v>
      </c>
      <c r="AA336" s="14">
        <f t="shared" si="123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800</v>
      </c>
      <c r="AF336" s="60"/>
      <c r="AH336" s="59"/>
    </row>
    <row r="337" spans="1:34">
      <c r="A337" s="99" t="s">
        <v>802</v>
      </c>
      <c r="B337" s="93">
        <v>18</v>
      </c>
      <c r="C337" s="21" t="s">
        <v>835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20"/>
        <v>0</v>
      </c>
      <c r="Y337" s="14">
        <f t="shared" si="121"/>
        <v>448.96000000000004</v>
      </c>
      <c r="Z337" s="14">
        <f t="shared" si="122"/>
        <v>0</v>
      </c>
      <c r="AA337" s="14">
        <f t="shared" si="123"/>
        <v>0</v>
      </c>
      <c r="AB337" s="14">
        <f>R337+W337</f>
        <v>0</v>
      </c>
      <c r="AC337" s="15">
        <f t="shared" ref="AC337:AC350" si="124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20"/>
        <v>0</v>
      </c>
      <c r="Y338" s="14">
        <f t="shared" si="121"/>
        <v>448.96000000000004</v>
      </c>
      <c r="Z338" s="14">
        <f t="shared" si="122"/>
        <v>0</v>
      </c>
      <c r="AA338" s="14">
        <f t="shared" si="123"/>
        <v>0</v>
      </c>
      <c r="AB338" s="14">
        <f t="shared" ref="AB338:AB350" si="125">R338+W338</f>
        <v>0</v>
      </c>
      <c r="AC338" s="15">
        <f t="shared" si="124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20"/>
        <v>0</v>
      </c>
      <c r="Y339" s="14">
        <f t="shared" si="121"/>
        <v>448.96000000000004</v>
      </c>
      <c r="Z339" s="14">
        <f t="shared" si="122"/>
        <v>0</v>
      </c>
      <c r="AA339" s="14">
        <f t="shared" si="123"/>
        <v>0</v>
      </c>
      <c r="AB339" s="14">
        <f t="shared" si="125"/>
        <v>0</v>
      </c>
      <c r="AC339" s="15">
        <f t="shared" si="124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20"/>
        <v>0</v>
      </c>
      <c r="Y340" s="14">
        <f t="shared" si="121"/>
        <v>448.96000000000004</v>
      </c>
      <c r="Z340" s="14">
        <f t="shared" si="122"/>
        <v>0</v>
      </c>
      <c r="AA340" s="14">
        <f t="shared" si="123"/>
        <v>0</v>
      </c>
      <c r="AB340" s="14">
        <f t="shared" si="125"/>
        <v>0</v>
      </c>
      <c r="AC340" s="15">
        <f t="shared" si="124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100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408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20"/>
        <v>0</v>
      </c>
      <c r="Y341" s="14">
        <f t="shared" si="121"/>
        <v>612</v>
      </c>
      <c r="Z341" s="14">
        <f t="shared" si="122"/>
        <v>0</v>
      </c>
      <c r="AA341" s="14">
        <f t="shared" si="123"/>
        <v>0</v>
      </c>
      <c r="AB341" s="14">
        <f t="shared" si="125"/>
        <v>0</v>
      </c>
      <c r="AC341" s="15">
        <f t="shared" si="124"/>
        <v>612</v>
      </c>
      <c r="AD341" s="48">
        <f>(ROUND(AC341-AC335,1)/AC335)</f>
        <v>0.27926421404682272</v>
      </c>
      <c r="AE341" s="113"/>
      <c r="AF341" s="60"/>
      <c r="AH341" s="59"/>
    </row>
    <row r="342" spans="1:34">
      <c r="A342" s="99" t="s">
        <v>830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20"/>
        <v>0</v>
      </c>
      <c r="Y342" s="14">
        <f t="shared" si="121"/>
        <v>0</v>
      </c>
      <c r="Z342" s="14">
        <f t="shared" si="122"/>
        <v>530.4</v>
      </c>
      <c r="AA342" s="14">
        <f t="shared" si="123"/>
        <v>0</v>
      </c>
      <c r="AB342" s="14">
        <f t="shared" si="125"/>
        <v>0</v>
      </c>
      <c r="AC342" s="15">
        <f t="shared" si="124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831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20"/>
        <v>0</v>
      </c>
      <c r="Y343" s="14">
        <f t="shared" si="121"/>
        <v>0</v>
      </c>
      <c r="Z343" s="14">
        <f t="shared" si="122"/>
        <v>0</v>
      </c>
      <c r="AA343" s="14">
        <f t="shared" si="123"/>
        <v>530.4</v>
      </c>
      <c r="AB343" s="14">
        <f t="shared" si="125"/>
        <v>0</v>
      </c>
      <c r="AC343" s="15">
        <f t="shared" si="124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832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20"/>
        <v>0</v>
      </c>
      <c r="Y344" s="14">
        <f t="shared" si="121"/>
        <v>0</v>
      </c>
      <c r="Z344" s="14">
        <f t="shared" si="122"/>
        <v>0</v>
      </c>
      <c r="AA344" s="14">
        <f t="shared" si="123"/>
        <v>0</v>
      </c>
      <c r="AB344" s="14">
        <f t="shared" si="125"/>
        <v>530.4</v>
      </c>
      <c r="AC344" s="15">
        <f t="shared" si="124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833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(N345/100)*(I345*$I$13)+(N345/100)*(J345*$J$13)+(N345/100)*(M345*$M$13)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>N345+S345</f>
        <v>0</v>
      </c>
      <c r="Y345" s="14">
        <f t="shared" si="121"/>
        <v>552</v>
      </c>
      <c r="Z345" s="14">
        <f t="shared" si="122"/>
        <v>0</v>
      </c>
      <c r="AA345" s="14">
        <f t="shared" si="123"/>
        <v>0</v>
      </c>
      <c r="AB345" s="14">
        <f t="shared" si="125"/>
        <v>0</v>
      </c>
      <c r="AC345" s="15">
        <f t="shared" si="124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834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20"/>
        <v>530.4</v>
      </c>
      <c r="Y346" s="14">
        <f t="shared" si="121"/>
        <v>0</v>
      </c>
      <c r="Z346" s="14">
        <f t="shared" si="122"/>
        <v>0</v>
      </c>
      <c r="AA346" s="14">
        <f t="shared" si="123"/>
        <v>0</v>
      </c>
      <c r="AB346" s="14">
        <f t="shared" si="125"/>
        <v>0</v>
      </c>
      <c r="AC346" s="15">
        <f t="shared" si="124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20"/>
        <v>530.4</v>
      </c>
      <c r="Y347" s="14">
        <f t="shared" si="121"/>
        <v>0</v>
      </c>
      <c r="Z347" s="14">
        <f t="shared" si="122"/>
        <v>0</v>
      </c>
      <c r="AA347" s="14">
        <f t="shared" si="123"/>
        <v>0</v>
      </c>
      <c r="AB347" s="14">
        <f t="shared" si="125"/>
        <v>0</v>
      </c>
      <c r="AC347" s="15">
        <f t="shared" si="124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20"/>
        <v>0</v>
      </c>
      <c r="Y348" s="14">
        <f t="shared" si="121"/>
        <v>499.2</v>
      </c>
      <c r="Z348" s="14">
        <f t="shared" si="122"/>
        <v>0</v>
      </c>
      <c r="AA348" s="14">
        <f t="shared" si="123"/>
        <v>0</v>
      </c>
      <c r="AB348" s="14">
        <f t="shared" si="125"/>
        <v>0</v>
      </c>
      <c r="AC348" s="15">
        <f t="shared" si="124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20"/>
        <v>0</v>
      </c>
      <c r="Y349" s="14">
        <f t="shared" si="121"/>
        <v>499.2</v>
      </c>
      <c r="Z349" s="14">
        <f t="shared" si="122"/>
        <v>0</v>
      </c>
      <c r="AA349" s="14">
        <f t="shared" si="123"/>
        <v>0</v>
      </c>
      <c r="AB349" s="14">
        <f t="shared" si="125"/>
        <v>0</v>
      </c>
      <c r="AC349" s="15">
        <f t="shared" si="124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5"/>
        <v>0</v>
      </c>
      <c r="AC350" s="53">
        <f t="shared" si="124"/>
        <v>456</v>
      </c>
      <c r="AD350" s="58"/>
      <c r="AE350" s="113"/>
      <c r="AF350" s="60"/>
      <c r="AH350" s="59"/>
    </row>
    <row r="351" spans="1:34">
      <c r="A351" s="99" t="s">
        <v>801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6">N351+S351</f>
        <v>532.79999999999995</v>
      </c>
      <c r="Y351" s="14">
        <f t="shared" ref="Y351:Y364" si="127">O351+T351</f>
        <v>0</v>
      </c>
      <c r="Z351" s="14">
        <f t="shared" ref="Z351:Z364" si="128">P351+U351</f>
        <v>0</v>
      </c>
      <c r="AA351" s="14">
        <f t="shared" ref="AA351:AA364" si="129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800</v>
      </c>
      <c r="AF351" s="60"/>
      <c r="AH351" s="59"/>
    </row>
    <row r="352" spans="1:34">
      <c r="A352" s="99" t="s">
        <v>802</v>
      </c>
      <c r="B352" s="91">
        <v>0</v>
      </c>
      <c r="C352" s="21" t="s">
        <v>835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6"/>
        <v>434.4</v>
      </c>
      <c r="Y352" s="14">
        <f t="shared" si="127"/>
        <v>0</v>
      </c>
      <c r="Z352" s="14">
        <f t="shared" si="128"/>
        <v>0</v>
      </c>
      <c r="AA352" s="14">
        <f t="shared" si="129"/>
        <v>0</v>
      </c>
      <c r="AB352" s="14">
        <f>R352+W352</f>
        <v>0</v>
      </c>
      <c r="AC352" s="15">
        <f t="shared" ref="AC352:AC364" si="130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6"/>
        <v>434.4</v>
      </c>
      <c r="Y353" s="14">
        <f t="shared" si="127"/>
        <v>0</v>
      </c>
      <c r="Z353" s="14">
        <f t="shared" si="128"/>
        <v>0</v>
      </c>
      <c r="AA353" s="14">
        <f t="shared" si="129"/>
        <v>0</v>
      </c>
      <c r="AB353" s="14">
        <f t="shared" ref="AB353:AB364" si="131">R353+W353</f>
        <v>0</v>
      </c>
      <c r="AC353" s="15">
        <f t="shared" si="130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6"/>
        <v>434.4</v>
      </c>
      <c r="Y354" s="14">
        <f t="shared" si="127"/>
        <v>0</v>
      </c>
      <c r="Z354" s="14">
        <f t="shared" si="128"/>
        <v>0</v>
      </c>
      <c r="AA354" s="14">
        <f t="shared" si="129"/>
        <v>0</v>
      </c>
      <c r="AB354" s="14">
        <f t="shared" si="131"/>
        <v>0</v>
      </c>
      <c r="AC354" s="15">
        <f t="shared" si="130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6"/>
        <v>434.4</v>
      </c>
      <c r="Y355" s="14">
        <f t="shared" si="127"/>
        <v>0</v>
      </c>
      <c r="Z355" s="14">
        <f t="shared" si="128"/>
        <v>0</v>
      </c>
      <c r="AA355" s="14">
        <f t="shared" si="129"/>
        <v>0</v>
      </c>
      <c r="AB355" s="14">
        <f t="shared" si="131"/>
        <v>0</v>
      </c>
      <c r="AC355" s="15">
        <f t="shared" si="130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6"/>
        <v>148.19999999999999</v>
      </c>
      <c r="Y356" s="14">
        <f t="shared" si="127"/>
        <v>356.4</v>
      </c>
      <c r="Z356" s="14">
        <f t="shared" si="128"/>
        <v>0</v>
      </c>
      <c r="AA356" s="14">
        <f t="shared" si="129"/>
        <v>0</v>
      </c>
      <c r="AB356" s="14">
        <f t="shared" si="131"/>
        <v>0</v>
      </c>
      <c r="AC356" s="15">
        <f t="shared" si="130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830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6"/>
        <v>148.19999999999999</v>
      </c>
      <c r="Y357" s="14">
        <f t="shared" si="127"/>
        <v>0</v>
      </c>
      <c r="Z357" s="14">
        <f t="shared" si="128"/>
        <v>356.4</v>
      </c>
      <c r="AA357" s="14">
        <f t="shared" si="129"/>
        <v>0</v>
      </c>
      <c r="AB357" s="14">
        <f t="shared" si="131"/>
        <v>0</v>
      </c>
      <c r="AC357" s="15">
        <f t="shared" si="130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831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6"/>
        <v>148.19999999999999</v>
      </c>
      <c r="Y358" s="14">
        <f t="shared" si="127"/>
        <v>0</v>
      </c>
      <c r="Z358" s="14">
        <f t="shared" si="128"/>
        <v>0</v>
      </c>
      <c r="AA358" s="14">
        <f t="shared" si="129"/>
        <v>356.4</v>
      </c>
      <c r="AB358" s="14">
        <f t="shared" si="131"/>
        <v>0</v>
      </c>
      <c r="AC358" s="15">
        <f t="shared" si="130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832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6"/>
        <v>148.19999999999999</v>
      </c>
      <c r="Y359" s="14">
        <f t="shared" si="127"/>
        <v>0</v>
      </c>
      <c r="Z359" s="14">
        <f t="shared" si="128"/>
        <v>0</v>
      </c>
      <c r="AA359" s="14">
        <f t="shared" si="129"/>
        <v>0</v>
      </c>
      <c r="AB359" s="14">
        <f t="shared" si="131"/>
        <v>356.4</v>
      </c>
      <c r="AC359" s="15">
        <f t="shared" si="130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833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(N360/100)*(I360*$I$13)+(N360/100)*(J360*$J$13)+(N360/100)*(M360*$M$13)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>N360+S360</f>
        <v>532.79999999999995</v>
      </c>
      <c r="Y360" s="14">
        <f t="shared" si="127"/>
        <v>0</v>
      </c>
      <c r="Z360" s="14">
        <f t="shared" si="128"/>
        <v>0</v>
      </c>
      <c r="AA360" s="14">
        <f t="shared" si="129"/>
        <v>0</v>
      </c>
      <c r="AB360" s="14">
        <f t="shared" si="131"/>
        <v>0</v>
      </c>
      <c r="AC360" s="15">
        <f t="shared" si="130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834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6"/>
        <v>532.79999999999995</v>
      </c>
      <c r="Y361" s="14">
        <f t="shared" si="127"/>
        <v>0</v>
      </c>
      <c r="Z361" s="14">
        <f t="shared" si="128"/>
        <v>0</v>
      </c>
      <c r="AA361" s="14">
        <f t="shared" si="129"/>
        <v>0</v>
      </c>
      <c r="AB361" s="14">
        <f t="shared" si="131"/>
        <v>0</v>
      </c>
      <c r="AC361" s="15">
        <f t="shared" si="130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6"/>
        <v>532.79999999999995</v>
      </c>
      <c r="Y362" s="14">
        <f t="shared" si="127"/>
        <v>0</v>
      </c>
      <c r="Z362" s="14">
        <f t="shared" si="128"/>
        <v>0</v>
      </c>
      <c r="AA362" s="14">
        <f t="shared" si="129"/>
        <v>0</v>
      </c>
      <c r="AB362" s="14">
        <f t="shared" si="131"/>
        <v>0</v>
      </c>
      <c r="AC362" s="15">
        <f t="shared" si="130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6"/>
        <v>493.44</v>
      </c>
      <c r="Y363" s="14">
        <f t="shared" si="127"/>
        <v>0</v>
      </c>
      <c r="Z363" s="14">
        <f t="shared" si="128"/>
        <v>0</v>
      </c>
      <c r="AA363" s="14">
        <f t="shared" si="129"/>
        <v>0</v>
      </c>
      <c r="AB363" s="14">
        <f t="shared" si="131"/>
        <v>0</v>
      </c>
      <c r="AC363" s="15">
        <f t="shared" si="130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6"/>
        <v>595.20000000000005</v>
      </c>
      <c r="Y364" s="14">
        <f t="shared" si="127"/>
        <v>0</v>
      </c>
      <c r="Z364" s="14">
        <f t="shared" si="128"/>
        <v>0</v>
      </c>
      <c r="AA364" s="14">
        <f t="shared" si="129"/>
        <v>0</v>
      </c>
      <c r="AB364" s="14">
        <f t="shared" si="131"/>
        <v>0</v>
      </c>
      <c r="AC364" s="15">
        <f t="shared" si="130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50" t="s">
        <v>21</v>
      </c>
      <c r="C365" s="150"/>
      <c r="D365" s="150"/>
      <c r="E365" s="150"/>
      <c r="F365" s="150"/>
      <c r="G365" s="150"/>
      <c r="H365" s="150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32">N366+S366</f>
        <v>520</v>
      </c>
      <c r="Y366" s="14">
        <f t="shared" ref="Y366:Y380" si="133">O366+T366</f>
        <v>0</v>
      </c>
      <c r="Z366" s="14">
        <f t="shared" ref="Z366:Z380" si="134">P366+U366</f>
        <v>0</v>
      </c>
      <c r="AA366" s="14">
        <f t="shared" ref="AA366:AA380" si="135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800</v>
      </c>
      <c r="AF366" s="60"/>
      <c r="AH366" s="59"/>
    </row>
    <row r="367" spans="1:34">
      <c r="A367" s="99" t="s">
        <v>801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32"/>
        <v>600</v>
      </c>
      <c r="Y367" s="14">
        <f t="shared" si="133"/>
        <v>0</v>
      </c>
      <c r="Z367" s="14">
        <f t="shared" si="134"/>
        <v>0</v>
      </c>
      <c r="AA367" s="14">
        <f t="shared" si="135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802</v>
      </c>
      <c r="B368" s="87">
        <v>10</v>
      </c>
      <c r="C368" s="21" t="s">
        <v>835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32"/>
        <v>488</v>
      </c>
      <c r="Y368" s="14">
        <f t="shared" si="133"/>
        <v>0</v>
      </c>
      <c r="Z368" s="14">
        <f t="shared" si="134"/>
        <v>0</v>
      </c>
      <c r="AA368" s="14">
        <f t="shared" si="135"/>
        <v>0</v>
      </c>
      <c r="AB368" s="14">
        <f>R368+W368</f>
        <v>0</v>
      </c>
      <c r="AC368" s="15">
        <f t="shared" ref="AC368:AC380" si="136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32"/>
        <v>488</v>
      </c>
      <c r="Y369" s="14">
        <f t="shared" si="133"/>
        <v>0</v>
      </c>
      <c r="Z369" s="14">
        <f t="shared" si="134"/>
        <v>0</v>
      </c>
      <c r="AA369" s="14">
        <f t="shared" si="135"/>
        <v>0</v>
      </c>
      <c r="AB369" s="14">
        <f t="shared" ref="AB369:AB381" si="137">R369+W369</f>
        <v>0</v>
      </c>
      <c r="AC369" s="15">
        <f t="shared" si="136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32"/>
        <v>488</v>
      </c>
      <c r="Y370" s="14">
        <f t="shared" si="133"/>
        <v>0</v>
      </c>
      <c r="Z370" s="14">
        <f t="shared" si="134"/>
        <v>0</v>
      </c>
      <c r="AA370" s="14">
        <f t="shared" si="135"/>
        <v>0</v>
      </c>
      <c r="AB370" s="14">
        <f t="shared" si="137"/>
        <v>0</v>
      </c>
      <c r="AC370" s="15">
        <f t="shared" si="136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32"/>
        <v>488</v>
      </c>
      <c r="Y371" s="14">
        <f t="shared" si="133"/>
        <v>0</v>
      </c>
      <c r="Z371" s="14">
        <f t="shared" si="134"/>
        <v>0</v>
      </c>
      <c r="AA371" s="14">
        <f t="shared" si="135"/>
        <v>0</v>
      </c>
      <c r="AB371" s="14">
        <f t="shared" si="137"/>
        <v>0</v>
      </c>
      <c r="AC371" s="15">
        <f t="shared" si="136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32"/>
        <v>169</v>
      </c>
      <c r="Y372" s="14">
        <f t="shared" si="133"/>
        <v>405</v>
      </c>
      <c r="Z372" s="14">
        <f t="shared" si="134"/>
        <v>0</v>
      </c>
      <c r="AA372" s="14">
        <f t="shared" si="135"/>
        <v>0</v>
      </c>
      <c r="AB372" s="14">
        <f t="shared" si="137"/>
        <v>0</v>
      </c>
      <c r="AC372" s="15">
        <f t="shared" si="136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830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32"/>
        <v>169</v>
      </c>
      <c r="Y373" s="14">
        <f t="shared" si="133"/>
        <v>0</v>
      </c>
      <c r="Z373" s="14">
        <f t="shared" si="134"/>
        <v>405</v>
      </c>
      <c r="AA373" s="14">
        <f t="shared" si="135"/>
        <v>0</v>
      </c>
      <c r="AB373" s="14">
        <f t="shared" si="137"/>
        <v>0</v>
      </c>
      <c r="AC373" s="15">
        <f t="shared" si="136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831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32"/>
        <v>169</v>
      </c>
      <c r="Y374" s="14">
        <f t="shared" si="133"/>
        <v>0</v>
      </c>
      <c r="Z374" s="14">
        <f t="shared" si="134"/>
        <v>0</v>
      </c>
      <c r="AA374" s="14">
        <f t="shared" si="135"/>
        <v>405</v>
      </c>
      <c r="AB374" s="14">
        <f t="shared" si="137"/>
        <v>0</v>
      </c>
      <c r="AC374" s="15">
        <f t="shared" si="136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832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32"/>
        <v>169</v>
      </c>
      <c r="Y375" s="14">
        <f t="shared" si="133"/>
        <v>0</v>
      </c>
      <c r="Z375" s="14">
        <f t="shared" si="134"/>
        <v>0</v>
      </c>
      <c r="AA375" s="14">
        <f t="shared" si="135"/>
        <v>0</v>
      </c>
      <c r="AB375" s="14">
        <f t="shared" si="137"/>
        <v>405</v>
      </c>
      <c r="AC375" s="15">
        <f t="shared" si="136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833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(N376/100)*(I376*$I$13)+(N376/100)*(J376*$J$13)+(N376/100)*(M376*$M$13)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>N376+S376</f>
        <v>600</v>
      </c>
      <c r="Y376" s="14">
        <f t="shared" si="133"/>
        <v>0</v>
      </c>
      <c r="Z376" s="14">
        <f t="shared" si="134"/>
        <v>0</v>
      </c>
      <c r="AA376" s="14">
        <f t="shared" si="135"/>
        <v>0</v>
      </c>
      <c r="AB376" s="14">
        <f t="shared" si="137"/>
        <v>0</v>
      </c>
      <c r="AC376" s="15">
        <f t="shared" si="136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834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32"/>
        <v>600</v>
      </c>
      <c r="Y377" s="14">
        <f t="shared" si="133"/>
        <v>0</v>
      </c>
      <c r="Z377" s="14">
        <f t="shared" si="134"/>
        <v>0</v>
      </c>
      <c r="AA377" s="14">
        <f t="shared" si="135"/>
        <v>0</v>
      </c>
      <c r="AB377" s="14">
        <f t="shared" si="137"/>
        <v>0</v>
      </c>
      <c r="AC377" s="15">
        <f t="shared" si="136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32"/>
        <v>600</v>
      </c>
      <c r="Y378" s="14">
        <f t="shared" si="133"/>
        <v>0</v>
      </c>
      <c r="Z378" s="14">
        <f t="shared" si="134"/>
        <v>0</v>
      </c>
      <c r="AA378" s="14">
        <f t="shared" si="135"/>
        <v>0</v>
      </c>
      <c r="AB378" s="14">
        <f t="shared" si="137"/>
        <v>0</v>
      </c>
      <c r="AC378" s="15">
        <f t="shared" si="136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32"/>
        <v>650.40000000000009</v>
      </c>
      <c r="Y379" s="14">
        <f t="shared" si="133"/>
        <v>0</v>
      </c>
      <c r="Z379" s="14">
        <f t="shared" si="134"/>
        <v>0</v>
      </c>
      <c r="AA379" s="14">
        <f t="shared" si="135"/>
        <v>0</v>
      </c>
      <c r="AB379" s="14">
        <f t="shared" si="137"/>
        <v>0</v>
      </c>
      <c r="AC379" s="15">
        <f t="shared" si="136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32"/>
        <v>570.40000000000009</v>
      </c>
      <c r="Y380" s="14">
        <f t="shared" si="133"/>
        <v>0</v>
      </c>
      <c r="Z380" s="14">
        <f t="shared" si="134"/>
        <v>0</v>
      </c>
      <c r="AA380" s="14">
        <f t="shared" si="135"/>
        <v>0</v>
      </c>
      <c r="AB380" s="14">
        <f t="shared" si="137"/>
        <v>0</v>
      </c>
      <c r="AC380" s="15">
        <f t="shared" si="136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8">N381+S381</f>
        <v>530.4</v>
      </c>
      <c r="Y381" s="52">
        <f t="shared" ref="Y381:Y395" si="139">O381+T381</f>
        <v>0</v>
      </c>
      <c r="Z381" s="52">
        <f t="shared" ref="Z381:Z395" si="140">P381+U381</f>
        <v>0</v>
      </c>
      <c r="AA381" s="52">
        <f t="shared" ref="AA381:AA395" si="141">Q381+V381</f>
        <v>0</v>
      </c>
      <c r="AB381" s="52">
        <f t="shared" si="137"/>
        <v>0</v>
      </c>
      <c r="AC381" s="53">
        <f>ROUND(X381+Y381+Z381+AA381+AB381,1)</f>
        <v>530.4</v>
      </c>
      <c r="AD381" s="58">
        <v>0</v>
      </c>
      <c r="AE381" s="113" t="s">
        <v>800</v>
      </c>
      <c r="AF381" s="60"/>
      <c r="AH381" s="59"/>
    </row>
    <row r="382" spans="1:34">
      <c r="A382" s="99" t="s">
        <v>801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8"/>
        <v>644.6400000000001</v>
      </c>
      <c r="Y382" s="14">
        <f t="shared" si="139"/>
        <v>0</v>
      </c>
      <c r="Z382" s="14">
        <f t="shared" si="140"/>
        <v>0</v>
      </c>
      <c r="AA382" s="14">
        <f t="shared" si="141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802</v>
      </c>
      <c r="B383" s="89">
        <v>12</v>
      </c>
      <c r="C383" s="21" t="s">
        <v>835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8"/>
        <v>497.76</v>
      </c>
      <c r="Y383" s="14">
        <f t="shared" si="139"/>
        <v>0</v>
      </c>
      <c r="Z383" s="14">
        <f t="shared" si="140"/>
        <v>0</v>
      </c>
      <c r="AA383" s="14">
        <f t="shared" si="141"/>
        <v>0</v>
      </c>
      <c r="AB383" s="14">
        <f>R383+W383</f>
        <v>0</v>
      </c>
      <c r="AC383" s="15">
        <f t="shared" ref="AC383:AC395" si="142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8"/>
        <v>497.76</v>
      </c>
      <c r="Y384" s="14">
        <f t="shared" si="139"/>
        <v>0</v>
      </c>
      <c r="Z384" s="14">
        <f t="shared" si="140"/>
        <v>0</v>
      </c>
      <c r="AA384" s="14">
        <f t="shared" si="141"/>
        <v>0</v>
      </c>
      <c r="AB384" s="14">
        <f t="shared" ref="AB384:AB396" si="143">R384+W384</f>
        <v>0</v>
      </c>
      <c r="AC384" s="15">
        <f t="shared" si="142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8"/>
        <v>497.76</v>
      </c>
      <c r="Y385" s="14">
        <f t="shared" si="139"/>
        <v>0</v>
      </c>
      <c r="Z385" s="14">
        <f t="shared" si="140"/>
        <v>0</v>
      </c>
      <c r="AA385" s="14">
        <f t="shared" si="141"/>
        <v>0</v>
      </c>
      <c r="AB385" s="14">
        <f t="shared" si="143"/>
        <v>0</v>
      </c>
      <c r="AC385" s="15">
        <f t="shared" si="142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8"/>
        <v>497.76</v>
      </c>
      <c r="Y386" s="14">
        <f t="shared" si="139"/>
        <v>0</v>
      </c>
      <c r="Z386" s="14">
        <f t="shared" si="140"/>
        <v>0</v>
      </c>
      <c r="AA386" s="14">
        <f t="shared" si="141"/>
        <v>0</v>
      </c>
      <c r="AB386" s="14">
        <f t="shared" si="143"/>
        <v>0</v>
      </c>
      <c r="AC386" s="15">
        <f t="shared" si="142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8"/>
        <v>172.38</v>
      </c>
      <c r="Y387" s="14">
        <f t="shared" si="139"/>
        <v>413.1</v>
      </c>
      <c r="Z387" s="14">
        <f t="shared" si="140"/>
        <v>0</v>
      </c>
      <c r="AA387" s="14">
        <f t="shared" si="141"/>
        <v>0</v>
      </c>
      <c r="AB387" s="14">
        <f t="shared" si="143"/>
        <v>0</v>
      </c>
      <c r="AC387" s="15">
        <f t="shared" si="142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830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8"/>
        <v>172.38</v>
      </c>
      <c r="Y388" s="14">
        <f t="shared" si="139"/>
        <v>0</v>
      </c>
      <c r="Z388" s="14">
        <f t="shared" si="140"/>
        <v>413.1</v>
      </c>
      <c r="AA388" s="14">
        <f t="shared" si="141"/>
        <v>0</v>
      </c>
      <c r="AB388" s="14">
        <f t="shared" si="143"/>
        <v>0</v>
      </c>
      <c r="AC388" s="15">
        <f t="shared" si="142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831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8"/>
        <v>172.38</v>
      </c>
      <c r="Y389" s="14">
        <f t="shared" si="139"/>
        <v>0</v>
      </c>
      <c r="Z389" s="14">
        <f t="shared" si="140"/>
        <v>0</v>
      </c>
      <c r="AA389" s="14">
        <f t="shared" si="141"/>
        <v>413.1</v>
      </c>
      <c r="AB389" s="14">
        <f t="shared" si="143"/>
        <v>0</v>
      </c>
      <c r="AC389" s="15">
        <f t="shared" si="142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832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8"/>
        <v>172.38</v>
      </c>
      <c r="Y390" s="14">
        <f t="shared" si="139"/>
        <v>0</v>
      </c>
      <c r="Z390" s="14">
        <f t="shared" si="140"/>
        <v>0</v>
      </c>
      <c r="AA390" s="14">
        <f t="shared" si="141"/>
        <v>0</v>
      </c>
      <c r="AB390" s="14">
        <f t="shared" si="143"/>
        <v>413.1</v>
      </c>
      <c r="AC390" s="15">
        <f t="shared" si="142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833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(N391/100)*(I391*$I$13)+(N391/100)*(J391*$J$13)+(N391/100)*(M391*$M$13)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>N391+S391</f>
        <v>612</v>
      </c>
      <c r="Y391" s="14">
        <f t="shared" si="139"/>
        <v>0</v>
      </c>
      <c r="Z391" s="14">
        <f t="shared" si="140"/>
        <v>0</v>
      </c>
      <c r="AA391" s="14">
        <f t="shared" si="141"/>
        <v>0</v>
      </c>
      <c r="AB391" s="14">
        <f t="shared" si="143"/>
        <v>0</v>
      </c>
      <c r="AC391" s="15">
        <f t="shared" si="142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834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8"/>
        <v>612</v>
      </c>
      <c r="Y392" s="14">
        <f t="shared" si="139"/>
        <v>0</v>
      </c>
      <c r="Z392" s="14">
        <f t="shared" si="140"/>
        <v>0</v>
      </c>
      <c r="AA392" s="14">
        <f t="shared" si="141"/>
        <v>0</v>
      </c>
      <c r="AB392" s="14">
        <f t="shared" si="143"/>
        <v>0</v>
      </c>
      <c r="AC392" s="15">
        <f t="shared" si="142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8"/>
        <v>612</v>
      </c>
      <c r="Y393" s="14">
        <f t="shared" si="139"/>
        <v>0</v>
      </c>
      <c r="Z393" s="14">
        <f t="shared" si="140"/>
        <v>0</v>
      </c>
      <c r="AA393" s="14">
        <f t="shared" si="141"/>
        <v>0</v>
      </c>
      <c r="AB393" s="14">
        <f t="shared" si="143"/>
        <v>0</v>
      </c>
      <c r="AC393" s="15">
        <f t="shared" si="142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8"/>
        <v>622.60800000000006</v>
      </c>
      <c r="Y394" s="14">
        <f t="shared" si="139"/>
        <v>0</v>
      </c>
      <c r="Z394" s="14">
        <f t="shared" si="140"/>
        <v>0</v>
      </c>
      <c r="AA394" s="14">
        <f t="shared" si="141"/>
        <v>0</v>
      </c>
      <c r="AB394" s="14">
        <f t="shared" si="143"/>
        <v>0</v>
      </c>
      <c r="AC394" s="15">
        <f t="shared" si="142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8"/>
        <v>622.60800000000006</v>
      </c>
      <c r="Y395" s="14">
        <f t="shared" si="139"/>
        <v>0</v>
      </c>
      <c r="Z395" s="14">
        <f t="shared" si="140"/>
        <v>0</v>
      </c>
      <c r="AA395" s="14">
        <f t="shared" si="141"/>
        <v>0</v>
      </c>
      <c r="AB395" s="14">
        <f t="shared" si="143"/>
        <v>0</v>
      </c>
      <c r="AC395" s="15">
        <f t="shared" si="142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4">N396+S396</f>
        <v>528</v>
      </c>
      <c r="Y396" s="52">
        <f t="shared" ref="Y396:Y410" si="145">O396+T396</f>
        <v>0</v>
      </c>
      <c r="Z396" s="52">
        <f t="shared" ref="Z396:Z410" si="146">P396+U396</f>
        <v>0</v>
      </c>
      <c r="AA396" s="52">
        <f t="shared" ref="AA396:AA410" si="147">Q396+V396</f>
        <v>0</v>
      </c>
      <c r="AB396" s="52">
        <f t="shared" si="143"/>
        <v>0</v>
      </c>
      <c r="AC396" s="53">
        <f>ROUND(X396+Y396+Z396+AA396+AB396,1)</f>
        <v>528</v>
      </c>
      <c r="AD396" s="58">
        <v>0</v>
      </c>
      <c r="AE396" s="113" t="s">
        <v>800</v>
      </c>
      <c r="AF396" s="60"/>
      <c r="AH396" s="59"/>
    </row>
    <row r="397" spans="1:34">
      <c r="A397" s="99" t="s">
        <v>801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4"/>
        <v>611.6</v>
      </c>
      <c r="Y397" s="14">
        <f t="shared" si="145"/>
        <v>0</v>
      </c>
      <c r="Z397" s="14">
        <f t="shared" si="146"/>
        <v>0</v>
      </c>
      <c r="AA397" s="14">
        <f t="shared" si="147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802</v>
      </c>
      <c r="B398" s="87">
        <v>10</v>
      </c>
      <c r="C398" s="21" t="s">
        <v>835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4"/>
        <v>497.20000000000005</v>
      </c>
      <c r="Y398" s="14">
        <f t="shared" si="145"/>
        <v>0</v>
      </c>
      <c r="Z398" s="14">
        <f t="shared" si="146"/>
        <v>0</v>
      </c>
      <c r="AA398" s="14">
        <f t="shared" si="147"/>
        <v>0</v>
      </c>
      <c r="AB398" s="14">
        <f>R398+W398</f>
        <v>0</v>
      </c>
      <c r="AC398" s="15">
        <f t="shared" ref="AC398:AC410" si="148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4"/>
        <v>497.20000000000005</v>
      </c>
      <c r="Y399" s="14">
        <f t="shared" si="145"/>
        <v>0</v>
      </c>
      <c r="Z399" s="14">
        <f t="shared" si="146"/>
        <v>0</v>
      </c>
      <c r="AA399" s="14">
        <f t="shared" si="147"/>
        <v>0</v>
      </c>
      <c r="AB399" s="14">
        <f t="shared" ref="AB399:AB411" si="149">R399+W399</f>
        <v>0</v>
      </c>
      <c r="AC399" s="15">
        <f t="shared" si="148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4"/>
        <v>497.20000000000005</v>
      </c>
      <c r="Y400" s="14">
        <f t="shared" si="145"/>
        <v>0</v>
      </c>
      <c r="Z400" s="14">
        <f t="shared" si="146"/>
        <v>0</v>
      </c>
      <c r="AA400" s="14">
        <f t="shared" si="147"/>
        <v>0</v>
      </c>
      <c r="AB400" s="14">
        <f t="shared" si="149"/>
        <v>0</v>
      </c>
      <c r="AC400" s="15">
        <f t="shared" si="148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4"/>
        <v>497.20000000000005</v>
      </c>
      <c r="Y401" s="14">
        <f t="shared" si="145"/>
        <v>0</v>
      </c>
      <c r="Z401" s="14">
        <f t="shared" si="146"/>
        <v>0</v>
      </c>
      <c r="AA401" s="14">
        <f t="shared" si="147"/>
        <v>0</v>
      </c>
      <c r="AB401" s="14">
        <f t="shared" si="149"/>
        <v>0</v>
      </c>
      <c r="AC401" s="15">
        <f t="shared" si="148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4"/>
        <v>171.6</v>
      </c>
      <c r="Y402" s="14">
        <f t="shared" si="145"/>
        <v>412.5</v>
      </c>
      <c r="Z402" s="14">
        <f t="shared" si="146"/>
        <v>0</v>
      </c>
      <c r="AA402" s="14">
        <f t="shared" si="147"/>
        <v>0</v>
      </c>
      <c r="AB402" s="14">
        <f t="shared" si="149"/>
        <v>0</v>
      </c>
      <c r="AC402" s="15">
        <f t="shared" si="148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830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4"/>
        <v>171.6</v>
      </c>
      <c r="Y403" s="14">
        <f t="shared" si="145"/>
        <v>0</v>
      </c>
      <c r="Z403" s="14">
        <f t="shared" si="146"/>
        <v>412.5</v>
      </c>
      <c r="AA403" s="14">
        <f t="shared" si="147"/>
        <v>0</v>
      </c>
      <c r="AB403" s="14">
        <f t="shared" si="149"/>
        <v>0</v>
      </c>
      <c r="AC403" s="15">
        <f t="shared" si="148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831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4"/>
        <v>171.6</v>
      </c>
      <c r="Y404" s="14">
        <f t="shared" si="145"/>
        <v>0</v>
      </c>
      <c r="Z404" s="14">
        <f t="shared" si="146"/>
        <v>0</v>
      </c>
      <c r="AA404" s="14">
        <f t="shared" si="147"/>
        <v>412.5</v>
      </c>
      <c r="AB404" s="14">
        <f t="shared" si="149"/>
        <v>0</v>
      </c>
      <c r="AC404" s="15">
        <f t="shared" si="148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832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4"/>
        <v>171.6</v>
      </c>
      <c r="Y405" s="14">
        <f t="shared" si="145"/>
        <v>0</v>
      </c>
      <c r="Z405" s="14">
        <f t="shared" si="146"/>
        <v>0</v>
      </c>
      <c r="AA405" s="14">
        <f t="shared" si="147"/>
        <v>0</v>
      </c>
      <c r="AB405" s="14">
        <f t="shared" si="149"/>
        <v>412.5</v>
      </c>
      <c r="AC405" s="15">
        <f t="shared" si="148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833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(N406/100)*(I406*$I$13)+(N406/100)*(J406*$J$13)+(N406/100)*(M406*$M$13)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>N406+S406</f>
        <v>610.5</v>
      </c>
      <c r="Y406" s="14">
        <f t="shared" si="145"/>
        <v>0</v>
      </c>
      <c r="Z406" s="14">
        <f t="shared" si="146"/>
        <v>0</v>
      </c>
      <c r="AA406" s="14">
        <f t="shared" si="147"/>
        <v>0</v>
      </c>
      <c r="AB406" s="14">
        <f t="shared" si="149"/>
        <v>0</v>
      </c>
      <c r="AC406" s="15">
        <f t="shared" si="148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834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4"/>
        <v>610.5</v>
      </c>
      <c r="Y407" s="14">
        <f t="shared" si="145"/>
        <v>0</v>
      </c>
      <c r="Z407" s="14">
        <f t="shared" si="146"/>
        <v>0</v>
      </c>
      <c r="AA407" s="14">
        <f t="shared" si="147"/>
        <v>0</v>
      </c>
      <c r="AB407" s="14">
        <f t="shared" si="149"/>
        <v>0</v>
      </c>
      <c r="AC407" s="15">
        <f t="shared" si="148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4"/>
        <v>610.5</v>
      </c>
      <c r="Y408" s="14">
        <f t="shared" si="145"/>
        <v>0</v>
      </c>
      <c r="Z408" s="14">
        <f t="shared" si="146"/>
        <v>0</v>
      </c>
      <c r="AA408" s="14">
        <f t="shared" si="147"/>
        <v>0</v>
      </c>
      <c r="AB408" s="14">
        <f t="shared" si="149"/>
        <v>0</v>
      </c>
      <c r="AC408" s="15">
        <f t="shared" si="148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4"/>
        <v>578.16000000000008</v>
      </c>
      <c r="Y409" s="14">
        <f t="shared" si="145"/>
        <v>0</v>
      </c>
      <c r="Z409" s="14">
        <f t="shared" si="146"/>
        <v>0</v>
      </c>
      <c r="AA409" s="14">
        <f t="shared" si="147"/>
        <v>0</v>
      </c>
      <c r="AB409" s="14">
        <f t="shared" si="149"/>
        <v>0</v>
      </c>
      <c r="AC409" s="15">
        <f t="shared" si="148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4"/>
        <v>667.04</v>
      </c>
      <c r="Y410" s="14">
        <f t="shared" si="145"/>
        <v>0</v>
      </c>
      <c r="Z410" s="14">
        <f t="shared" si="146"/>
        <v>0</v>
      </c>
      <c r="AA410" s="14">
        <f t="shared" si="147"/>
        <v>0</v>
      </c>
      <c r="AB410" s="14">
        <f t="shared" si="149"/>
        <v>0</v>
      </c>
      <c r="AC410" s="15">
        <f t="shared" si="148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50">N411+S411</f>
        <v>468</v>
      </c>
      <c r="Y411" s="52">
        <f t="shared" ref="Y411:Y425" si="151">O411+T411</f>
        <v>0</v>
      </c>
      <c r="Z411" s="52">
        <f t="shared" ref="Z411:Z425" si="152">P411+U411</f>
        <v>0</v>
      </c>
      <c r="AA411" s="52">
        <f t="shared" ref="AA411:AA425" si="153">Q411+V411</f>
        <v>0</v>
      </c>
      <c r="AB411" s="52">
        <f t="shared" si="149"/>
        <v>0</v>
      </c>
      <c r="AC411" s="53">
        <f>ROUND(X411+Y411+Z411+AA411+AB411,1)</f>
        <v>468</v>
      </c>
      <c r="AD411" s="58">
        <v>0</v>
      </c>
      <c r="AE411" s="113" t="s">
        <v>800</v>
      </c>
      <c r="AF411" s="60"/>
      <c r="AH411" s="59"/>
    </row>
    <row r="412" spans="1:34">
      <c r="A412" s="99" t="s">
        <v>801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50"/>
        <v>568.79999999999995</v>
      </c>
      <c r="Y412" s="14">
        <f t="shared" si="151"/>
        <v>0</v>
      </c>
      <c r="Z412" s="14">
        <f t="shared" si="152"/>
        <v>0</v>
      </c>
      <c r="AA412" s="14">
        <f t="shared" si="153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802</v>
      </c>
      <c r="B413" s="89">
        <v>0</v>
      </c>
      <c r="C413" s="21" t="s">
        <v>835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50"/>
        <v>439.2</v>
      </c>
      <c r="Y413" s="14">
        <f t="shared" si="151"/>
        <v>0</v>
      </c>
      <c r="Z413" s="14">
        <f t="shared" si="152"/>
        <v>0</v>
      </c>
      <c r="AA413" s="14">
        <f t="shared" si="153"/>
        <v>0</v>
      </c>
      <c r="AB413" s="14">
        <f>R413+W413</f>
        <v>0</v>
      </c>
      <c r="AC413" s="15">
        <f t="shared" ref="AC413:AC425" si="154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50"/>
        <v>439.2</v>
      </c>
      <c r="Y414" s="14">
        <f t="shared" si="151"/>
        <v>0</v>
      </c>
      <c r="Z414" s="14">
        <f t="shared" si="152"/>
        <v>0</v>
      </c>
      <c r="AA414" s="14">
        <f t="shared" si="153"/>
        <v>0</v>
      </c>
      <c r="AB414" s="14">
        <f t="shared" ref="AB414:AB426" si="155">R414+W414</f>
        <v>0</v>
      </c>
      <c r="AC414" s="15">
        <f t="shared" si="154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50"/>
        <v>439.2</v>
      </c>
      <c r="Y415" s="14">
        <f t="shared" si="151"/>
        <v>0</v>
      </c>
      <c r="Z415" s="14">
        <f t="shared" si="152"/>
        <v>0</v>
      </c>
      <c r="AA415" s="14">
        <f t="shared" si="153"/>
        <v>0</v>
      </c>
      <c r="AB415" s="14">
        <f t="shared" si="155"/>
        <v>0</v>
      </c>
      <c r="AC415" s="15">
        <f t="shared" si="154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50"/>
        <v>439.2</v>
      </c>
      <c r="Y416" s="14">
        <f t="shared" si="151"/>
        <v>0</v>
      </c>
      <c r="Z416" s="14">
        <f t="shared" si="152"/>
        <v>0</v>
      </c>
      <c r="AA416" s="14">
        <f t="shared" si="153"/>
        <v>0</v>
      </c>
      <c r="AB416" s="14">
        <f t="shared" si="155"/>
        <v>0</v>
      </c>
      <c r="AC416" s="15">
        <f t="shared" si="154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50"/>
        <v>152.1</v>
      </c>
      <c r="Y417" s="14">
        <f t="shared" si="151"/>
        <v>364.5</v>
      </c>
      <c r="Z417" s="14">
        <f t="shared" si="152"/>
        <v>0</v>
      </c>
      <c r="AA417" s="14">
        <f t="shared" si="153"/>
        <v>0</v>
      </c>
      <c r="AB417" s="14">
        <f t="shared" si="155"/>
        <v>0</v>
      </c>
      <c r="AC417" s="15">
        <f t="shared" si="154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830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50"/>
        <v>152.1</v>
      </c>
      <c r="Y418" s="14">
        <f t="shared" si="151"/>
        <v>0</v>
      </c>
      <c r="Z418" s="14">
        <f t="shared" si="152"/>
        <v>364.5</v>
      </c>
      <c r="AA418" s="14">
        <f t="shared" si="153"/>
        <v>0</v>
      </c>
      <c r="AB418" s="14">
        <f t="shared" si="155"/>
        <v>0</v>
      </c>
      <c r="AC418" s="15">
        <f t="shared" si="154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831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50"/>
        <v>152.1</v>
      </c>
      <c r="Y419" s="14">
        <f t="shared" si="151"/>
        <v>0</v>
      </c>
      <c r="Z419" s="14">
        <f t="shared" si="152"/>
        <v>0</v>
      </c>
      <c r="AA419" s="14">
        <f t="shared" si="153"/>
        <v>364.5</v>
      </c>
      <c r="AB419" s="14">
        <f t="shared" si="155"/>
        <v>0</v>
      </c>
      <c r="AC419" s="15">
        <f t="shared" si="154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832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50"/>
        <v>152.1</v>
      </c>
      <c r="Y420" s="14">
        <f t="shared" si="151"/>
        <v>0</v>
      </c>
      <c r="Z420" s="14">
        <f t="shared" si="152"/>
        <v>0</v>
      </c>
      <c r="AA420" s="14">
        <f t="shared" si="153"/>
        <v>0</v>
      </c>
      <c r="AB420" s="14">
        <f t="shared" si="155"/>
        <v>364.5</v>
      </c>
      <c r="AC420" s="15">
        <f t="shared" si="154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833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(N421/100)*(I421*$I$13)+(N421/100)*(J421*$J$13)+(N421/100)*(M421*$M$13)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>N421+S421</f>
        <v>540</v>
      </c>
      <c r="Y421" s="14">
        <f t="shared" si="151"/>
        <v>0</v>
      </c>
      <c r="Z421" s="14">
        <f t="shared" si="152"/>
        <v>0</v>
      </c>
      <c r="AA421" s="14">
        <f t="shared" si="153"/>
        <v>0</v>
      </c>
      <c r="AB421" s="14">
        <f t="shared" si="155"/>
        <v>0</v>
      </c>
      <c r="AC421" s="15">
        <f t="shared" si="154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834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50"/>
        <v>540</v>
      </c>
      <c r="Y422" s="14">
        <f t="shared" si="151"/>
        <v>0</v>
      </c>
      <c r="Z422" s="14">
        <f t="shared" si="152"/>
        <v>0</v>
      </c>
      <c r="AA422" s="14">
        <f t="shared" si="153"/>
        <v>0</v>
      </c>
      <c r="AB422" s="14">
        <f t="shared" si="155"/>
        <v>0</v>
      </c>
      <c r="AC422" s="15">
        <f t="shared" si="154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50"/>
        <v>540</v>
      </c>
      <c r="Y423" s="14">
        <f t="shared" si="151"/>
        <v>0</v>
      </c>
      <c r="Z423" s="14">
        <f t="shared" si="152"/>
        <v>0</v>
      </c>
      <c r="AA423" s="14">
        <f t="shared" si="153"/>
        <v>0</v>
      </c>
      <c r="AB423" s="14">
        <f t="shared" si="155"/>
        <v>0</v>
      </c>
      <c r="AC423" s="15">
        <f t="shared" si="154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50"/>
        <v>549.36</v>
      </c>
      <c r="Y424" s="14">
        <f t="shared" si="151"/>
        <v>0</v>
      </c>
      <c r="Z424" s="14">
        <f t="shared" si="152"/>
        <v>0</v>
      </c>
      <c r="AA424" s="14">
        <f t="shared" si="153"/>
        <v>0</v>
      </c>
      <c r="AB424" s="14">
        <f t="shared" si="155"/>
        <v>0</v>
      </c>
      <c r="AC424" s="15">
        <f t="shared" si="154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50"/>
        <v>549.36</v>
      </c>
      <c r="Y425" s="14">
        <f t="shared" si="151"/>
        <v>0</v>
      </c>
      <c r="Z425" s="14">
        <f t="shared" si="152"/>
        <v>0</v>
      </c>
      <c r="AA425" s="14">
        <f t="shared" si="153"/>
        <v>0</v>
      </c>
      <c r="AB425" s="14">
        <f t="shared" si="155"/>
        <v>0</v>
      </c>
      <c r="AC425" s="15">
        <f t="shared" si="154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6">N426+S426</f>
        <v>530</v>
      </c>
      <c r="Y426" s="52">
        <f t="shared" ref="Y426:Y440" si="157">O426+T426</f>
        <v>0</v>
      </c>
      <c r="Z426" s="52">
        <f t="shared" ref="Z426:Z440" si="158">P426+U426</f>
        <v>0</v>
      </c>
      <c r="AA426" s="52">
        <f t="shared" ref="AA426:AA440" si="159">Q426+V426</f>
        <v>0</v>
      </c>
      <c r="AB426" s="52">
        <f t="shared" si="155"/>
        <v>0</v>
      </c>
      <c r="AC426" s="53">
        <f>ROUND(X426+Y426+Z426+AA426+AB426,1)</f>
        <v>530</v>
      </c>
      <c r="AD426" s="58">
        <v>0</v>
      </c>
      <c r="AE426" s="113" t="s">
        <v>800</v>
      </c>
      <c r="AF426" s="60"/>
      <c r="AH426" s="59"/>
    </row>
    <row r="427" spans="1:34">
      <c r="A427" s="99" t="s">
        <v>801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6"/>
        <v>614.80000000000007</v>
      </c>
      <c r="Y427" s="14">
        <f t="shared" si="157"/>
        <v>0</v>
      </c>
      <c r="Z427" s="14">
        <f t="shared" si="158"/>
        <v>0</v>
      </c>
      <c r="AA427" s="14">
        <f t="shared" si="159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802</v>
      </c>
      <c r="B428" s="87">
        <v>16</v>
      </c>
      <c r="C428" s="21" t="s">
        <v>835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6"/>
        <v>498.20000000000005</v>
      </c>
      <c r="Y428" s="14">
        <f t="shared" si="157"/>
        <v>0</v>
      </c>
      <c r="Z428" s="14">
        <f t="shared" si="158"/>
        <v>0</v>
      </c>
      <c r="AA428" s="14">
        <f t="shared" si="159"/>
        <v>0</v>
      </c>
      <c r="AB428" s="14">
        <f>R428+W428</f>
        <v>0</v>
      </c>
      <c r="AC428" s="15">
        <f t="shared" ref="AC428:AC440" si="160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6"/>
        <v>498.20000000000005</v>
      </c>
      <c r="Y429" s="14">
        <f t="shared" si="157"/>
        <v>0</v>
      </c>
      <c r="Z429" s="14">
        <f t="shared" si="158"/>
        <v>0</v>
      </c>
      <c r="AA429" s="14">
        <f t="shared" si="159"/>
        <v>0</v>
      </c>
      <c r="AB429" s="14">
        <f t="shared" ref="AB429:AB441" si="161">R429+W429</f>
        <v>0</v>
      </c>
      <c r="AC429" s="15">
        <f t="shared" si="160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6"/>
        <v>498.20000000000005</v>
      </c>
      <c r="Y430" s="14">
        <f t="shared" si="157"/>
        <v>0</v>
      </c>
      <c r="Z430" s="14">
        <f t="shared" si="158"/>
        <v>0</v>
      </c>
      <c r="AA430" s="14">
        <f t="shared" si="159"/>
        <v>0</v>
      </c>
      <c r="AB430" s="14">
        <f t="shared" si="161"/>
        <v>0</v>
      </c>
      <c r="AC430" s="15">
        <f t="shared" si="160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6"/>
        <v>498.20000000000005</v>
      </c>
      <c r="Y431" s="14">
        <f t="shared" si="157"/>
        <v>0</v>
      </c>
      <c r="Z431" s="14">
        <f t="shared" si="158"/>
        <v>0</v>
      </c>
      <c r="AA431" s="14">
        <f t="shared" si="159"/>
        <v>0</v>
      </c>
      <c r="AB431" s="14">
        <f t="shared" si="161"/>
        <v>0</v>
      </c>
      <c r="AC431" s="15">
        <f t="shared" si="160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6"/>
        <v>172.25</v>
      </c>
      <c r="Y432" s="14">
        <f t="shared" si="157"/>
        <v>413.4</v>
      </c>
      <c r="Z432" s="14">
        <f t="shared" si="158"/>
        <v>0</v>
      </c>
      <c r="AA432" s="14">
        <f t="shared" si="159"/>
        <v>0</v>
      </c>
      <c r="AB432" s="14">
        <f t="shared" si="161"/>
        <v>0</v>
      </c>
      <c r="AC432" s="15">
        <f t="shared" si="160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830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6"/>
        <v>172.25</v>
      </c>
      <c r="Y433" s="14">
        <f t="shared" si="157"/>
        <v>0</v>
      </c>
      <c r="Z433" s="14">
        <f t="shared" si="158"/>
        <v>413.4</v>
      </c>
      <c r="AA433" s="14">
        <f t="shared" si="159"/>
        <v>0</v>
      </c>
      <c r="AB433" s="14">
        <f t="shared" si="161"/>
        <v>0</v>
      </c>
      <c r="AC433" s="15">
        <f t="shared" si="160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831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6"/>
        <v>172.25</v>
      </c>
      <c r="Y434" s="14">
        <f t="shared" si="157"/>
        <v>0</v>
      </c>
      <c r="Z434" s="14">
        <f t="shared" si="158"/>
        <v>0</v>
      </c>
      <c r="AA434" s="14">
        <f t="shared" si="159"/>
        <v>413.4</v>
      </c>
      <c r="AB434" s="14">
        <f t="shared" si="161"/>
        <v>0</v>
      </c>
      <c r="AC434" s="15">
        <f t="shared" si="160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832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6"/>
        <v>172.25</v>
      </c>
      <c r="Y435" s="14">
        <f t="shared" si="157"/>
        <v>0</v>
      </c>
      <c r="Z435" s="14">
        <f t="shared" si="158"/>
        <v>0</v>
      </c>
      <c r="AA435" s="14">
        <f t="shared" si="159"/>
        <v>0</v>
      </c>
      <c r="AB435" s="14">
        <f t="shared" si="161"/>
        <v>413.4</v>
      </c>
      <c r="AC435" s="15">
        <f t="shared" si="160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833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(N436/100)*(I436*$I$13)+(N436/100)*(J436*$J$13)+(N436/100)*(M436*$M$13)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>N436+S436</f>
        <v>610.55999999999995</v>
      </c>
      <c r="Y436" s="14">
        <f t="shared" si="157"/>
        <v>0</v>
      </c>
      <c r="Z436" s="14">
        <f t="shared" si="158"/>
        <v>0</v>
      </c>
      <c r="AA436" s="14">
        <f t="shared" si="159"/>
        <v>0</v>
      </c>
      <c r="AB436" s="14">
        <f t="shared" si="161"/>
        <v>0</v>
      </c>
      <c r="AC436" s="15">
        <f t="shared" si="160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834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6"/>
        <v>610.55999999999995</v>
      </c>
      <c r="Y437" s="14">
        <f t="shared" si="157"/>
        <v>0</v>
      </c>
      <c r="Z437" s="14">
        <f t="shared" si="158"/>
        <v>0</v>
      </c>
      <c r="AA437" s="14">
        <f t="shared" si="159"/>
        <v>0</v>
      </c>
      <c r="AB437" s="14">
        <f t="shared" si="161"/>
        <v>0</v>
      </c>
      <c r="AC437" s="15">
        <f t="shared" si="160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6"/>
        <v>610.55999999999995</v>
      </c>
      <c r="Y438" s="14">
        <f t="shared" si="157"/>
        <v>0</v>
      </c>
      <c r="Z438" s="14">
        <f t="shared" si="158"/>
        <v>0</v>
      </c>
      <c r="AA438" s="14">
        <f t="shared" si="159"/>
        <v>0</v>
      </c>
      <c r="AB438" s="14">
        <f t="shared" si="161"/>
        <v>0</v>
      </c>
      <c r="AC438" s="15">
        <f t="shared" si="160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6"/>
        <v>669.07200000000012</v>
      </c>
      <c r="Y439" s="14">
        <f t="shared" si="157"/>
        <v>0</v>
      </c>
      <c r="Z439" s="14">
        <f t="shared" si="158"/>
        <v>0</v>
      </c>
      <c r="AA439" s="14">
        <f t="shared" si="159"/>
        <v>0</v>
      </c>
      <c r="AB439" s="14">
        <f t="shared" si="161"/>
        <v>0</v>
      </c>
      <c r="AC439" s="15">
        <f t="shared" si="160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6"/>
        <v>580.88000000000011</v>
      </c>
      <c r="Y440" s="14">
        <f t="shared" si="157"/>
        <v>0</v>
      </c>
      <c r="Z440" s="14">
        <f t="shared" si="158"/>
        <v>0</v>
      </c>
      <c r="AA440" s="14">
        <f t="shared" si="159"/>
        <v>0</v>
      </c>
      <c r="AB440" s="14">
        <f t="shared" si="161"/>
        <v>0</v>
      </c>
      <c r="AC440" s="15">
        <f t="shared" si="160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62">N441+S441</f>
        <v>546</v>
      </c>
      <c r="Y441" s="52">
        <f t="shared" ref="Y441:Y455" si="163">O441+T441</f>
        <v>0</v>
      </c>
      <c r="Z441" s="52">
        <f t="shared" ref="Z441:Z455" si="164">P441+U441</f>
        <v>0</v>
      </c>
      <c r="AA441" s="52">
        <f t="shared" ref="AA441:AA455" si="165">Q441+V441</f>
        <v>0</v>
      </c>
      <c r="AB441" s="52">
        <f t="shared" si="161"/>
        <v>0</v>
      </c>
      <c r="AC441" s="53">
        <f>ROUND(X441+Y441+Z441+AA441+AB441,1)</f>
        <v>546</v>
      </c>
      <c r="AD441" s="58">
        <v>0</v>
      </c>
      <c r="AE441" s="113" t="s">
        <v>800</v>
      </c>
      <c r="AF441" s="60"/>
      <c r="AH441" s="59"/>
    </row>
    <row r="442" spans="1:34">
      <c r="A442" s="99" t="s">
        <v>801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62"/>
        <v>630</v>
      </c>
      <c r="Y442" s="14">
        <f t="shared" si="163"/>
        <v>0</v>
      </c>
      <c r="Z442" s="14">
        <f t="shared" si="164"/>
        <v>0</v>
      </c>
      <c r="AA442" s="14">
        <f t="shared" si="165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802</v>
      </c>
      <c r="B443" s="89">
        <v>14</v>
      </c>
      <c r="C443" s="21" t="s">
        <v>835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62"/>
        <v>512.4</v>
      </c>
      <c r="Y443" s="14">
        <f t="shared" si="163"/>
        <v>0</v>
      </c>
      <c r="Z443" s="14">
        <f t="shared" si="164"/>
        <v>0</v>
      </c>
      <c r="AA443" s="14">
        <f t="shared" si="165"/>
        <v>0</v>
      </c>
      <c r="AB443" s="14">
        <f>R443+W443</f>
        <v>0</v>
      </c>
      <c r="AC443" s="15">
        <f t="shared" ref="AC443:AC455" si="166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62"/>
        <v>512.4</v>
      </c>
      <c r="Y444" s="14">
        <f t="shared" si="163"/>
        <v>0</v>
      </c>
      <c r="Z444" s="14">
        <f t="shared" si="164"/>
        <v>0</v>
      </c>
      <c r="AA444" s="14">
        <f t="shared" si="165"/>
        <v>0</v>
      </c>
      <c r="AB444" s="14">
        <f t="shared" ref="AB444:AB456" si="167">R444+W444</f>
        <v>0</v>
      </c>
      <c r="AC444" s="15">
        <f t="shared" si="166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62"/>
        <v>512.4</v>
      </c>
      <c r="Y445" s="14">
        <f t="shared" si="163"/>
        <v>0</v>
      </c>
      <c r="Z445" s="14">
        <f t="shared" si="164"/>
        <v>0</v>
      </c>
      <c r="AA445" s="14">
        <f t="shared" si="165"/>
        <v>0</v>
      </c>
      <c r="AB445" s="14">
        <f t="shared" si="167"/>
        <v>0</v>
      </c>
      <c r="AC445" s="15">
        <f t="shared" si="166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62"/>
        <v>512.4</v>
      </c>
      <c r="Y446" s="14">
        <f t="shared" si="163"/>
        <v>0</v>
      </c>
      <c r="Z446" s="14">
        <f t="shared" si="164"/>
        <v>0</v>
      </c>
      <c r="AA446" s="14">
        <f t="shared" si="165"/>
        <v>0</v>
      </c>
      <c r="AB446" s="14">
        <f t="shared" si="167"/>
        <v>0</v>
      </c>
      <c r="AC446" s="15">
        <f t="shared" si="166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62"/>
        <v>179.14000000000001</v>
      </c>
      <c r="Y447" s="14">
        <f t="shared" si="163"/>
        <v>425.25</v>
      </c>
      <c r="Z447" s="14">
        <f t="shared" si="164"/>
        <v>0</v>
      </c>
      <c r="AA447" s="14">
        <f t="shared" si="165"/>
        <v>0</v>
      </c>
      <c r="AB447" s="14">
        <f t="shared" si="167"/>
        <v>0</v>
      </c>
      <c r="AC447" s="15">
        <f t="shared" si="166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830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62"/>
        <v>179.14000000000001</v>
      </c>
      <c r="Y448" s="14">
        <f t="shared" si="163"/>
        <v>0</v>
      </c>
      <c r="Z448" s="14">
        <f t="shared" si="164"/>
        <v>425.25</v>
      </c>
      <c r="AA448" s="14">
        <f t="shared" si="165"/>
        <v>0</v>
      </c>
      <c r="AB448" s="14">
        <f t="shared" si="167"/>
        <v>0</v>
      </c>
      <c r="AC448" s="15">
        <f t="shared" si="166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831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62"/>
        <v>179.14000000000001</v>
      </c>
      <c r="Y449" s="14">
        <f t="shared" si="163"/>
        <v>0</v>
      </c>
      <c r="Z449" s="14">
        <f t="shared" si="164"/>
        <v>0</v>
      </c>
      <c r="AA449" s="14">
        <f t="shared" si="165"/>
        <v>425.25</v>
      </c>
      <c r="AB449" s="14">
        <f t="shared" si="167"/>
        <v>0</v>
      </c>
      <c r="AC449" s="15">
        <f t="shared" si="166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832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62"/>
        <v>179.14000000000001</v>
      </c>
      <c r="Y450" s="14">
        <f t="shared" si="163"/>
        <v>0</v>
      </c>
      <c r="Z450" s="14">
        <f t="shared" si="164"/>
        <v>0</v>
      </c>
      <c r="AA450" s="14">
        <f t="shared" si="165"/>
        <v>0</v>
      </c>
      <c r="AB450" s="14">
        <f t="shared" si="167"/>
        <v>425.25</v>
      </c>
      <c r="AC450" s="15">
        <f t="shared" si="166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833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(N451/100)*(I451*$I$13)+(N451/100)*(J451*$J$13)+(N451/100)*(M451*$M$13)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>N451+S451</f>
        <v>630</v>
      </c>
      <c r="Y451" s="14">
        <f t="shared" si="163"/>
        <v>0</v>
      </c>
      <c r="Z451" s="14">
        <f t="shared" si="164"/>
        <v>0</v>
      </c>
      <c r="AA451" s="14">
        <f t="shared" si="165"/>
        <v>0</v>
      </c>
      <c r="AB451" s="14">
        <f t="shared" si="167"/>
        <v>0</v>
      </c>
      <c r="AC451" s="15">
        <f t="shared" si="166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834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62"/>
        <v>630</v>
      </c>
      <c r="Y452" s="14">
        <f t="shared" si="163"/>
        <v>0</v>
      </c>
      <c r="Z452" s="14">
        <f t="shared" si="164"/>
        <v>0</v>
      </c>
      <c r="AA452" s="14">
        <f t="shared" si="165"/>
        <v>0</v>
      </c>
      <c r="AB452" s="14">
        <f t="shared" si="167"/>
        <v>0</v>
      </c>
      <c r="AC452" s="15">
        <f t="shared" si="166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62"/>
        <v>630</v>
      </c>
      <c r="Y453" s="14">
        <f t="shared" si="163"/>
        <v>0</v>
      </c>
      <c r="Z453" s="14">
        <f t="shared" si="164"/>
        <v>0</v>
      </c>
      <c r="AA453" s="14">
        <f t="shared" si="165"/>
        <v>0</v>
      </c>
      <c r="AB453" s="14">
        <f t="shared" si="167"/>
        <v>0</v>
      </c>
      <c r="AC453" s="15">
        <f t="shared" si="166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62"/>
        <v>682.92</v>
      </c>
      <c r="Y454" s="14">
        <f t="shared" si="163"/>
        <v>0</v>
      </c>
      <c r="Z454" s="14">
        <f t="shared" si="164"/>
        <v>0</v>
      </c>
      <c r="AA454" s="14">
        <f t="shared" si="165"/>
        <v>0</v>
      </c>
      <c r="AB454" s="14">
        <f t="shared" si="167"/>
        <v>0</v>
      </c>
      <c r="AC454" s="15">
        <f t="shared" si="166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62"/>
        <v>598.91999999999996</v>
      </c>
      <c r="Y455" s="14">
        <f t="shared" si="163"/>
        <v>0</v>
      </c>
      <c r="Z455" s="14">
        <f t="shared" si="164"/>
        <v>0</v>
      </c>
      <c r="AA455" s="14">
        <f t="shared" si="165"/>
        <v>0</v>
      </c>
      <c r="AB455" s="14">
        <f t="shared" si="167"/>
        <v>0</v>
      </c>
      <c r="AC455" s="15">
        <f t="shared" si="166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8">N456+S456</f>
        <v>509.6</v>
      </c>
      <c r="Y456" s="52">
        <f t="shared" ref="Y456:Y470" si="169">O456+T456</f>
        <v>0</v>
      </c>
      <c r="Z456" s="52">
        <f t="shared" ref="Z456:Z470" si="170">P456+U456</f>
        <v>0</v>
      </c>
      <c r="AA456" s="52">
        <f t="shared" ref="AA456:AA470" si="171">Q456+V456</f>
        <v>0</v>
      </c>
      <c r="AB456" s="52">
        <f t="shared" si="167"/>
        <v>0</v>
      </c>
      <c r="AC456" s="53">
        <f>ROUND(X456+Y456+Z456+AA456+AB456,1)</f>
        <v>509.6</v>
      </c>
      <c r="AD456" s="58">
        <v>0</v>
      </c>
      <c r="AE456" s="113" t="s">
        <v>800</v>
      </c>
      <c r="AF456" s="60"/>
      <c r="AH456" s="59"/>
    </row>
    <row r="457" spans="1:34">
      <c r="A457" s="99" t="s">
        <v>801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8"/>
        <v>619.36</v>
      </c>
      <c r="Y457" s="14">
        <f t="shared" si="169"/>
        <v>0</v>
      </c>
      <c r="Z457" s="14">
        <f t="shared" si="170"/>
        <v>0</v>
      </c>
      <c r="AA457" s="14">
        <f t="shared" si="171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802</v>
      </c>
      <c r="B458" s="87">
        <v>12</v>
      </c>
      <c r="C458" s="21" t="s">
        <v>835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8"/>
        <v>478.24</v>
      </c>
      <c r="Y458" s="14">
        <f t="shared" si="169"/>
        <v>0</v>
      </c>
      <c r="Z458" s="14">
        <f t="shared" si="170"/>
        <v>0</v>
      </c>
      <c r="AA458" s="14">
        <f t="shared" si="171"/>
        <v>0</v>
      </c>
      <c r="AB458" s="14">
        <f>R458+W458</f>
        <v>0</v>
      </c>
      <c r="AC458" s="15">
        <f t="shared" ref="AC458:AC470" si="172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8"/>
        <v>478.24</v>
      </c>
      <c r="Y459" s="14">
        <f t="shared" si="169"/>
        <v>0</v>
      </c>
      <c r="Z459" s="14">
        <f t="shared" si="170"/>
        <v>0</v>
      </c>
      <c r="AA459" s="14">
        <f t="shared" si="171"/>
        <v>0</v>
      </c>
      <c r="AB459" s="14">
        <f t="shared" ref="AB459:AB470" si="173">R459+W459</f>
        <v>0</v>
      </c>
      <c r="AC459" s="15">
        <f t="shared" si="172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8"/>
        <v>478.24</v>
      </c>
      <c r="Y460" s="14">
        <f t="shared" si="169"/>
        <v>0</v>
      </c>
      <c r="Z460" s="14">
        <f t="shared" si="170"/>
        <v>0</v>
      </c>
      <c r="AA460" s="14">
        <f t="shared" si="171"/>
        <v>0</v>
      </c>
      <c r="AB460" s="14">
        <f t="shared" si="173"/>
        <v>0</v>
      </c>
      <c r="AC460" s="15">
        <f t="shared" si="172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8"/>
        <v>478.24</v>
      </c>
      <c r="Y461" s="14">
        <f t="shared" si="169"/>
        <v>0</v>
      </c>
      <c r="Z461" s="14">
        <f t="shared" si="170"/>
        <v>0</v>
      </c>
      <c r="AA461" s="14">
        <f t="shared" si="171"/>
        <v>0</v>
      </c>
      <c r="AB461" s="14">
        <f t="shared" si="173"/>
        <v>0</v>
      </c>
      <c r="AC461" s="15">
        <f t="shared" si="172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8"/>
        <v>165.62</v>
      </c>
      <c r="Y462" s="14">
        <f t="shared" si="169"/>
        <v>396.9</v>
      </c>
      <c r="Z462" s="14">
        <f t="shared" si="170"/>
        <v>0</v>
      </c>
      <c r="AA462" s="14">
        <f t="shared" si="171"/>
        <v>0</v>
      </c>
      <c r="AB462" s="14">
        <f t="shared" si="173"/>
        <v>0</v>
      </c>
      <c r="AC462" s="15">
        <f t="shared" si="172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830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8"/>
        <v>165.62</v>
      </c>
      <c r="Y463" s="14">
        <f t="shared" si="169"/>
        <v>0</v>
      </c>
      <c r="Z463" s="14">
        <f t="shared" si="170"/>
        <v>396.9</v>
      </c>
      <c r="AA463" s="14">
        <f t="shared" si="171"/>
        <v>0</v>
      </c>
      <c r="AB463" s="14">
        <f t="shared" si="173"/>
        <v>0</v>
      </c>
      <c r="AC463" s="15">
        <f t="shared" si="172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831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8"/>
        <v>165.62</v>
      </c>
      <c r="Y464" s="14">
        <f t="shared" si="169"/>
        <v>0</v>
      </c>
      <c r="Z464" s="14">
        <f t="shared" si="170"/>
        <v>0</v>
      </c>
      <c r="AA464" s="14">
        <f t="shared" si="171"/>
        <v>396.9</v>
      </c>
      <c r="AB464" s="14">
        <f t="shared" si="173"/>
        <v>0</v>
      </c>
      <c r="AC464" s="15">
        <f t="shared" si="172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832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8"/>
        <v>165.62</v>
      </c>
      <c r="Y465" s="14">
        <f t="shared" si="169"/>
        <v>0</v>
      </c>
      <c r="Z465" s="14">
        <f t="shared" si="170"/>
        <v>0</v>
      </c>
      <c r="AA465" s="14">
        <f t="shared" si="171"/>
        <v>0</v>
      </c>
      <c r="AB465" s="14">
        <f t="shared" si="173"/>
        <v>396.9</v>
      </c>
      <c r="AC465" s="15">
        <f t="shared" si="172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833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(N466/100)*(I466*$I$13)+(N466/100)*(J466*$J$13)+(N466/100)*(M466*$M$13)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>N466+S466</f>
        <v>588</v>
      </c>
      <c r="Y466" s="14">
        <f t="shared" si="169"/>
        <v>0</v>
      </c>
      <c r="Z466" s="14">
        <f t="shared" si="170"/>
        <v>0</v>
      </c>
      <c r="AA466" s="14">
        <f t="shared" si="171"/>
        <v>0</v>
      </c>
      <c r="AB466" s="14">
        <f t="shared" si="173"/>
        <v>0</v>
      </c>
      <c r="AC466" s="15">
        <f t="shared" si="172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834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8"/>
        <v>588</v>
      </c>
      <c r="Y467" s="14">
        <f t="shared" si="169"/>
        <v>0</v>
      </c>
      <c r="Z467" s="14">
        <f t="shared" si="170"/>
        <v>0</v>
      </c>
      <c r="AA467" s="14">
        <f t="shared" si="171"/>
        <v>0</v>
      </c>
      <c r="AB467" s="14">
        <f t="shared" si="173"/>
        <v>0</v>
      </c>
      <c r="AC467" s="15">
        <f t="shared" si="172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8"/>
        <v>588</v>
      </c>
      <c r="Y468" s="14">
        <f t="shared" si="169"/>
        <v>0</v>
      </c>
      <c r="Z468" s="14">
        <f t="shared" si="170"/>
        <v>0</v>
      </c>
      <c r="AA468" s="14">
        <f t="shared" si="171"/>
        <v>0</v>
      </c>
      <c r="AB468" s="14">
        <f t="shared" si="173"/>
        <v>0</v>
      </c>
      <c r="AC468" s="15">
        <f t="shared" si="172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8"/>
        <v>598.19200000000001</v>
      </c>
      <c r="Y469" s="14">
        <f t="shared" si="169"/>
        <v>0</v>
      </c>
      <c r="Z469" s="14">
        <f t="shared" si="170"/>
        <v>0</v>
      </c>
      <c r="AA469" s="14">
        <f t="shared" si="171"/>
        <v>0</v>
      </c>
      <c r="AB469" s="14">
        <f t="shared" si="173"/>
        <v>0</v>
      </c>
      <c r="AC469" s="15">
        <f t="shared" si="172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8"/>
        <v>598.19200000000001</v>
      </c>
      <c r="Y470" s="14">
        <f t="shared" si="169"/>
        <v>0</v>
      </c>
      <c r="Z470" s="14">
        <f t="shared" si="170"/>
        <v>0</v>
      </c>
      <c r="AA470" s="14">
        <f t="shared" si="171"/>
        <v>0</v>
      </c>
      <c r="AB470" s="14">
        <f t="shared" si="173"/>
        <v>0</v>
      </c>
      <c r="AC470" s="15">
        <f t="shared" si="172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4">N471+S471</f>
        <v>537.59999999999991</v>
      </c>
      <c r="Y471" s="52">
        <f t="shared" ref="Y471:Y485" si="175">O471+T471</f>
        <v>0</v>
      </c>
      <c r="Z471" s="52">
        <f t="shared" ref="Z471:Z485" si="176">P471+U471</f>
        <v>0</v>
      </c>
      <c r="AA471" s="52">
        <f t="shared" ref="AA471:AA485" si="177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800</v>
      </c>
      <c r="AF471" s="60"/>
      <c r="AH471" s="59"/>
    </row>
    <row r="472" spans="1:34">
      <c r="A472" s="99" t="s">
        <v>801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4"/>
        <v>622.08000000000015</v>
      </c>
      <c r="Y472" s="14">
        <f t="shared" si="175"/>
        <v>0</v>
      </c>
      <c r="Z472" s="14">
        <f t="shared" si="176"/>
        <v>0</v>
      </c>
      <c r="AA472" s="14">
        <f t="shared" si="177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802</v>
      </c>
      <c r="B473" s="89">
        <v>20</v>
      </c>
      <c r="C473" s="21" t="s">
        <v>835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30</v>
      </c>
      <c r="J473" s="13">
        <v>60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311.03999999999996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4"/>
        <v>503.03999999999996</v>
      </c>
      <c r="Y473" s="14">
        <f t="shared" si="175"/>
        <v>0</v>
      </c>
      <c r="Z473" s="14">
        <f t="shared" si="176"/>
        <v>0</v>
      </c>
      <c r="AA473" s="14">
        <f t="shared" si="177"/>
        <v>0</v>
      </c>
      <c r="AB473" s="14">
        <f>R473+W473</f>
        <v>0</v>
      </c>
      <c r="AC473" s="15">
        <f t="shared" ref="AC473:AC485" si="178">ROUND(X473+Y473+Z473+AA473+AB473,1)</f>
        <v>503</v>
      </c>
      <c r="AD473" s="48">
        <f>(ROUND(AC473-AC471,1)/AC471)</f>
        <v>-6.4360119047619041E-2</v>
      </c>
      <c r="AE473" s="113"/>
      <c r="AF473" s="60"/>
      <c r="AH473" s="59"/>
    </row>
    <row r="474" spans="1:34">
      <c r="A474" s="99" t="s">
        <v>803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4"/>
        <v>503.03999999999996</v>
      </c>
      <c r="Y474" s="14">
        <f t="shared" si="175"/>
        <v>0</v>
      </c>
      <c r="Z474" s="14">
        <f t="shared" si="176"/>
        <v>0</v>
      </c>
      <c r="AA474" s="14">
        <f t="shared" si="177"/>
        <v>0</v>
      </c>
      <c r="AB474" s="14">
        <f t="shared" ref="AB474:AB485" si="179">R474+W474</f>
        <v>0</v>
      </c>
      <c r="AC474" s="15">
        <f t="shared" si="178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4"/>
        <v>503.03999999999996</v>
      </c>
      <c r="Y475" s="14">
        <f t="shared" si="175"/>
        <v>0</v>
      </c>
      <c r="Z475" s="14">
        <f t="shared" si="176"/>
        <v>0</v>
      </c>
      <c r="AA475" s="14">
        <f t="shared" si="177"/>
        <v>0</v>
      </c>
      <c r="AB475" s="14">
        <f t="shared" si="179"/>
        <v>0</v>
      </c>
      <c r="AC475" s="15">
        <f t="shared" si="178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4"/>
        <v>503.03999999999996</v>
      </c>
      <c r="Y476" s="14">
        <f t="shared" si="175"/>
        <v>0</v>
      </c>
      <c r="Z476" s="14">
        <f t="shared" si="176"/>
        <v>0</v>
      </c>
      <c r="AA476" s="14">
        <f t="shared" si="177"/>
        <v>0</v>
      </c>
      <c r="AB476" s="14">
        <f t="shared" si="179"/>
        <v>0</v>
      </c>
      <c r="AC476" s="15">
        <f t="shared" si="178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4"/>
        <v>174.72000000000003</v>
      </c>
      <c r="Y477" s="14">
        <f t="shared" si="175"/>
        <v>417.59999999999997</v>
      </c>
      <c r="Z477" s="14">
        <f t="shared" si="176"/>
        <v>0</v>
      </c>
      <c r="AA477" s="14">
        <f t="shared" si="177"/>
        <v>0</v>
      </c>
      <c r="AB477" s="14">
        <f t="shared" si="179"/>
        <v>0</v>
      </c>
      <c r="AC477" s="15">
        <f t="shared" si="178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830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4"/>
        <v>174.72000000000003</v>
      </c>
      <c r="Y478" s="14">
        <f t="shared" si="175"/>
        <v>0</v>
      </c>
      <c r="Z478" s="14">
        <f t="shared" si="176"/>
        <v>417.59999999999997</v>
      </c>
      <c r="AA478" s="14">
        <f t="shared" si="177"/>
        <v>0</v>
      </c>
      <c r="AB478" s="14">
        <f t="shared" si="179"/>
        <v>0</v>
      </c>
      <c r="AC478" s="15">
        <f t="shared" si="178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831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4"/>
        <v>174.72000000000003</v>
      </c>
      <c r="Y479" s="14">
        <f t="shared" si="175"/>
        <v>0</v>
      </c>
      <c r="Z479" s="14">
        <f t="shared" si="176"/>
        <v>0</v>
      </c>
      <c r="AA479" s="14">
        <f t="shared" si="177"/>
        <v>417.59999999999997</v>
      </c>
      <c r="AB479" s="14">
        <f t="shared" si="179"/>
        <v>0</v>
      </c>
      <c r="AC479" s="15">
        <f t="shared" si="178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832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4"/>
        <v>174.72000000000003</v>
      </c>
      <c r="Y480" s="14">
        <f t="shared" si="175"/>
        <v>0</v>
      </c>
      <c r="Z480" s="14">
        <f t="shared" si="176"/>
        <v>0</v>
      </c>
      <c r="AA480" s="14">
        <f t="shared" si="177"/>
        <v>0</v>
      </c>
      <c r="AB480" s="14">
        <f t="shared" si="179"/>
        <v>417.59999999999997</v>
      </c>
      <c r="AC480" s="15">
        <f t="shared" si="178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833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(N481/100)*(I481*$I$13)+(N481/100)*(J481*$J$13)+(N481/100)*(M481*$M$13)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>N481+S481</f>
        <v>619.20000000000005</v>
      </c>
      <c r="Y481" s="14">
        <f t="shared" si="175"/>
        <v>0</v>
      </c>
      <c r="Z481" s="14">
        <f t="shared" si="176"/>
        <v>0</v>
      </c>
      <c r="AA481" s="14">
        <f t="shared" si="177"/>
        <v>0</v>
      </c>
      <c r="AB481" s="14">
        <f t="shared" si="179"/>
        <v>0</v>
      </c>
      <c r="AC481" s="15">
        <f t="shared" si="178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834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4"/>
        <v>619.20000000000005</v>
      </c>
      <c r="Y482" s="14">
        <f t="shared" si="175"/>
        <v>0</v>
      </c>
      <c r="Z482" s="14">
        <f t="shared" si="176"/>
        <v>0</v>
      </c>
      <c r="AA482" s="14">
        <f t="shared" si="177"/>
        <v>0</v>
      </c>
      <c r="AB482" s="14">
        <f t="shared" si="179"/>
        <v>0</v>
      </c>
      <c r="AC482" s="15">
        <f t="shared" si="178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4"/>
        <v>619.20000000000005</v>
      </c>
      <c r="Y483" s="14">
        <f t="shared" si="175"/>
        <v>0</v>
      </c>
      <c r="Z483" s="14">
        <f t="shared" si="176"/>
        <v>0</v>
      </c>
      <c r="AA483" s="14">
        <f t="shared" si="177"/>
        <v>0</v>
      </c>
      <c r="AB483" s="14">
        <f t="shared" si="179"/>
        <v>0</v>
      </c>
      <c r="AC483" s="15">
        <f t="shared" si="178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4"/>
        <v>672.76800000000014</v>
      </c>
      <c r="Y484" s="14">
        <f t="shared" si="175"/>
        <v>0</v>
      </c>
      <c r="Z484" s="14">
        <f t="shared" si="176"/>
        <v>0</v>
      </c>
      <c r="AA484" s="14">
        <f t="shared" si="177"/>
        <v>0</v>
      </c>
      <c r="AB484" s="14">
        <f t="shared" si="179"/>
        <v>0</v>
      </c>
      <c r="AC484" s="15">
        <f t="shared" si="178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4"/>
        <v>584.44800000000009</v>
      </c>
      <c r="Y485" s="14">
        <f t="shared" si="175"/>
        <v>0</v>
      </c>
      <c r="Z485" s="14">
        <f t="shared" si="176"/>
        <v>0</v>
      </c>
      <c r="AA485" s="14">
        <f t="shared" si="177"/>
        <v>0</v>
      </c>
      <c r="AB485" s="14">
        <f t="shared" si="179"/>
        <v>0</v>
      </c>
      <c r="AC485" s="15">
        <f t="shared" si="178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50</v>
      </c>
      <c r="K486" s="51">
        <v>0</v>
      </c>
      <c r="L486" s="51">
        <v>0</v>
      </c>
      <c r="M486" s="51">
        <v>60</v>
      </c>
      <c r="N486" s="14">
        <f>D486*$D$3</f>
        <v>196</v>
      </c>
      <c r="O486" s="14">
        <f>E486*$E$3</f>
        <v>0</v>
      </c>
      <c r="P486" s="14">
        <f>F486*$F$3</f>
        <v>0</v>
      </c>
      <c r="Q486" s="14">
        <f>G486*$G$3</f>
        <v>0</v>
      </c>
      <c r="R486" s="14">
        <f>H486*$H$3</f>
        <v>0</v>
      </c>
      <c r="S486" s="14">
        <f>(N486/100)*(I486*$I$3)+(N486/100)*(J486*$J$3)+(N486/100)*(M486*$M$3)</f>
        <v>509.59999999999997</v>
      </c>
      <c r="T486" s="14">
        <f>(O486/100)*(K486*$K$3)+(O486/100)*(M486*$M$3)</f>
        <v>0</v>
      </c>
      <c r="U486" s="14">
        <f>(P486/100)*(K486*$K$3)+(P486/100)*(L486*$L$3)+(P486/100)*(M486*$M$3)</f>
        <v>0</v>
      </c>
      <c r="V486" s="14">
        <f>(Q486/100)*(L486*$L$3)+(Q486/100)*(M486*$M$3)</f>
        <v>0</v>
      </c>
      <c r="W486" s="14">
        <f>(R486/100)*(K486*$K$3)+(R486/100)*(L486*$L$3)+(R486/100)*(M486*$M$3)</f>
        <v>0</v>
      </c>
      <c r="X486" s="14">
        <f>N486+S486</f>
        <v>705.59999999999991</v>
      </c>
      <c r="Y486" s="14">
        <f t="shared" ref="Y486:Y636" si="180">O486+T486</f>
        <v>0</v>
      </c>
      <c r="Z486" s="14">
        <f t="shared" ref="Z486:Z636" si="181">P486+U486</f>
        <v>0</v>
      </c>
      <c r="AA486" s="14">
        <f t="shared" ref="AA486:AA636" si="182">Q486+V486</f>
        <v>0</v>
      </c>
      <c r="AB486" s="14">
        <f t="shared" ref="AB486:AB503" si="183">R486+W486</f>
        <v>0</v>
      </c>
      <c r="AC486" s="53">
        <f>ROUND(X486+Y486+Z486+AA486+AB486,1)</f>
        <v>705.6</v>
      </c>
      <c r="AD486" s="58" t="s">
        <v>327</v>
      </c>
      <c r="AE486" s="113" t="s">
        <v>800</v>
      </c>
      <c r="AF486" s="60"/>
      <c r="AH486" s="59"/>
    </row>
    <row r="487" spans="1:34">
      <c r="A487" s="99" t="s">
        <v>801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40</v>
      </c>
      <c r="J487" s="13">
        <v>70</v>
      </c>
      <c r="K487" s="13">
        <v>0</v>
      </c>
      <c r="L487" s="13">
        <v>0</v>
      </c>
      <c r="M487" s="13">
        <v>60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(N487/100)*(I487*$I$4)+(N487/100)*(J487*$J$4)+(N487/100)*(M487*$M$4)</f>
        <v>619.36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>N487+S487</f>
        <v>776.16000000000008</v>
      </c>
      <c r="Y487" s="14">
        <f t="shared" si="180"/>
        <v>0</v>
      </c>
      <c r="Z487" s="14">
        <f t="shared" si="181"/>
        <v>0</v>
      </c>
      <c r="AA487" s="14">
        <f t="shared" si="182"/>
        <v>0</v>
      </c>
      <c r="AB487" s="14">
        <f>R487+W487</f>
        <v>0</v>
      </c>
      <c r="AC487" s="15">
        <f>ROUND(X487+Y487+Z487+AA487+AB487,1)</f>
        <v>776.2</v>
      </c>
      <c r="AD487" s="48">
        <f>(ROUND(AC487-AC486,1)/AC486)</f>
        <v>0.10005668934240362</v>
      </c>
      <c r="AE487" s="113"/>
      <c r="AF487" s="60"/>
      <c r="AH487" s="59"/>
    </row>
    <row r="488" spans="1:34">
      <c r="A488" s="99" t="s">
        <v>802</v>
      </c>
      <c r="B488" s="87">
        <v>18</v>
      </c>
      <c r="C488" s="21" t="s">
        <v>835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50</v>
      </c>
      <c r="K488" s="13">
        <v>0</v>
      </c>
      <c r="L488" s="13">
        <v>0</v>
      </c>
      <c r="M488" s="13">
        <v>60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(N488/100)*(I488*$I$5)+(N488/100)*(J488*$J$5)+(N488/100)*(M488*$M$5)</f>
        <v>458.64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>N488+S488</f>
        <v>654.64</v>
      </c>
      <c r="Y488" s="14">
        <f t="shared" si="180"/>
        <v>0</v>
      </c>
      <c r="Z488" s="14">
        <f t="shared" si="181"/>
        <v>0</v>
      </c>
      <c r="AA488" s="14">
        <f t="shared" si="182"/>
        <v>0</v>
      </c>
      <c r="AB488" s="14">
        <f>R488+W488</f>
        <v>0</v>
      </c>
      <c r="AC488" s="15">
        <f>ROUND(X488+Y488+Z488+AA488+AB488,1)</f>
        <v>654.6</v>
      </c>
      <c r="AD488" s="48">
        <f>(ROUND(AC488-AC486,1)/AC486)</f>
        <v>-7.2278911564625847E-2</v>
      </c>
      <c r="AE488" s="113"/>
      <c r="AF488" s="60"/>
      <c r="AH488" s="59"/>
    </row>
    <row r="489" spans="1:34">
      <c r="A489" s="99" t="s">
        <v>803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60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(N489/100)*(I489*$I$6)+(N489/100)*(J489*$J$6)+(N489/100)*(M489*$M$6)</f>
        <v>458.64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ref="X489:X636" si="184">N489+S489</f>
        <v>654.64</v>
      </c>
      <c r="Y489" s="14">
        <f t="shared" si="180"/>
        <v>0</v>
      </c>
      <c r="Z489" s="14">
        <f t="shared" si="181"/>
        <v>0</v>
      </c>
      <c r="AA489" s="14">
        <f t="shared" si="182"/>
        <v>0</v>
      </c>
      <c r="AB489" s="14">
        <f t="shared" ref="AB489:AB500" si="185">R489+W489</f>
        <v>0</v>
      </c>
      <c r="AC489" s="15">
        <f t="shared" ref="AC489:AC500" si="186">ROUND(X489+Y489+Z489+AA489+AB489,1)</f>
        <v>654.6</v>
      </c>
      <c r="AD489" s="48">
        <f>(ROUND(AC489-AC486,1)/AC486)</f>
        <v>-7.2278911564625847E-2</v>
      </c>
      <c r="AE489" s="113"/>
      <c r="AF489" s="60"/>
      <c r="AH489" s="59"/>
    </row>
    <row r="490" spans="1:34">
      <c r="A490" s="99" t="s">
        <v>804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60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(N490/100)*(I490*$I$7)+(N490/100)*(J490*$J$7)+(N490/100)*(M490*$M$7)</f>
        <v>458.64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84"/>
        <v>654.64</v>
      </c>
      <c r="Y490" s="14">
        <f t="shared" si="180"/>
        <v>0</v>
      </c>
      <c r="Z490" s="14">
        <f t="shared" si="181"/>
        <v>0</v>
      </c>
      <c r="AA490" s="14">
        <f t="shared" si="182"/>
        <v>0</v>
      </c>
      <c r="AB490" s="14">
        <f t="shared" si="185"/>
        <v>0</v>
      </c>
      <c r="AC490" s="15">
        <f t="shared" si="186"/>
        <v>654.6</v>
      </c>
      <c r="AD490" s="48">
        <f>(ROUND(AC490-AC486,1)/AC486)</f>
        <v>-7.2278911564625847E-2</v>
      </c>
      <c r="AE490" s="113"/>
      <c r="AF490" s="60"/>
      <c r="AH490" s="59"/>
    </row>
    <row r="491" spans="1:34">
      <c r="A491" s="99" t="s">
        <v>654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60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(N491/100)*(I491*$I$8)+(N491/100)*(J491*$J$8)+(N491/100)*(M491*$M$8)</f>
        <v>458.64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84"/>
        <v>654.64</v>
      </c>
      <c r="Y491" s="14">
        <f t="shared" si="180"/>
        <v>0</v>
      </c>
      <c r="Z491" s="14">
        <f t="shared" si="181"/>
        <v>0</v>
      </c>
      <c r="AA491" s="14">
        <f t="shared" si="182"/>
        <v>0</v>
      </c>
      <c r="AB491" s="14">
        <f t="shared" si="185"/>
        <v>0</v>
      </c>
      <c r="AC491" s="15">
        <f t="shared" si="186"/>
        <v>654.6</v>
      </c>
      <c r="AD491" s="48">
        <f>(ROUND(AC491-AC486,1)/AC486)</f>
        <v>-7.2278911564625847E-2</v>
      </c>
      <c r="AE491" s="113"/>
      <c r="AF491" s="60"/>
      <c r="AH491" s="59"/>
    </row>
    <row r="492" spans="1:34">
      <c r="A492" s="99" t="s">
        <v>595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120</v>
      </c>
      <c r="L492" s="13">
        <v>0</v>
      </c>
      <c r="M492" s="13">
        <v>60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(N492/100)*(I492*$I$9)+(N492/100)*(J492*$J$9)+(N492/100)*(M492*$M$9)</f>
        <v>165.62</v>
      </c>
      <c r="T492" s="14">
        <f>(O492/100)*(K492*$K$9)+(N492/100)*(M492*$M$9)</f>
        <v>429.24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84"/>
        <v>229.32</v>
      </c>
      <c r="Y492" s="14">
        <f t="shared" si="180"/>
        <v>576.24</v>
      </c>
      <c r="Z492" s="14">
        <f t="shared" si="181"/>
        <v>0</v>
      </c>
      <c r="AA492" s="14">
        <f t="shared" si="182"/>
        <v>0</v>
      </c>
      <c r="AB492" s="14">
        <f t="shared" si="185"/>
        <v>0</v>
      </c>
      <c r="AC492" s="15">
        <f t="shared" si="186"/>
        <v>805.6</v>
      </c>
      <c r="AD492" s="48">
        <f>(ROUND(AC492-AC486,1)/AC486)</f>
        <v>0.14172335600907029</v>
      </c>
      <c r="AE492" s="113"/>
      <c r="AF492" s="60"/>
      <c r="AH492" s="59"/>
    </row>
    <row r="493" spans="1:34">
      <c r="A493" s="99" t="s">
        <v>830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50</v>
      </c>
      <c r="K493" s="13">
        <v>60</v>
      </c>
      <c r="L493" s="13">
        <v>60</v>
      </c>
      <c r="M493" s="13">
        <v>60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(N493/100)*(I493*$I$10)+(N493/100)*(J493*$J$10)+(N493/100)*(M493*$M$10)</f>
        <v>165.62</v>
      </c>
      <c r="T493" s="14">
        <f>(O493/100)*(K493*$J$10)</f>
        <v>0</v>
      </c>
      <c r="U493" s="14">
        <f>(P493/100)*(K493*$K$10)+(P493/100)*(L493*$L$10)+(N493/100)*(M493*$M$10)</f>
        <v>429.24</v>
      </c>
      <c r="V493" s="14">
        <f>(Q493/100)*(L493*$L$10)</f>
        <v>0</v>
      </c>
      <c r="W493" s="14">
        <f>(R493/100)*(K493*$K$10)+(R493/100)*(L493*$L$10)</f>
        <v>0</v>
      </c>
      <c r="X493" s="14">
        <f t="shared" si="184"/>
        <v>229.32</v>
      </c>
      <c r="Y493" s="14">
        <f t="shared" si="180"/>
        <v>0</v>
      </c>
      <c r="Z493" s="14">
        <f t="shared" si="181"/>
        <v>576.24</v>
      </c>
      <c r="AA493" s="14">
        <f t="shared" si="182"/>
        <v>0</v>
      </c>
      <c r="AB493" s="14">
        <f t="shared" si="185"/>
        <v>0</v>
      </c>
      <c r="AC493" s="15">
        <f t="shared" si="186"/>
        <v>805.6</v>
      </c>
      <c r="AD493" s="48">
        <f>(ROUND(AC493-AC486,1)/AC486)</f>
        <v>0.14172335600907029</v>
      </c>
      <c r="AE493" s="113"/>
      <c r="AF493" s="60"/>
      <c r="AH493" s="59"/>
    </row>
    <row r="494" spans="1:34">
      <c r="A494" s="99" t="s">
        <v>831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50</v>
      </c>
      <c r="K494" s="13">
        <v>0</v>
      </c>
      <c r="L494" s="13">
        <v>120</v>
      </c>
      <c r="M494" s="13">
        <v>60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(N494/100)*(I494*$I$11)+(N494/100)*(J494*$J$11)+(N494/100)*(M494*$M$11)</f>
        <v>165.62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(Q494/100)*(L494*$L$11)+(N494/100)*(M494*$M$11)</f>
        <v>429.24</v>
      </c>
      <c r="W494" s="14">
        <f>(R494/100)*(K494*$K$11)+(R494/100)*(L494*$L$11)</f>
        <v>0</v>
      </c>
      <c r="X494" s="14">
        <f t="shared" si="184"/>
        <v>229.32</v>
      </c>
      <c r="Y494" s="14">
        <f t="shared" si="180"/>
        <v>0</v>
      </c>
      <c r="Z494" s="14">
        <f t="shared" si="181"/>
        <v>0</v>
      </c>
      <c r="AA494" s="14">
        <f t="shared" si="182"/>
        <v>576.24</v>
      </c>
      <c r="AB494" s="14">
        <f t="shared" si="185"/>
        <v>0</v>
      </c>
      <c r="AC494" s="15">
        <f t="shared" si="186"/>
        <v>805.6</v>
      </c>
      <c r="AD494" s="48">
        <f>(ROUND(AC494-AC486,1)/AC486)</f>
        <v>0.14172335600907029</v>
      </c>
      <c r="AE494" s="113"/>
      <c r="AF494" s="60"/>
      <c r="AH494" s="59"/>
    </row>
    <row r="495" spans="1:34">
      <c r="A495" s="99" t="s">
        <v>832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50</v>
      </c>
      <c r="K495" s="13">
        <v>60</v>
      </c>
      <c r="L495" s="13">
        <v>60</v>
      </c>
      <c r="M495" s="13">
        <v>60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(N495/100)*(I495*$I$12)+(N495/100)*(J495*$J$12)+(N495/100)*(M495*$M$12)</f>
        <v>165.62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(R495/100)*(K495*$K$12)+(R495/100)*(L495*$L$12)+(N495/100)*(M495*$M$12)</f>
        <v>429.24</v>
      </c>
      <c r="X495" s="14">
        <f t="shared" si="184"/>
        <v>229.32</v>
      </c>
      <c r="Y495" s="14">
        <f t="shared" si="180"/>
        <v>0</v>
      </c>
      <c r="Z495" s="14">
        <f t="shared" si="181"/>
        <v>0</v>
      </c>
      <c r="AA495" s="14">
        <f t="shared" si="182"/>
        <v>0</v>
      </c>
      <c r="AB495" s="14">
        <f t="shared" si="185"/>
        <v>576.24</v>
      </c>
      <c r="AC495" s="15">
        <f t="shared" si="186"/>
        <v>805.6</v>
      </c>
      <c r="AD495" s="48">
        <f>(ROUND(AC495-AC486,1)/AC486)</f>
        <v>0.14172335600907029</v>
      </c>
      <c r="AE495" s="113"/>
      <c r="AF495" s="60"/>
      <c r="AH495" s="59"/>
    </row>
    <row r="496" spans="1:34">
      <c r="A496" s="99" t="s">
        <v>833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50</v>
      </c>
      <c r="K496" s="13">
        <v>0</v>
      </c>
      <c r="L496" s="13">
        <v>0</v>
      </c>
      <c r="M496" s="13">
        <v>160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</f>
        <v>676.2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>N496+S496</f>
        <v>823.2</v>
      </c>
      <c r="Y496" s="14">
        <f t="shared" si="180"/>
        <v>0</v>
      </c>
      <c r="Z496" s="14">
        <f t="shared" si="181"/>
        <v>0</v>
      </c>
      <c r="AA496" s="14">
        <f t="shared" si="182"/>
        <v>0</v>
      </c>
      <c r="AB496" s="14">
        <f t="shared" si="185"/>
        <v>0</v>
      </c>
      <c r="AC496" s="15">
        <f t="shared" si="186"/>
        <v>823.2</v>
      </c>
      <c r="AD496" s="48">
        <f>(ROUND(AC496-AC486,1)/AC486)</f>
        <v>0.16666666666666666</v>
      </c>
      <c r="AE496" s="113"/>
      <c r="AF496" s="60"/>
      <c r="AH496" s="60"/>
    </row>
    <row r="497" spans="1:34">
      <c r="A497" s="99" t="s">
        <v>834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150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(N497/100)*(I497*$I$14)+(N497/100)*(J497*$J$14)+(N497/100)*(K497*$K$14)+(K497/100)*(M497*$M$14)</f>
        <v>646.79999999999995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ref="X497:X500" si="187">N497+S497</f>
        <v>793.8</v>
      </c>
      <c r="Y497" s="14">
        <f t="shared" si="180"/>
        <v>0</v>
      </c>
      <c r="Z497" s="14">
        <f t="shared" si="181"/>
        <v>0</v>
      </c>
      <c r="AA497" s="14">
        <f t="shared" si="182"/>
        <v>0</v>
      </c>
      <c r="AB497" s="14">
        <f t="shared" si="185"/>
        <v>0</v>
      </c>
      <c r="AC497" s="15">
        <f t="shared" si="186"/>
        <v>793.8</v>
      </c>
      <c r="AD497" s="48">
        <f>(ROUND(AC497-AC486,1)/AC486)</f>
        <v>0.125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0</v>
      </c>
      <c r="L498" s="13">
        <v>150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(N498/100)*(I498*$I$15)+(N498/100)*(J498*$J$15)+(N498/100)*(L498*$L$15)+(L498/100)*(M498*$M$15)</f>
        <v>646.79999999999995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87"/>
        <v>793.8</v>
      </c>
      <c r="Y498" s="14">
        <f t="shared" si="180"/>
        <v>0</v>
      </c>
      <c r="Z498" s="14">
        <f t="shared" si="181"/>
        <v>0</v>
      </c>
      <c r="AA498" s="14">
        <f t="shared" si="182"/>
        <v>0</v>
      </c>
      <c r="AB498" s="14">
        <f t="shared" si="185"/>
        <v>0</v>
      </c>
      <c r="AC498" s="15">
        <f t="shared" si="186"/>
        <v>793.8</v>
      </c>
      <c r="AD498" s="48">
        <f>(ROUND(AC498-AC486,1)/AC486)</f>
        <v>0.125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90</v>
      </c>
      <c r="K499" s="13">
        <v>0</v>
      </c>
      <c r="L499" s="13">
        <v>0</v>
      </c>
      <c r="M499" s="13">
        <v>60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(N499/100)*(I499*$I$16)+(N499/100)*(J499*$J$16)+(N499/100)*(M499*$M$16)</f>
        <v>713.43999999999994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87"/>
        <v>870.24</v>
      </c>
      <c r="Y499" s="14">
        <f t="shared" si="180"/>
        <v>0</v>
      </c>
      <c r="Z499" s="14">
        <f t="shared" si="181"/>
        <v>0</v>
      </c>
      <c r="AA499" s="14">
        <f t="shared" si="182"/>
        <v>0</v>
      </c>
      <c r="AB499" s="14">
        <f t="shared" si="185"/>
        <v>0</v>
      </c>
      <c r="AC499" s="15">
        <f t="shared" si="186"/>
        <v>870.2</v>
      </c>
      <c r="AD499" s="48">
        <f>(ROUND(AC499-AC486,1)/AC486)</f>
        <v>0.23327664399092968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55</v>
      </c>
      <c r="J500" s="13">
        <v>50</v>
      </c>
      <c r="K500" s="13">
        <v>0</v>
      </c>
      <c r="L500" s="13">
        <v>0</v>
      </c>
      <c r="M500" s="13">
        <v>60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(N500/100)*(I500*$I$17)+(N500/100)*(J500*$J$17)+(N500/100)*(M500*$M$17)</f>
        <v>568.4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87"/>
        <v>725.2</v>
      </c>
      <c r="Y500" s="14">
        <f t="shared" si="180"/>
        <v>0</v>
      </c>
      <c r="Z500" s="14">
        <f t="shared" si="181"/>
        <v>0</v>
      </c>
      <c r="AA500" s="14">
        <f t="shared" si="182"/>
        <v>0</v>
      </c>
      <c r="AB500" s="14">
        <f t="shared" si="185"/>
        <v>0</v>
      </c>
      <c r="AC500" s="15">
        <f t="shared" si="186"/>
        <v>725.2</v>
      </c>
      <c r="AD500" s="48">
        <f>(ROUND(AC500-AC486,1)/AC486)</f>
        <v>2.777777777777778E-2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84"/>
        <v>392</v>
      </c>
      <c r="Y501" s="52">
        <f t="shared" si="180"/>
        <v>0</v>
      </c>
      <c r="Z501" s="52">
        <f t="shared" si="181"/>
        <v>288</v>
      </c>
      <c r="AA501" s="52">
        <f t="shared" si="182"/>
        <v>0</v>
      </c>
      <c r="AB501" s="52">
        <f t="shared" si="183"/>
        <v>0</v>
      </c>
      <c r="AC501" s="53">
        <f>ROUND(X501+Y501+Z501+AA501+AB501,1)</f>
        <v>680</v>
      </c>
      <c r="AD501" s="58"/>
      <c r="AE501" s="113" t="s">
        <v>800</v>
      </c>
      <c r="AF501" s="60"/>
      <c r="AH501" s="59"/>
    </row>
    <row r="502" spans="1:34">
      <c r="A502" s="99" t="s">
        <v>801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8">N502+S502</f>
        <v>556.6400000000001</v>
      </c>
      <c r="Y502" s="14">
        <f t="shared" ref="Y502:Y515" si="189">O502+T502</f>
        <v>0</v>
      </c>
      <c r="Z502" s="14">
        <f t="shared" ref="Z502:Z515" si="190">P502+U502</f>
        <v>230.4</v>
      </c>
      <c r="AA502" s="14">
        <f t="shared" ref="AA502:AA515" si="191">Q502+V502</f>
        <v>0</v>
      </c>
      <c r="AB502" s="14">
        <f t="shared" si="183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802</v>
      </c>
      <c r="B503" s="91">
        <v>16</v>
      </c>
      <c r="C503" s="21" t="s">
        <v>835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188"/>
        <v>372.4</v>
      </c>
      <c r="Y503" s="14">
        <f t="shared" si="189"/>
        <v>0</v>
      </c>
      <c r="Z503" s="14">
        <f t="shared" si="190"/>
        <v>275.2</v>
      </c>
      <c r="AA503" s="14">
        <f t="shared" si="191"/>
        <v>0</v>
      </c>
      <c r="AB503" s="14">
        <f t="shared" si="183"/>
        <v>0</v>
      </c>
      <c r="AC503" s="15">
        <f t="shared" ref="AC503:AC515" si="192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188"/>
        <v>372.4</v>
      </c>
      <c r="Y504" s="14">
        <f t="shared" si="189"/>
        <v>0</v>
      </c>
      <c r="Z504" s="14">
        <f t="shared" si="190"/>
        <v>275.2</v>
      </c>
      <c r="AA504" s="14">
        <f t="shared" si="191"/>
        <v>0</v>
      </c>
      <c r="AB504" s="14">
        <f t="shared" ref="AB504:AB515" si="193">R504+W504</f>
        <v>0</v>
      </c>
      <c r="AC504" s="15">
        <f t="shared" si="192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188"/>
        <v>372.4</v>
      </c>
      <c r="Y505" s="14">
        <f t="shared" si="189"/>
        <v>0</v>
      </c>
      <c r="Z505" s="14">
        <f t="shared" si="190"/>
        <v>275.2</v>
      </c>
      <c r="AA505" s="14">
        <f t="shared" si="191"/>
        <v>0</v>
      </c>
      <c r="AB505" s="14">
        <f t="shared" si="193"/>
        <v>0</v>
      </c>
      <c r="AC505" s="15">
        <f t="shared" si="192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188"/>
        <v>372.4</v>
      </c>
      <c r="Y506" s="14">
        <f t="shared" si="189"/>
        <v>0</v>
      </c>
      <c r="Z506" s="14">
        <f t="shared" si="190"/>
        <v>275.2</v>
      </c>
      <c r="AA506" s="14">
        <f t="shared" si="191"/>
        <v>0</v>
      </c>
      <c r="AB506" s="14">
        <f t="shared" si="193"/>
        <v>0</v>
      </c>
      <c r="AC506" s="15">
        <f t="shared" si="192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100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455.99999999999994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8"/>
        <v>127.4</v>
      </c>
      <c r="Y507" s="14">
        <f t="shared" si="189"/>
        <v>684</v>
      </c>
      <c r="Z507" s="14">
        <f t="shared" si="190"/>
        <v>0</v>
      </c>
      <c r="AA507" s="14">
        <f t="shared" si="191"/>
        <v>0</v>
      </c>
      <c r="AB507" s="14">
        <f t="shared" si="193"/>
        <v>0</v>
      </c>
      <c r="AC507" s="15">
        <f t="shared" si="192"/>
        <v>811.4</v>
      </c>
      <c r="AD507" s="48">
        <f>(ROUND(AC507-AC501,1)/AC501)</f>
        <v>0.19323529411764706</v>
      </c>
      <c r="AE507" s="113"/>
      <c r="AF507" s="60"/>
      <c r="AH507" s="59"/>
    </row>
    <row r="508" spans="1:34">
      <c r="A508" s="99" t="s">
        <v>830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55</v>
      </c>
      <c r="L508" s="13">
        <v>55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501.59999999999997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8"/>
        <v>127.4</v>
      </c>
      <c r="Y508" s="14">
        <f t="shared" si="189"/>
        <v>0</v>
      </c>
      <c r="Z508" s="14">
        <f t="shared" si="190"/>
        <v>729.59999999999991</v>
      </c>
      <c r="AA508" s="14">
        <f t="shared" si="191"/>
        <v>0</v>
      </c>
      <c r="AB508" s="14">
        <f t="shared" si="193"/>
        <v>0</v>
      </c>
      <c r="AC508" s="15">
        <f t="shared" si="192"/>
        <v>857</v>
      </c>
      <c r="AD508" s="48">
        <f>(ROUND(AC508-AC501,1)/AC501)</f>
        <v>0.26029411764705884</v>
      </c>
      <c r="AE508" s="113"/>
      <c r="AF508" s="60"/>
      <c r="AH508" s="59"/>
    </row>
    <row r="509" spans="1:34">
      <c r="A509" s="99" t="s">
        <v>831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100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455.99999999999994</v>
      </c>
      <c r="W509" s="14">
        <f>(R509/100)*(K509*$K$11)+(R509/100)*(L509*$L$11)</f>
        <v>0</v>
      </c>
      <c r="X509" s="14">
        <f t="shared" si="188"/>
        <v>127.4</v>
      </c>
      <c r="Y509" s="14">
        <f t="shared" si="189"/>
        <v>0</v>
      </c>
      <c r="Z509" s="14">
        <f t="shared" si="190"/>
        <v>0</v>
      </c>
      <c r="AA509" s="14">
        <f t="shared" si="191"/>
        <v>684</v>
      </c>
      <c r="AB509" s="14">
        <f t="shared" si="193"/>
        <v>0</v>
      </c>
      <c r="AC509" s="15">
        <f t="shared" si="192"/>
        <v>811.4</v>
      </c>
      <c r="AD509" s="48">
        <f>(ROUND(AC509-AC501,1)/AC501)</f>
        <v>0.19323529411764706</v>
      </c>
      <c r="AE509" s="113"/>
      <c r="AF509" s="60"/>
      <c r="AH509" s="59"/>
    </row>
    <row r="510" spans="1:34">
      <c r="A510" s="99" t="s">
        <v>832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50</v>
      </c>
      <c r="L510" s="13">
        <v>50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455.99999999999994</v>
      </c>
      <c r="X510" s="14">
        <f t="shared" si="188"/>
        <v>127.4</v>
      </c>
      <c r="Y510" s="14">
        <f t="shared" si="189"/>
        <v>0</v>
      </c>
      <c r="Z510" s="14">
        <f t="shared" si="190"/>
        <v>0</v>
      </c>
      <c r="AA510" s="14">
        <f t="shared" si="191"/>
        <v>0</v>
      </c>
      <c r="AB510" s="14">
        <f t="shared" si="193"/>
        <v>684</v>
      </c>
      <c r="AC510" s="15">
        <f t="shared" si="192"/>
        <v>811.4</v>
      </c>
      <c r="AD510" s="48">
        <f>(ROUND(AC510-AC501,1)/AC501)</f>
        <v>0.19323529411764706</v>
      </c>
      <c r="AE510" s="113"/>
      <c r="AF510" s="60"/>
      <c r="AH510" s="59"/>
    </row>
    <row r="511" spans="1:34">
      <c r="A511" s="99" t="s">
        <v>833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50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</f>
        <v>294</v>
      </c>
      <c r="T511" s="14">
        <f>(O511/100)*(K511*$K$13)+(O511/100)*(M511*$M$13)</f>
        <v>0</v>
      </c>
      <c r="U511" s="14">
        <f>(P511/100)*(K511*$K$13)+(P511/100)*(L511*$L$13)+(P511/100)*(M511*$M$13)</f>
        <v>216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>N511+S511</f>
        <v>441</v>
      </c>
      <c r="Y511" s="14">
        <f t="shared" si="189"/>
        <v>0</v>
      </c>
      <c r="Z511" s="14">
        <f t="shared" si="190"/>
        <v>336</v>
      </c>
      <c r="AA511" s="14">
        <f t="shared" si="191"/>
        <v>0</v>
      </c>
      <c r="AB511" s="14">
        <f t="shared" si="193"/>
        <v>0</v>
      </c>
      <c r="AC511" s="15">
        <f t="shared" si="192"/>
        <v>777</v>
      </c>
      <c r="AD511" s="48">
        <f>(ROUND(AC511-AC501,1)/AC501)</f>
        <v>0.1426470588235294</v>
      </c>
      <c r="AE511" s="113"/>
      <c r="AF511" s="60"/>
      <c r="AH511" s="59"/>
    </row>
    <row r="512" spans="1:34">
      <c r="A512" s="99" t="s">
        <v>834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80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565.5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8"/>
        <v>783</v>
      </c>
      <c r="Y512" s="14">
        <f t="shared" si="189"/>
        <v>0</v>
      </c>
      <c r="Z512" s="14">
        <f t="shared" si="190"/>
        <v>0</v>
      </c>
      <c r="AA512" s="14">
        <f t="shared" si="191"/>
        <v>0</v>
      </c>
      <c r="AB512" s="14">
        <f t="shared" si="193"/>
        <v>0</v>
      </c>
      <c r="AC512" s="15">
        <f t="shared" si="192"/>
        <v>783</v>
      </c>
      <c r="AD512" s="48">
        <f>(ROUND(AC512-AC501,1)/AC501)</f>
        <v>0.15147058823529411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80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565.5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8"/>
        <v>783</v>
      </c>
      <c r="Y513" s="14">
        <f t="shared" si="189"/>
        <v>0</v>
      </c>
      <c r="Z513" s="14">
        <f t="shared" si="190"/>
        <v>0</v>
      </c>
      <c r="AA513" s="14">
        <f t="shared" si="191"/>
        <v>0</v>
      </c>
      <c r="AB513" s="14">
        <f t="shared" si="193"/>
        <v>0</v>
      </c>
      <c r="AC513" s="15">
        <f t="shared" si="192"/>
        <v>783</v>
      </c>
      <c r="AD513" s="48">
        <f>(ROUND(AC513-AC501,1)/AC501)</f>
        <v>0.15147058823529411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8"/>
        <v>536.25600000000009</v>
      </c>
      <c r="Y514" s="14">
        <f t="shared" si="189"/>
        <v>0</v>
      </c>
      <c r="Z514" s="14">
        <f t="shared" si="190"/>
        <v>230.4</v>
      </c>
      <c r="AA514" s="14">
        <f t="shared" si="191"/>
        <v>0</v>
      </c>
      <c r="AB514" s="14">
        <f t="shared" si="193"/>
        <v>0</v>
      </c>
      <c r="AC514" s="15">
        <f t="shared" si="192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8"/>
        <v>536.25600000000009</v>
      </c>
      <c r="Y515" s="14">
        <f t="shared" si="189"/>
        <v>0</v>
      </c>
      <c r="Z515" s="14">
        <f t="shared" si="190"/>
        <v>230.4</v>
      </c>
      <c r="AA515" s="14">
        <f t="shared" si="191"/>
        <v>0</v>
      </c>
      <c r="AB515" s="14">
        <f t="shared" si="193"/>
        <v>0</v>
      </c>
      <c r="AC515" s="15">
        <f t="shared" si="192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84"/>
        <v>466.40000000000003</v>
      </c>
      <c r="Y516" s="52">
        <f t="shared" si="180"/>
        <v>0</v>
      </c>
      <c r="Z516" s="52">
        <f t="shared" si="181"/>
        <v>0</v>
      </c>
      <c r="AA516" s="52">
        <f t="shared" si="182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800</v>
      </c>
      <c r="AF516" s="60"/>
      <c r="AH516" s="59"/>
    </row>
    <row r="517" spans="1:34">
      <c r="A517" s="99" t="s">
        <v>801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84"/>
        <v>585.12000000000012</v>
      </c>
      <c r="Y517" s="14">
        <f t="shared" si="180"/>
        <v>0</v>
      </c>
      <c r="Z517" s="14">
        <f t="shared" si="181"/>
        <v>0</v>
      </c>
      <c r="AA517" s="14">
        <f t="shared" si="182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802</v>
      </c>
      <c r="B518" s="93">
        <v>10</v>
      </c>
      <c r="C518" s="21" t="s">
        <v>835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4"/>
        <v>440.96000000000004</v>
      </c>
      <c r="Y518" s="14">
        <f t="shared" si="180"/>
        <v>0</v>
      </c>
      <c r="Z518" s="14">
        <f t="shared" si="181"/>
        <v>0</v>
      </c>
      <c r="AA518" s="14">
        <f t="shared" si="182"/>
        <v>0</v>
      </c>
      <c r="AB518" s="14">
        <f>R518+W518</f>
        <v>170</v>
      </c>
      <c r="AC518" s="15">
        <f t="shared" ref="AC518:AC530" si="194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4"/>
        <v>440.96000000000004</v>
      </c>
      <c r="Y519" s="14">
        <f t="shared" si="180"/>
        <v>0</v>
      </c>
      <c r="Z519" s="14">
        <f t="shared" si="181"/>
        <v>0</v>
      </c>
      <c r="AA519" s="14">
        <f t="shared" si="182"/>
        <v>0</v>
      </c>
      <c r="AB519" s="14">
        <f t="shared" ref="AB519:AB530" si="195">R519+W519</f>
        <v>170</v>
      </c>
      <c r="AC519" s="15">
        <f t="shared" si="194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4"/>
        <v>440.96000000000004</v>
      </c>
      <c r="Y520" s="14">
        <f t="shared" si="180"/>
        <v>0</v>
      </c>
      <c r="Z520" s="14">
        <f t="shared" si="181"/>
        <v>0</v>
      </c>
      <c r="AA520" s="14">
        <f t="shared" si="182"/>
        <v>0</v>
      </c>
      <c r="AB520" s="14">
        <f t="shared" si="195"/>
        <v>170</v>
      </c>
      <c r="AC520" s="15">
        <f t="shared" si="194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4"/>
        <v>440.96000000000004</v>
      </c>
      <c r="Y521" s="14">
        <f t="shared" si="180"/>
        <v>0</v>
      </c>
      <c r="Z521" s="14">
        <f t="shared" si="181"/>
        <v>0</v>
      </c>
      <c r="AA521" s="14">
        <f t="shared" si="182"/>
        <v>0</v>
      </c>
      <c r="AB521" s="14">
        <f t="shared" si="195"/>
        <v>170</v>
      </c>
      <c r="AC521" s="15">
        <f t="shared" si="194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80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372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4"/>
        <v>151.58000000000001</v>
      </c>
      <c r="Y522" s="14">
        <f t="shared" si="180"/>
        <v>604.5</v>
      </c>
      <c r="Z522" s="14">
        <f t="shared" si="181"/>
        <v>0</v>
      </c>
      <c r="AA522" s="14">
        <f t="shared" si="182"/>
        <v>0</v>
      </c>
      <c r="AB522" s="14">
        <f t="shared" si="195"/>
        <v>0</v>
      </c>
      <c r="AC522" s="15">
        <f t="shared" si="194"/>
        <v>756.1</v>
      </c>
      <c r="AD522" s="48">
        <f>(ROUND(AC522-AC516,1)/AC516)</f>
        <v>0.18808925204274043</v>
      </c>
      <c r="AE522" s="113"/>
      <c r="AF522" s="60"/>
      <c r="AH522" s="59"/>
    </row>
    <row r="523" spans="1:34">
      <c r="A523" s="99" t="s">
        <v>830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40</v>
      </c>
      <c r="L523" s="13">
        <v>40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372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4"/>
        <v>151.58000000000001</v>
      </c>
      <c r="Y523" s="14">
        <f t="shared" si="180"/>
        <v>0</v>
      </c>
      <c r="Z523" s="14">
        <f t="shared" si="181"/>
        <v>604.5</v>
      </c>
      <c r="AA523" s="14">
        <f t="shared" si="182"/>
        <v>0</v>
      </c>
      <c r="AB523" s="14">
        <f t="shared" si="195"/>
        <v>0</v>
      </c>
      <c r="AC523" s="15">
        <f t="shared" si="194"/>
        <v>756.1</v>
      </c>
      <c r="AD523" s="48">
        <f>(ROUND(AC523-AC516,1)/AC516)</f>
        <v>0.18808925204274043</v>
      </c>
      <c r="AE523" s="113"/>
      <c r="AF523" s="60"/>
      <c r="AH523" s="59"/>
    </row>
    <row r="524" spans="1:34">
      <c r="A524" s="99" t="s">
        <v>831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80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372</v>
      </c>
      <c r="W524" s="14">
        <f>(R524/100)*(K524*$K$11)+(R524/100)*(L524*$L$11)</f>
        <v>0</v>
      </c>
      <c r="X524" s="14">
        <f t="shared" si="184"/>
        <v>151.58000000000001</v>
      </c>
      <c r="Y524" s="14">
        <f t="shared" si="180"/>
        <v>0</v>
      </c>
      <c r="Z524" s="14">
        <f t="shared" si="181"/>
        <v>0</v>
      </c>
      <c r="AA524" s="14">
        <f t="shared" si="182"/>
        <v>604.5</v>
      </c>
      <c r="AB524" s="14">
        <f t="shared" si="195"/>
        <v>0</v>
      </c>
      <c r="AC524" s="15">
        <f t="shared" si="194"/>
        <v>756.1</v>
      </c>
      <c r="AD524" s="48">
        <f>(ROUND(AC524-AC516,1)/AC516)</f>
        <v>0.18808925204274043</v>
      </c>
      <c r="AE524" s="113"/>
      <c r="AF524" s="60"/>
      <c r="AH524" s="59"/>
    </row>
    <row r="525" spans="1:34">
      <c r="A525" s="99" t="s">
        <v>832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45</v>
      </c>
      <c r="L525" s="13">
        <v>45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418.50000000000006</v>
      </c>
      <c r="X525" s="14">
        <f t="shared" si="184"/>
        <v>151.58000000000001</v>
      </c>
      <c r="Y525" s="14">
        <f t="shared" si="180"/>
        <v>0</v>
      </c>
      <c r="Z525" s="14">
        <f t="shared" si="181"/>
        <v>0</v>
      </c>
      <c r="AA525" s="14">
        <f t="shared" si="182"/>
        <v>0</v>
      </c>
      <c r="AB525" s="14">
        <f t="shared" si="195"/>
        <v>651</v>
      </c>
      <c r="AC525" s="15">
        <f t="shared" si="194"/>
        <v>802.6</v>
      </c>
      <c r="AD525" s="48">
        <f>(ROUND(AC525-AC516,1)/AC516)</f>
        <v>0.26115650534255186</v>
      </c>
      <c r="AE525" s="113"/>
      <c r="AF525" s="60"/>
      <c r="AH525" s="59"/>
    </row>
    <row r="526" spans="1:34">
      <c r="A526" s="99" t="s">
        <v>833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50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(N526/100)*(I526*$I$13)+(N526/100)*(J526*$J$13)+(N526/100)*(M526*$M$13)</f>
        <v>349.8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127.49999999999999</v>
      </c>
      <c r="X526" s="14">
        <f>N526+S526</f>
        <v>508.8</v>
      </c>
      <c r="Y526" s="14">
        <f t="shared" si="180"/>
        <v>0</v>
      </c>
      <c r="Z526" s="14">
        <f t="shared" si="181"/>
        <v>0</v>
      </c>
      <c r="AA526" s="14">
        <f t="shared" si="182"/>
        <v>0</v>
      </c>
      <c r="AB526" s="14">
        <f t="shared" si="195"/>
        <v>255</v>
      </c>
      <c r="AC526" s="15">
        <f t="shared" si="194"/>
        <v>763.8</v>
      </c>
      <c r="AD526" s="48">
        <f>(ROUND(AC526-AC516,1)/AC516)</f>
        <v>0.20018856065367696</v>
      </c>
      <c r="AE526" s="113"/>
      <c r="AF526" s="60"/>
      <c r="AH526" s="59"/>
    </row>
    <row r="527" spans="1:34">
      <c r="A527" s="99" t="s">
        <v>834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70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546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4"/>
        <v>756</v>
      </c>
      <c r="Y527" s="14">
        <f t="shared" si="180"/>
        <v>0</v>
      </c>
      <c r="Z527" s="14">
        <f t="shared" si="181"/>
        <v>0</v>
      </c>
      <c r="AA527" s="14">
        <f t="shared" si="182"/>
        <v>0</v>
      </c>
      <c r="AB527" s="14">
        <f t="shared" si="195"/>
        <v>0</v>
      </c>
      <c r="AC527" s="15">
        <f t="shared" si="194"/>
        <v>756</v>
      </c>
      <c r="AD527" s="48">
        <f>(ROUND(AC527-AC516,1)/AC516)</f>
        <v>0.18793211816467631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70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546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4"/>
        <v>756</v>
      </c>
      <c r="Y528" s="14">
        <f t="shared" si="180"/>
        <v>0</v>
      </c>
      <c r="Z528" s="14">
        <f t="shared" si="181"/>
        <v>0</v>
      </c>
      <c r="AA528" s="14">
        <f t="shared" si="182"/>
        <v>0</v>
      </c>
      <c r="AB528" s="14">
        <f t="shared" si="195"/>
        <v>0</v>
      </c>
      <c r="AC528" s="15">
        <f t="shared" si="194"/>
        <v>756</v>
      </c>
      <c r="AD528" s="48">
        <f>(ROUND(AC528-AC516,1)/AC516)</f>
        <v>0.18793211816467631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4"/>
        <v>552.048</v>
      </c>
      <c r="Y529" s="14">
        <f t="shared" si="180"/>
        <v>0</v>
      </c>
      <c r="Z529" s="14">
        <f t="shared" si="181"/>
        <v>0</v>
      </c>
      <c r="AA529" s="14">
        <f t="shared" si="182"/>
        <v>0</v>
      </c>
      <c r="AB529" s="14">
        <f t="shared" si="195"/>
        <v>136</v>
      </c>
      <c r="AC529" s="15">
        <f t="shared" si="194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4"/>
        <v>642.78400000000011</v>
      </c>
      <c r="Y530" s="14">
        <f t="shared" si="180"/>
        <v>0</v>
      </c>
      <c r="Z530" s="14">
        <f t="shared" si="181"/>
        <v>0</v>
      </c>
      <c r="AA530" s="14">
        <f t="shared" si="182"/>
        <v>0</v>
      </c>
      <c r="AB530" s="14">
        <f t="shared" si="195"/>
        <v>136</v>
      </c>
      <c r="AC530" s="15">
        <f t="shared" si="194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84"/>
        <v>576</v>
      </c>
      <c r="Y531" s="52">
        <f t="shared" si="180"/>
        <v>0</v>
      </c>
      <c r="Z531" s="52">
        <f t="shared" si="181"/>
        <v>0</v>
      </c>
      <c r="AA531" s="52">
        <f t="shared" si="182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800</v>
      </c>
      <c r="AF531" s="60"/>
      <c r="AH531" s="60"/>
    </row>
    <row r="532" spans="1:34">
      <c r="A532" s="99" t="s">
        <v>801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6">N532+S532</f>
        <v>662.4</v>
      </c>
      <c r="Y532" s="14">
        <f t="shared" ref="Y532:Y545" si="197">O532+T532</f>
        <v>0</v>
      </c>
      <c r="Z532" s="14">
        <f t="shared" ref="Z532:Z545" si="198">P532+U532</f>
        <v>0</v>
      </c>
      <c r="AA532" s="14">
        <f t="shared" ref="AA532:AA545" si="199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60"/>
    </row>
    <row r="533" spans="1:34">
      <c r="A533" s="99" t="s">
        <v>802</v>
      </c>
      <c r="B533" s="91">
        <v>16</v>
      </c>
      <c r="C533" s="21" t="s">
        <v>835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6"/>
        <v>180</v>
      </c>
      <c r="Y533" s="14">
        <f t="shared" si="197"/>
        <v>0</v>
      </c>
      <c r="Z533" s="14">
        <f t="shared" si="198"/>
        <v>0</v>
      </c>
      <c r="AA533" s="14">
        <f t="shared" si="199"/>
        <v>0</v>
      </c>
      <c r="AB533" s="14">
        <f>R533+W533</f>
        <v>0</v>
      </c>
      <c r="AC533" s="15">
        <f t="shared" ref="AC533:AC545" si="200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6"/>
        <v>536.4</v>
      </c>
      <c r="Y534" s="14">
        <f t="shared" si="197"/>
        <v>0</v>
      </c>
      <c r="Z534" s="14">
        <f t="shared" si="198"/>
        <v>0</v>
      </c>
      <c r="AA534" s="14">
        <f t="shared" si="199"/>
        <v>0</v>
      </c>
      <c r="AB534" s="14">
        <f t="shared" ref="AB534:AB545" si="201">R534+W534</f>
        <v>0</v>
      </c>
      <c r="AC534" s="15">
        <f t="shared" si="200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6"/>
        <v>536.4</v>
      </c>
      <c r="Y535" s="14">
        <f t="shared" si="197"/>
        <v>0</v>
      </c>
      <c r="Z535" s="14">
        <f t="shared" si="198"/>
        <v>0</v>
      </c>
      <c r="AA535" s="14">
        <f t="shared" si="199"/>
        <v>0</v>
      </c>
      <c r="AB535" s="14">
        <f t="shared" si="201"/>
        <v>0</v>
      </c>
      <c r="AC535" s="15">
        <f t="shared" si="200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6"/>
        <v>536.4</v>
      </c>
      <c r="Y536" s="14">
        <f t="shared" si="197"/>
        <v>0</v>
      </c>
      <c r="Z536" s="14">
        <f t="shared" si="198"/>
        <v>0</v>
      </c>
      <c r="AA536" s="14">
        <f t="shared" si="199"/>
        <v>0</v>
      </c>
      <c r="AB536" s="14">
        <f t="shared" si="201"/>
        <v>0</v>
      </c>
      <c r="AC536" s="15">
        <f t="shared" si="200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6"/>
        <v>187.2</v>
      </c>
      <c r="Y537" s="14">
        <f t="shared" si="197"/>
        <v>448.20000000000005</v>
      </c>
      <c r="Z537" s="14">
        <f t="shared" si="198"/>
        <v>0</v>
      </c>
      <c r="AA537" s="14">
        <f t="shared" si="199"/>
        <v>0</v>
      </c>
      <c r="AB537" s="14">
        <f t="shared" si="201"/>
        <v>0</v>
      </c>
      <c r="AC537" s="15">
        <f t="shared" si="200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830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6"/>
        <v>187.2</v>
      </c>
      <c r="Y538" s="14">
        <f t="shared" si="197"/>
        <v>0</v>
      </c>
      <c r="Z538" s="14">
        <f t="shared" si="198"/>
        <v>448.20000000000005</v>
      </c>
      <c r="AA538" s="14">
        <f t="shared" si="199"/>
        <v>0</v>
      </c>
      <c r="AB538" s="14">
        <f t="shared" si="201"/>
        <v>0</v>
      </c>
      <c r="AC538" s="15">
        <f t="shared" si="200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831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196"/>
        <v>187.2</v>
      </c>
      <c r="Y539" s="14">
        <f t="shared" si="197"/>
        <v>0</v>
      </c>
      <c r="Z539" s="14">
        <f t="shared" si="198"/>
        <v>0</v>
      </c>
      <c r="AA539" s="14">
        <f t="shared" si="199"/>
        <v>448.20000000000005</v>
      </c>
      <c r="AB539" s="14">
        <f t="shared" si="201"/>
        <v>0</v>
      </c>
      <c r="AC539" s="15">
        <f t="shared" si="200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832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196"/>
        <v>187.2</v>
      </c>
      <c r="Y540" s="14">
        <f t="shared" si="197"/>
        <v>0</v>
      </c>
      <c r="Z540" s="14">
        <f t="shared" si="198"/>
        <v>0</v>
      </c>
      <c r="AA540" s="14">
        <f t="shared" si="199"/>
        <v>0</v>
      </c>
      <c r="AB540" s="14">
        <f t="shared" si="201"/>
        <v>448.20000000000005</v>
      </c>
      <c r="AC540" s="15">
        <f t="shared" si="200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833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(N541/100)*(I541*$I$13)+(N541/100)*(J541*$J$13)+(N541/100)*(M541*$M$13)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>N541+S541</f>
        <v>661.5</v>
      </c>
      <c r="Y541" s="14">
        <f t="shared" si="197"/>
        <v>0</v>
      </c>
      <c r="Z541" s="14">
        <f t="shared" si="198"/>
        <v>0</v>
      </c>
      <c r="AA541" s="14">
        <f t="shared" si="199"/>
        <v>0</v>
      </c>
      <c r="AB541" s="14">
        <f t="shared" si="201"/>
        <v>0</v>
      </c>
      <c r="AC541" s="15">
        <f t="shared" si="200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834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6"/>
        <v>661.5</v>
      </c>
      <c r="Y542" s="14">
        <f t="shared" si="197"/>
        <v>0</v>
      </c>
      <c r="Z542" s="14">
        <f t="shared" si="198"/>
        <v>0</v>
      </c>
      <c r="AA542" s="14">
        <f t="shared" si="199"/>
        <v>0</v>
      </c>
      <c r="AB542" s="14">
        <f t="shared" si="201"/>
        <v>0</v>
      </c>
      <c r="AC542" s="15">
        <f t="shared" si="200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6"/>
        <v>661.5</v>
      </c>
      <c r="Y543" s="14">
        <f t="shared" si="197"/>
        <v>0</v>
      </c>
      <c r="Z543" s="14">
        <f t="shared" si="198"/>
        <v>0</v>
      </c>
      <c r="AA543" s="14">
        <f t="shared" si="199"/>
        <v>0</v>
      </c>
      <c r="AB543" s="14">
        <f t="shared" si="201"/>
        <v>0</v>
      </c>
      <c r="AC543" s="15">
        <f t="shared" si="200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6"/>
        <v>726.48</v>
      </c>
      <c r="Y544" s="14">
        <f t="shared" si="197"/>
        <v>0</v>
      </c>
      <c r="Z544" s="14">
        <f t="shared" si="198"/>
        <v>0</v>
      </c>
      <c r="AA544" s="14">
        <f t="shared" si="199"/>
        <v>0</v>
      </c>
      <c r="AB544" s="14">
        <f t="shared" si="201"/>
        <v>0</v>
      </c>
      <c r="AC544" s="15">
        <f t="shared" si="200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6"/>
        <v>622.07999999999993</v>
      </c>
      <c r="Y545" s="14">
        <f t="shared" si="197"/>
        <v>0</v>
      </c>
      <c r="Z545" s="14">
        <f t="shared" si="198"/>
        <v>0</v>
      </c>
      <c r="AA545" s="14">
        <f t="shared" si="199"/>
        <v>0</v>
      </c>
      <c r="AB545" s="14">
        <f t="shared" si="201"/>
        <v>0</v>
      </c>
      <c r="AC545" s="15">
        <f t="shared" si="200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887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84"/>
        <v>560</v>
      </c>
      <c r="Y546" s="52">
        <f t="shared" si="180"/>
        <v>0</v>
      </c>
      <c r="Z546" s="52">
        <f t="shared" si="181"/>
        <v>0</v>
      </c>
      <c r="AA546" s="52">
        <f t="shared" si="182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800</v>
      </c>
      <c r="AF546" s="60"/>
      <c r="AH546" s="59"/>
    </row>
    <row r="547" spans="1:34">
      <c r="A547" s="99" t="s">
        <v>801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84"/>
        <v>688</v>
      </c>
      <c r="Y547" s="14">
        <f t="shared" si="180"/>
        <v>0</v>
      </c>
      <c r="Z547" s="14">
        <f t="shared" si="181"/>
        <v>0</v>
      </c>
      <c r="AA547" s="14">
        <f t="shared" si="182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59"/>
    </row>
    <row r="548" spans="1:34">
      <c r="A548" s="99" t="s">
        <v>802</v>
      </c>
      <c r="B548" s="93">
        <v>10</v>
      </c>
      <c r="C548" s="21" t="s">
        <v>835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84"/>
        <v>524</v>
      </c>
      <c r="Y548" s="14">
        <f t="shared" si="180"/>
        <v>0</v>
      </c>
      <c r="Z548" s="14">
        <f t="shared" si="181"/>
        <v>0</v>
      </c>
      <c r="AA548" s="14">
        <f t="shared" si="182"/>
        <v>0</v>
      </c>
      <c r="AB548" s="14">
        <f>R548+W548</f>
        <v>0</v>
      </c>
      <c r="AC548" s="15">
        <f t="shared" ref="AC548:AC560" si="202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84"/>
        <v>524</v>
      </c>
      <c r="Y549" s="14">
        <f t="shared" si="180"/>
        <v>0</v>
      </c>
      <c r="Z549" s="14">
        <f t="shared" si="181"/>
        <v>0</v>
      </c>
      <c r="AA549" s="14">
        <f t="shared" si="182"/>
        <v>0</v>
      </c>
      <c r="AB549" s="14">
        <f t="shared" ref="AB549:AB561" si="203">R549+W549</f>
        <v>0</v>
      </c>
      <c r="AC549" s="15">
        <f t="shared" si="202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84"/>
        <v>524</v>
      </c>
      <c r="Y550" s="14">
        <f t="shared" si="180"/>
        <v>0</v>
      </c>
      <c r="Z550" s="14">
        <f t="shared" si="181"/>
        <v>0</v>
      </c>
      <c r="AA550" s="14">
        <f t="shared" si="182"/>
        <v>0</v>
      </c>
      <c r="AB550" s="14">
        <f t="shared" si="203"/>
        <v>0</v>
      </c>
      <c r="AC550" s="15">
        <f t="shared" si="202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84"/>
        <v>524</v>
      </c>
      <c r="Y551" s="14">
        <f t="shared" si="180"/>
        <v>0</v>
      </c>
      <c r="Z551" s="14">
        <f t="shared" si="181"/>
        <v>0</v>
      </c>
      <c r="AA551" s="14">
        <f t="shared" si="182"/>
        <v>0</v>
      </c>
      <c r="AB551" s="14">
        <f t="shared" si="203"/>
        <v>0</v>
      </c>
      <c r="AC551" s="15">
        <f t="shared" si="202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595</v>
      </c>
      <c r="B552" s="93"/>
      <c r="C552" s="21" t="s">
        <v>1</v>
      </c>
      <c r="D552" s="12">
        <v>50</v>
      </c>
      <c r="E552" s="12">
        <v>170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255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254.99999999999997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84"/>
        <v>117</v>
      </c>
      <c r="Y552" s="14">
        <f t="shared" si="180"/>
        <v>510</v>
      </c>
      <c r="Z552" s="14">
        <f t="shared" si="181"/>
        <v>0</v>
      </c>
      <c r="AA552" s="14">
        <f t="shared" si="182"/>
        <v>0</v>
      </c>
      <c r="AB552" s="14">
        <f t="shared" si="203"/>
        <v>0</v>
      </c>
      <c r="AC552" s="15">
        <f t="shared" si="202"/>
        <v>627</v>
      </c>
      <c r="AD552" s="48">
        <f>(ROUND(AC552-AC546,1)/AC546)</f>
        <v>0.11964285714285715</v>
      </c>
      <c r="AE552" s="113"/>
      <c r="AF552" s="60"/>
      <c r="AH552" s="59"/>
    </row>
    <row r="553" spans="1:34">
      <c r="A553" s="99" t="s">
        <v>830</v>
      </c>
      <c r="B553" s="93"/>
      <c r="C553" s="21" t="s">
        <v>2</v>
      </c>
      <c r="D553" s="12">
        <v>50</v>
      </c>
      <c r="E553" s="12">
        <v>0</v>
      </c>
      <c r="F553" s="12">
        <v>160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240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240</v>
      </c>
      <c r="V553" s="14">
        <f>(Q553/100)*(L553*$L$10)</f>
        <v>0</v>
      </c>
      <c r="W553" s="14">
        <f>(R553/100)*(K553*$K$10)+(R553/100)*(L553*$L$10)</f>
        <v>0</v>
      </c>
      <c r="X553" s="14">
        <f t="shared" si="184"/>
        <v>149.5</v>
      </c>
      <c r="Y553" s="14">
        <f t="shared" si="180"/>
        <v>0</v>
      </c>
      <c r="Z553" s="14">
        <f t="shared" si="181"/>
        <v>480</v>
      </c>
      <c r="AA553" s="14">
        <f t="shared" si="182"/>
        <v>0</v>
      </c>
      <c r="AB553" s="14">
        <f t="shared" si="203"/>
        <v>0</v>
      </c>
      <c r="AC553" s="15">
        <f t="shared" si="202"/>
        <v>629.5</v>
      </c>
      <c r="AD553" s="48">
        <f>(ROUND(AC553-AC546,1)/AC546)</f>
        <v>0.12410714285714286</v>
      </c>
      <c r="AE553" s="113"/>
      <c r="AF553" s="60"/>
      <c r="AH553" s="59"/>
    </row>
    <row r="554" spans="1:34">
      <c r="A554" s="99" t="s">
        <v>831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150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225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225</v>
      </c>
      <c r="W554" s="14">
        <f>(R554/100)*(K554*$K$11)+(R554/100)*(L554*$L$11)</f>
        <v>0</v>
      </c>
      <c r="X554" s="14">
        <f t="shared" si="184"/>
        <v>182</v>
      </c>
      <c r="Y554" s="14">
        <f t="shared" si="180"/>
        <v>0</v>
      </c>
      <c r="Z554" s="14">
        <f t="shared" si="181"/>
        <v>0</v>
      </c>
      <c r="AA554" s="14">
        <f t="shared" si="182"/>
        <v>450</v>
      </c>
      <c r="AB554" s="14">
        <f t="shared" si="203"/>
        <v>0</v>
      </c>
      <c r="AC554" s="15">
        <f t="shared" si="202"/>
        <v>632</v>
      </c>
      <c r="AD554" s="48">
        <f>(ROUND(AC554-AC546,1)/AC546)</f>
        <v>0.12857142857142856</v>
      </c>
      <c r="AE554" s="113"/>
      <c r="AF554" s="60"/>
      <c r="AH554" s="59"/>
    </row>
    <row r="555" spans="1:34">
      <c r="A555" s="99" t="s">
        <v>832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160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240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240</v>
      </c>
      <c r="X555" s="14">
        <f t="shared" si="184"/>
        <v>149.5</v>
      </c>
      <c r="Y555" s="14">
        <f t="shared" si="180"/>
        <v>0</v>
      </c>
      <c r="Z555" s="14">
        <f t="shared" si="181"/>
        <v>0</v>
      </c>
      <c r="AA555" s="14">
        <f t="shared" si="182"/>
        <v>0</v>
      </c>
      <c r="AB555" s="14">
        <f t="shared" si="203"/>
        <v>480</v>
      </c>
      <c r="AC555" s="15">
        <f t="shared" si="202"/>
        <v>629.5</v>
      </c>
      <c r="AD555" s="48">
        <f>(ROUND(AC555-AC546,1)/AC546)</f>
        <v>0.12410714285714286</v>
      </c>
      <c r="AE555" s="113"/>
      <c r="AF555" s="60"/>
      <c r="AH555" s="59"/>
    </row>
    <row r="556" spans="1:34">
      <c r="A556" s="99" t="s">
        <v>833</v>
      </c>
      <c r="B556" s="93"/>
      <c r="C556" s="21" t="s">
        <v>327</v>
      </c>
      <c r="D556" s="12">
        <v>130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195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448.5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84"/>
        <v>643.5</v>
      </c>
      <c r="Y556" s="14">
        <f t="shared" si="180"/>
        <v>0</v>
      </c>
      <c r="Z556" s="14">
        <f t="shared" si="181"/>
        <v>0</v>
      </c>
      <c r="AA556" s="14">
        <f t="shared" si="182"/>
        <v>0</v>
      </c>
      <c r="AB556" s="14">
        <f t="shared" si="203"/>
        <v>0</v>
      </c>
      <c r="AC556" s="15">
        <f t="shared" si="202"/>
        <v>643.5</v>
      </c>
      <c r="AD556" s="48">
        <f>(ROUND(AC556-AC546,1)/AC546)</f>
        <v>0.14910714285714285</v>
      </c>
      <c r="AE556" s="113"/>
      <c r="AF556" s="60"/>
      <c r="AH556" s="59"/>
    </row>
    <row r="557" spans="1:34">
      <c r="A557" s="99" t="s">
        <v>834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84"/>
        <v>630</v>
      </c>
      <c r="Y557" s="14">
        <f t="shared" si="180"/>
        <v>0</v>
      </c>
      <c r="Z557" s="14">
        <f t="shared" si="181"/>
        <v>0</v>
      </c>
      <c r="AA557" s="14">
        <f t="shared" si="182"/>
        <v>0</v>
      </c>
      <c r="AB557" s="14">
        <f t="shared" si="203"/>
        <v>0</v>
      </c>
      <c r="AC557" s="15">
        <f t="shared" si="202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84"/>
        <v>630</v>
      </c>
      <c r="Y558" s="14">
        <f t="shared" si="180"/>
        <v>0</v>
      </c>
      <c r="Z558" s="14">
        <f t="shared" si="181"/>
        <v>0</v>
      </c>
      <c r="AA558" s="14">
        <f t="shared" si="182"/>
        <v>0</v>
      </c>
      <c r="AB558" s="14">
        <f t="shared" si="203"/>
        <v>0</v>
      </c>
      <c r="AC558" s="15">
        <f t="shared" si="202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84"/>
        <v>665.6</v>
      </c>
      <c r="Y559" s="14">
        <f t="shared" si="180"/>
        <v>0</v>
      </c>
      <c r="Z559" s="14">
        <f t="shared" si="181"/>
        <v>0</v>
      </c>
      <c r="AA559" s="14">
        <f t="shared" si="182"/>
        <v>0</v>
      </c>
      <c r="AB559" s="14">
        <f t="shared" si="203"/>
        <v>0</v>
      </c>
      <c r="AC559" s="15">
        <f t="shared" si="202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84"/>
        <v>665.6</v>
      </c>
      <c r="Y560" s="14">
        <f t="shared" si="180"/>
        <v>0</v>
      </c>
      <c r="Z560" s="14">
        <f t="shared" si="181"/>
        <v>0</v>
      </c>
      <c r="AA560" s="14">
        <f t="shared" si="182"/>
        <v>0</v>
      </c>
      <c r="AB560" s="14">
        <f t="shared" si="203"/>
        <v>0</v>
      </c>
      <c r="AC560" s="15">
        <f t="shared" si="202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80</v>
      </c>
      <c r="N561" s="14">
        <f>D561*$D$3</f>
        <v>200</v>
      </c>
      <c r="O561" s="14">
        <f>E561*$E$3</f>
        <v>0</v>
      </c>
      <c r="P561" s="14">
        <f>F561*$F$3</f>
        <v>0</v>
      </c>
      <c r="Q561" s="14">
        <f>G561*$G$3</f>
        <v>0</v>
      </c>
      <c r="R561" s="14">
        <f>H561*$H$3</f>
        <v>0</v>
      </c>
      <c r="S561" s="14">
        <f>(N561/100)*(I561*$I$3)+(N561/100)*(J561*$J$3)+(N561/100)*(M561*$M$3)</f>
        <v>520</v>
      </c>
      <c r="T561" s="14">
        <f>(O561/100)*(K561*$K$3)+(O561/100)*(M561*$M$3)</f>
        <v>0</v>
      </c>
      <c r="U561" s="14">
        <f>(P561/100)*(K561*$K$3)+(P561/100)*(L561*$L$3)+(P561/100)*(M561*$M$3)</f>
        <v>0</v>
      </c>
      <c r="V561" s="14">
        <f>(Q561/100)*(L561*$L$3)+(Q561/100)*(M561*$M$3)</f>
        <v>0</v>
      </c>
      <c r="W561" s="14">
        <f>(R561/100)*(K561*$K$3)+(R561/100)*(L561*$L$3)+(R561/100)*(M561*$M$3)</f>
        <v>0</v>
      </c>
      <c r="X561" s="14">
        <f>N561+S561</f>
        <v>720</v>
      </c>
      <c r="Y561" s="14">
        <f t="shared" ref="Y561:Y575" si="204">O561+T561</f>
        <v>0</v>
      </c>
      <c r="Z561" s="14">
        <f t="shared" ref="Z561:Z575" si="205">P561+U561</f>
        <v>0</v>
      </c>
      <c r="AA561" s="14">
        <f t="shared" ref="AA561:AA575" si="206">Q561+V561</f>
        <v>0</v>
      </c>
      <c r="AB561" s="14">
        <f t="shared" si="203"/>
        <v>0</v>
      </c>
      <c r="AC561" s="53">
        <f>ROUND(X561+Y561+Z561+AA561+AB561,1)</f>
        <v>720</v>
      </c>
      <c r="AD561" s="58" t="s">
        <v>327</v>
      </c>
      <c r="AE561" s="113" t="s">
        <v>800</v>
      </c>
      <c r="AF561" s="60"/>
      <c r="AH561" s="59"/>
    </row>
    <row r="562" spans="1:34">
      <c r="A562" s="99" t="s">
        <v>801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80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656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>N562+S562</f>
        <v>816</v>
      </c>
      <c r="Y562" s="14">
        <f t="shared" si="204"/>
        <v>0</v>
      </c>
      <c r="Z562" s="14">
        <f t="shared" si="205"/>
        <v>0</v>
      </c>
      <c r="AA562" s="14">
        <f t="shared" si="206"/>
        <v>0</v>
      </c>
      <c r="AB562" s="14">
        <f>R562+W562</f>
        <v>0</v>
      </c>
      <c r="AC562" s="15">
        <f>ROUND(X562+Y562+Z562+AA562+AB562,1)</f>
        <v>816</v>
      </c>
      <c r="AD562" s="48">
        <f>(ROUND(AC562-AC561,1)/AC561)</f>
        <v>0.13333333333333333</v>
      </c>
      <c r="AE562" s="113"/>
      <c r="AF562" s="60"/>
      <c r="AH562" s="59"/>
    </row>
    <row r="563" spans="1:34">
      <c r="A563" s="99" t="s">
        <v>802</v>
      </c>
      <c r="B563" s="91">
        <v>20</v>
      </c>
      <c r="C563" s="21" t="s">
        <v>835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80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468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>N563+S563</f>
        <v>668</v>
      </c>
      <c r="Y563" s="14">
        <f t="shared" si="204"/>
        <v>0</v>
      </c>
      <c r="Z563" s="14">
        <f t="shared" si="205"/>
        <v>0</v>
      </c>
      <c r="AA563" s="14">
        <f t="shared" si="206"/>
        <v>0</v>
      </c>
      <c r="AB563" s="14">
        <f>R563+W563</f>
        <v>0</v>
      </c>
      <c r="AC563" s="15">
        <f t="shared" ref="AC563:AC575" si="207">ROUND(X563+Y563+Z563+AA563+AB563,1)</f>
        <v>668</v>
      </c>
      <c r="AD563" s="48">
        <f>(ROUND(AC563-AC561,1)/AC561)</f>
        <v>-7.2222222222222215E-2</v>
      </c>
      <c r="AE563" s="113"/>
      <c r="AF563" s="60"/>
      <c r="AH563" s="59"/>
    </row>
    <row r="564" spans="1:34">
      <c r="A564" s="99" t="s">
        <v>803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80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468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ref="X564:X570" si="208">N564+S564</f>
        <v>668</v>
      </c>
      <c r="Y564" s="14">
        <f t="shared" si="204"/>
        <v>0</v>
      </c>
      <c r="Z564" s="14">
        <f t="shared" si="205"/>
        <v>0</v>
      </c>
      <c r="AA564" s="14">
        <f t="shared" si="206"/>
        <v>0</v>
      </c>
      <c r="AB564" s="14">
        <f t="shared" ref="AB564:AB575" si="209">R564+W564</f>
        <v>0</v>
      </c>
      <c r="AC564" s="15">
        <f t="shared" si="207"/>
        <v>668</v>
      </c>
      <c r="AD564" s="48">
        <f>(ROUND(AC564-AC561,1)/AC561)</f>
        <v>-7.2222222222222215E-2</v>
      </c>
      <c r="AE564" s="113"/>
      <c r="AF564" s="60"/>
      <c r="AH564" s="59"/>
    </row>
    <row r="565" spans="1:34">
      <c r="A565" s="99" t="s">
        <v>804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80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468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208"/>
        <v>668</v>
      </c>
      <c r="Y565" s="14">
        <f t="shared" si="204"/>
        <v>0</v>
      </c>
      <c r="Z565" s="14">
        <f t="shared" si="205"/>
        <v>0</v>
      </c>
      <c r="AA565" s="14">
        <f t="shared" si="206"/>
        <v>0</v>
      </c>
      <c r="AB565" s="14">
        <f t="shared" si="209"/>
        <v>0</v>
      </c>
      <c r="AC565" s="15">
        <f t="shared" si="207"/>
        <v>668</v>
      </c>
      <c r="AD565" s="48">
        <f>(ROUND(AC565-AC561,1)/AC561)</f>
        <v>-7.2222222222222215E-2</v>
      </c>
      <c r="AE565" s="113"/>
      <c r="AF565" s="60"/>
      <c r="AH565" s="59"/>
    </row>
    <row r="566" spans="1:34">
      <c r="A566" s="99" t="s">
        <v>654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80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468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208"/>
        <v>668</v>
      </c>
      <c r="Y566" s="14">
        <f t="shared" si="204"/>
        <v>0</v>
      </c>
      <c r="Z566" s="14">
        <f t="shared" si="205"/>
        <v>0</v>
      </c>
      <c r="AA566" s="14">
        <f t="shared" si="206"/>
        <v>0</v>
      </c>
      <c r="AB566" s="14">
        <f t="shared" si="209"/>
        <v>0</v>
      </c>
      <c r="AC566" s="15">
        <f t="shared" si="207"/>
        <v>668</v>
      </c>
      <c r="AD566" s="48">
        <f>(ROUND(AC566-AC561,1)/AC561)</f>
        <v>-7.2222222222222215E-2</v>
      </c>
      <c r="AE566" s="113"/>
      <c r="AF566" s="60"/>
      <c r="AH566" s="59"/>
    </row>
    <row r="567" spans="1:34">
      <c r="A567" s="99" t="s">
        <v>595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120</v>
      </c>
      <c r="L567" s="13">
        <v>0</v>
      </c>
      <c r="M567" s="13">
        <v>80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169</v>
      </c>
      <c r="T567" s="14">
        <f>(O567/100)*(K567*$K$9)+(N567/100)*(M567*$M$9)</f>
        <v>464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208"/>
        <v>234</v>
      </c>
      <c r="Y567" s="14">
        <f t="shared" si="204"/>
        <v>614</v>
      </c>
      <c r="Z567" s="14">
        <f t="shared" si="205"/>
        <v>0</v>
      </c>
      <c r="AA567" s="14">
        <f t="shared" si="206"/>
        <v>0</v>
      </c>
      <c r="AB567" s="14">
        <f t="shared" si="209"/>
        <v>0</v>
      </c>
      <c r="AC567" s="15">
        <f t="shared" si="207"/>
        <v>848</v>
      </c>
      <c r="AD567" s="48">
        <f>(ROUND(AC567-AC561,1)/AC561)</f>
        <v>0.17777777777777778</v>
      </c>
      <c r="AE567" s="113"/>
      <c r="AF567" s="60"/>
      <c r="AH567" s="59"/>
    </row>
    <row r="568" spans="1:34">
      <c r="A568" s="99" t="s">
        <v>830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60</v>
      </c>
      <c r="L568" s="13">
        <v>60</v>
      </c>
      <c r="M568" s="13">
        <v>80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169</v>
      </c>
      <c r="T568" s="14">
        <f>(O568/100)*(K568*$J$10)</f>
        <v>0</v>
      </c>
      <c r="U568" s="14">
        <f>(P568/100)*(K568*$K$10)+(P568/100)*(L568*$L$10)+(N568/100)*(M568*$M$10)</f>
        <v>464</v>
      </c>
      <c r="V568" s="14">
        <f>(Q568/100)*(L568*$L$10)</f>
        <v>0</v>
      </c>
      <c r="W568" s="14">
        <f>(R568/100)*(K568*$K$10)+(R568/100)*(L568*$L$10)</f>
        <v>0</v>
      </c>
      <c r="X568" s="14">
        <f t="shared" si="208"/>
        <v>234</v>
      </c>
      <c r="Y568" s="14">
        <f t="shared" si="204"/>
        <v>0</v>
      </c>
      <c r="Z568" s="14">
        <f t="shared" si="205"/>
        <v>614</v>
      </c>
      <c r="AA568" s="14">
        <f t="shared" si="206"/>
        <v>0</v>
      </c>
      <c r="AB568" s="14">
        <f t="shared" si="209"/>
        <v>0</v>
      </c>
      <c r="AC568" s="15">
        <f t="shared" si="207"/>
        <v>848</v>
      </c>
      <c r="AD568" s="48">
        <f>(ROUND(AC568-AC561,1)/AC561)</f>
        <v>0.17777777777777778</v>
      </c>
      <c r="AE568" s="113"/>
      <c r="AF568" s="60"/>
      <c r="AH568" s="59"/>
    </row>
    <row r="569" spans="1:34">
      <c r="A569" s="99" t="s">
        <v>831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120</v>
      </c>
      <c r="M569" s="13">
        <v>80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169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464</v>
      </c>
      <c r="W569" s="14">
        <f>(R569/100)*(K569*$K$11)+(R569/100)*(L569*$L$11)</f>
        <v>0</v>
      </c>
      <c r="X569" s="14">
        <f t="shared" si="208"/>
        <v>234</v>
      </c>
      <c r="Y569" s="14">
        <f t="shared" si="204"/>
        <v>0</v>
      </c>
      <c r="Z569" s="14">
        <f t="shared" si="205"/>
        <v>0</v>
      </c>
      <c r="AA569" s="14">
        <f t="shared" si="206"/>
        <v>614</v>
      </c>
      <c r="AB569" s="14">
        <f t="shared" si="209"/>
        <v>0</v>
      </c>
      <c r="AC569" s="15">
        <f t="shared" si="207"/>
        <v>848</v>
      </c>
      <c r="AD569" s="48">
        <f>(ROUND(AC569-AC561,1)/AC561)</f>
        <v>0.17777777777777778</v>
      </c>
      <c r="AE569" s="113"/>
      <c r="AF569" s="60"/>
      <c r="AH569" s="59"/>
    </row>
    <row r="570" spans="1:34">
      <c r="A570" s="99" t="s">
        <v>832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60</v>
      </c>
      <c r="L570" s="13">
        <v>60</v>
      </c>
      <c r="M570" s="13">
        <v>80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169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464</v>
      </c>
      <c r="X570" s="14">
        <f t="shared" si="208"/>
        <v>234</v>
      </c>
      <c r="Y570" s="14">
        <f t="shared" si="204"/>
        <v>0</v>
      </c>
      <c r="Z570" s="14">
        <f t="shared" si="205"/>
        <v>0</v>
      </c>
      <c r="AA570" s="14">
        <f t="shared" si="206"/>
        <v>0</v>
      </c>
      <c r="AB570" s="14">
        <f t="shared" si="209"/>
        <v>614</v>
      </c>
      <c r="AC570" s="15">
        <f t="shared" si="207"/>
        <v>848</v>
      </c>
      <c r="AD570" s="48">
        <f>(ROUND(AC570-AC561,1)/AC561)</f>
        <v>0.17777777777777778</v>
      </c>
      <c r="AE570" s="113"/>
      <c r="AF570" s="60"/>
      <c r="AH570" s="59"/>
    </row>
    <row r="571" spans="1:34">
      <c r="A571" s="99" t="s">
        <v>833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200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</f>
        <v>750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>N571+S571</f>
        <v>900</v>
      </c>
      <c r="Y571" s="14">
        <f t="shared" si="204"/>
        <v>0</v>
      </c>
      <c r="Z571" s="14">
        <f t="shared" si="205"/>
        <v>0</v>
      </c>
      <c r="AA571" s="14">
        <f t="shared" si="206"/>
        <v>0</v>
      </c>
      <c r="AB571" s="14">
        <f t="shared" si="209"/>
        <v>0</v>
      </c>
      <c r="AC571" s="15">
        <f t="shared" si="207"/>
        <v>900</v>
      </c>
      <c r="AD571" s="48">
        <f>(ROUND(AC571-AC561,1)/AC561)</f>
        <v>0.25</v>
      </c>
      <c r="AE571" s="113"/>
      <c r="AF571" s="60"/>
      <c r="AH571" s="59"/>
    </row>
    <row r="572" spans="1:34">
      <c r="A572" s="99" t="s">
        <v>834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100</v>
      </c>
      <c r="L572" s="13">
        <v>0</v>
      </c>
      <c r="M572" s="13">
        <v>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630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ref="X572:X575" si="210">N572+S572</f>
        <v>840</v>
      </c>
      <c r="Y572" s="14">
        <f t="shared" si="204"/>
        <v>0</v>
      </c>
      <c r="Z572" s="14">
        <f t="shared" si="205"/>
        <v>0</v>
      </c>
      <c r="AA572" s="14">
        <f t="shared" si="206"/>
        <v>0</v>
      </c>
      <c r="AB572" s="14">
        <f t="shared" si="209"/>
        <v>0</v>
      </c>
      <c r="AC572" s="15">
        <f t="shared" si="207"/>
        <v>840</v>
      </c>
      <c r="AD572" s="48">
        <f>(ROUND(AC572-AC561,1)/AC561)</f>
        <v>0.16666666666666666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100</v>
      </c>
      <c r="M573" s="13">
        <v>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630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210"/>
        <v>840</v>
      </c>
      <c r="Y573" s="14">
        <f t="shared" si="204"/>
        <v>0</v>
      </c>
      <c r="Z573" s="14">
        <f t="shared" si="205"/>
        <v>0</v>
      </c>
      <c r="AA573" s="14">
        <f t="shared" si="206"/>
        <v>0</v>
      </c>
      <c r="AB573" s="14">
        <f t="shared" si="209"/>
        <v>0</v>
      </c>
      <c r="AC573" s="15">
        <f t="shared" si="207"/>
        <v>840</v>
      </c>
      <c r="AD573" s="48">
        <f>(ROUND(AC573-AC561,1)/AC561)</f>
        <v>0.16666666666666666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80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637.6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210"/>
        <v>797.6</v>
      </c>
      <c r="Y574" s="14">
        <f t="shared" si="204"/>
        <v>0</v>
      </c>
      <c r="Z574" s="14">
        <f t="shared" si="205"/>
        <v>0</v>
      </c>
      <c r="AA574" s="14">
        <f t="shared" si="206"/>
        <v>0</v>
      </c>
      <c r="AB574" s="14">
        <f t="shared" si="209"/>
        <v>0</v>
      </c>
      <c r="AC574" s="15">
        <f t="shared" si="207"/>
        <v>797.6</v>
      </c>
      <c r="AD574" s="48">
        <f>(ROUND(AC574-AC561,1)/AC561)</f>
        <v>0.10777777777777776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80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637.6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210"/>
        <v>797.6</v>
      </c>
      <c r="Y575" s="14">
        <f t="shared" si="204"/>
        <v>0</v>
      </c>
      <c r="Z575" s="14">
        <f t="shared" si="205"/>
        <v>0</v>
      </c>
      <c r="AA575" s="14">
        <f t="shared" si="206"/>
        <v>0</v>
      </c>
      <c r="AB575" s="14">
        <f t="shared" si="209"/>
        <v>0</v>
      </c>
      <c r="AC575" s="15">
        <f t="shared" si="207"/>
        <v>797.6</v>
      </c>
      <c r="AD575" s="48">
        <f>(ROUND(AC575-AC561,1)/AC561)</f>
        <v>0.10777777777777776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84"/>
        <v>608</v>
      </c>
      <c r="Y576" s="52">
        <f t="shared" si="180"/>
        <v>0</v>
      </c>
      <c r="Z576" s="52">
        <f t="shared" si="181"/>
        <v>0</v>
      </c>
      <c r="AA576" s="52">
        <f t="shared" si="182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800</v>
      </c>
      <c r="AF576" s="60"/>
      <c r="AH576" s="59"/>
    </row>
    <row r="577" spans="1:34">
      <c r="A577" s="99" t="s">
        <v>801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11">N577+S577</f>
        <v>691.6</v>
      </c>
      <c r="Y577" s="14">
        <f t="shared" ref="Y577:Y590" si="212">O577+T577</f>
        <v>0</v>
      </c>
      <c r="Z577" s="14">
        <f t="shared" ref="Z577:Z590" si="213">P577+U577</f>
        <v>0</v>
      </c>
      <c r="AA577" s="14">
        <f t="shared" ref="AA577:AA590" si="214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802</v>
      </c>
      <c r="B578" s="93">
        <v>10</v>
      </c>
      <c r="C578" s="21" t="s">
        <v>835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11"/>
        <v>566.20000000000005</v>
      </c>
      <c r="Y578" s="14">
        <f t="shared" si="212"/>
        <v>0</v>
      </c>
      <c r="Z578" s="14">
        <f t="shared" si="213"/>
        <v>0</v>
      </c>
      <c r="AA578" s="14">
        <f t="shared" si="214"/>
        <v>0</v>
      </c>
      <c r="AB578" s="14">
        <f>R578+W578</f>
        <v>0</v>
      </c>
      <c r="AC578" s="15">
        <f t="shared" ref="AC578:AC590" si="215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11"/>
        <v>566.20000000000005</v>
      </c>
      <c r="Y579" s="14">
        <f t="shared" si="212"/>
        <v>0</v>
      </c>
      <c r="Z579" s="14">
        <f t="shared" si="213"/>
        <v>0</v>
      </c>
      <c r="AA579" s="14">
        <f t="shared" si="214"/>
        <v>0</v>
      </c>
      <c r="AB579" s="14">
        <f t="shared" ref="AB579:AB590" si="216">R579+W579</f>
        <v>0</v>
      </c>
      <c r="AC579" s="15">
        <f t="shared" si="215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11"/>
        <v>566.20000000000005</v>
      </c>
      <c r="Y580" s="14">
        <f t="shared" si="212"/>
        <v>0</v>
      </c>
      <c r="Z580" s="14">
        <f t="shared" si="213"/>
        <v>0</v>
      </c>
      <c r="AA580" s="14">
        <f t="shared" si="214"/>
        <v>0</v>
      </c>
      <c r="AB580" s="14">
        <f t="shared" si="216"/>
        <v>0</v>
      </c>
      <c r="AC580" s="15">
        <f t="shared" si="215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11"/>
        <v>566.20000000000005</v>
      </c>
      <c r="Y581" s="14">
        <f t="shared" si="212"/>
        <v>0</v>
      </c>
      <c r="Z581" s="14">
        <f t="shared" si="213"/>
        <v>0</v>
      </c>
      <c r="AA581" s="14">
        <f t="shared" si="214"/>
        <v>0</v>
      </c>
      <c r="AB581" s="14">
        <f t="shared" si="216"/>
        <v>0</v>
      </c>
      <c r="AC581" s="15">
        <f t="shared" si="215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11"/>
        <v>137.28000000000003</v>
      </c>
      <c r="Y582" s="14">
        <f t="shared" si="212"/>
        <v>535.79999999999995</v>
      </c>
      <c r="Z582" s="14">
        <f t="shared" si="213"/>
        <v>0</v>
      </c>
      <c r="AA582" s="14">
        <f t="shared" si="214"/>
        <v>0</v>
      </c>
      <c r="AB582" s="14">
        <f t="shared" si="216"/>
        <v>0</v>
      </c>
      <c r="AC582" s="15">
        <f t="shared" si="215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830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11"/>
        <v>207.16800000000003</v>
      </c>
      <c r="Y583" s="14">
        <f t="shared" si="212"/>
        <v>0</v>
      </c>
      <c r="Z583" s="14">
        <f t="shared" si="213"/>
        <v>461.7</v>
      </c>
      <c r="AA583" s="14">
        <f t="shared" si="214"/>
        <v>0</v>
      </c>
      <c r="AB583" s="14">
        <f t="shared" si="216"/>
        <v>0</v>
      </c>
      <c r="AC583" s="15">
        <f t="shared" si="215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831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11"/>
        <v>255.84000000000003</v>
      </c>
      <c r="Y584" s="14">
        <f t="shared" si="212"/>
        <v>0</v>
      </c>
      <c r="Z584" s="14">
        <f t="shared" si="213"/>
        <v>0</v>
      </c>
      <c r="AA584" s="14">
        <f t="shared" si="214"/>
        <v>413.25</v>
      </c>
      <c r="AB584" s="14">
        <f t="shared" si="216"/>
        <v>0</v>
      </c>
      <c r="AC584" s="15">
        <f t="shared" si="215"/>
        <v>669.1</v>
      </c>
      <c r="AD584" s="48">
        <f>(ROUND(AC584-AC576,1)/AC576)</f>
        <v>0.10049342105263158</v>
      </c>
      <c r="AE584" s="113"/>
      <c r="AF584" s="60"/>
      <c r="AH584" s="60"/>
    </row>
    <row r="585" spans="1:34">
      <c r="A585" s="99" t="s">
        <v>832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11"/>
        <v>207.16800000000003</v>
      </c>
      <c r="Y585" s="14">
        <f t="shared" si="212"/>
        <v>0</v>
      </c>
      <c r="Z585" s="14">
        <f t="shared" si="213"/>
        <v>0</v>
      </c>
      <c r="AA585" s="14">
        <f t="shared" si="214"/>
        <v>0</v>
      </c>
      <c r="AB585" s="14">
        <f t="shared" si="216"/>
        <v>461.7</v>
      </c>
      <c r="AC585" s="15">
        <f t="shared" si="215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833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11"/>
        <v>698.25</v>
      </c>
      <c r="Y586" s="14">
        <f t="shared" si="212"/>
        <v>0</v>
      </c>
      <c r="Z586" s="14">
        <f t="shared" si="213"/>
        <v>0</v>
      </c>
      <c r="AA586" s="14">
        <f t="shared" si="214"/>
        <v>0</v>
      </c>
      <c r="AB586" s="14">
        <f t="shared" si="216"/>
        <v>0</v>
      </c>
      <c r="AC586" s="15">
        <f t="shared" si="215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834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11"/>
        <v>698.25</v>
      </c>
      <c r="Y587" s="14">
        <f t="shared" si="212"/>
        <v>0</v>
      </c>
      <c r="Z587" s="14">
        <f t="shared" si="213"/>
        <v>0</v>
      </c>
      <c r="AA587" s="14">
        <f t="shared" si="214"/>
        <v>0</v>
      </c>
      <c r="AB587" s="14">
        <f t="shared" si="216"/>
        <v>0</v>
      </c>
      <c r="AC587" s="15">
        <f t="shared" si="215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11"/>
        <v>698.25</v>
      </c>
      <c r="Y588" s="14">
        <f t="shared" si="212"/>
        <v>0</v>
      </c>
      <c r="Z588" s="14">
        <f t="shared" si="213"/>
        <v>0</v>
      </c>
      <c r="AA588" s="14">
        <f t="shared" si="214"/>
        <v>0</v>
      </c>
      <c r="AB588" s="14">
        <f t="shared" si="216"/>
        <v>0</v>
      </c>
      <c r="AC588" s="15">
        <f t="shared" si="215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11"/>
        <v>662.72</v>
      </c>
      <c r="Y589" s="14">
        <f t="shared" si="212"/>
        <v>0</v>
      </c>
      <c r="Z589" s="14">
        <f t="shared" si="213"/>
        <v>0</v>
      </c>
      <c r="AA589" s="14">
        <f t="shared" si="214"/>
        <v>0</v>
      </c>
      <c r="AB589" s="14">
        <f t="shared" si="216"/>
        <v>0</v>
      </c>
      <c r="AC589" s="15">
        <f t="shared" si="215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11"/>
        <v>749.3599999999999</v>
      </c>
      <c r="Y590" s="14">
        <f t="shared" si="212"/>
        <v>0</v>
      </c>
      <c r="Z590" s="14">
        <f t="shared" si="213"/>
        <v>0</v>
      </c>
      <c r="AA590" s="14">
        <f t="shared" si="214"/>
        <v>0</v>
      </c>
      <c r="AB590" s="14">
        <f t="shared" si="216"/>
        <v>0</v>
      </c>
      <c r="AC590" s="15">
        <f t="shared" si="215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84"/>
        <v>442</v>
      </c>
      <c r="Y591" s="52">
        <f t="shared" si="180"/>
        <v>0</v>
      </c>
      <c r="Z591" s="52">
        <f t="shared" si="181"/>
        <v>0</v>
      </c>
      <c r="AA591" s="52">
        <f t="shared" si="182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800</v>
      </c>
      <c r="AF591" s="60"/>
      <c r="AH591" s="59"/>
    </row>
    <row r="592" spans="1:34">
      <c r="A592" s="99" t="s">
        <v>801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17">N592+S592</f>
        <v>561</v>
      </c>
      <c r="Y592" s="14">
        <f t="shared" ref="Y592:Y605" si="218">O592+T592</f>
        <v>0</v>
      </c>
      <c r="Z592" s="14">
        <f t="shared" ref="Z592:Z605" si="219">P592+U592</f>
        <v>0</v>
      </c>
      <c r="AA592" s="14">
        <f t="shared" ref="AA592:AA605" si="220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802</v>
      </c>
      <c r="B593" s="91">
        <v>20</v>
      </c>
      <c r="C593" s="21" t="s">
        <v>835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17"/>
        <v>414.79999999999995</v>
      </c>
      <c r="Y593" s="14">
        <f t="shared" si="218"/>
        <v>0</v>
      </c>
      <c r="Z593" s="14">
        <f t="shared" si="219"/>
        <v>0</v>
      </c>
      <c r="AA593" s="14">
        <f t="shared" si="220"/>
        <v>0</v>
      </c>
      <c r="AB593" s="14">
        <f>R593+W593</f>
        <v>217.6</v>
      </c>
      <c r="AC593" s="15">
        <f t="shared" ref="AC593:AC605" si="221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17"/>
        <v>414.79999999999995</v>
      </c>
      <c r="Y594" s="14">
        <f t="shared" si="218"/>
        <v>0</v>
      </c>
      <c r="Z594" s="14">
        <f t="shared" si="219"/>
        <v>0</v>
      </c>
      <c r="AA594" s="14">
        <f t="shared" si="220"/>
        <v>0</v>
      </c>
      <c r="AB594" s="14">
        <f t="shared" ref="AB594:AB605" si="222">R594+W594</f>
        <v>217.6</v>
      </c>
      <c r="AC594" s="15">
        <f t="shared" si="221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17"/>
        <v>414.79999999999995</v>
      </c>
      <c r="Y595" s="14">
        <f t="shared" si="218"/>
        <v>0</v>
      </c>
      <c r="Z595" s="14">
        <f t="shared" si="219"/>
        <v>0</v>
      </c>
      <c r="AA595" s="14">
        <f t="shared" si="220"/>
        <v>0</v>
      </c>
      <c r="AB595" s="14">
        <f t="shared" si="222"/>
        <v>217.6</v>
      </c>
      <c r="AC595" s="15">
        <f t="shared" si="221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17"/>
        <v>414.79999999999995</v>
      </c>
      <c r="Y596" s="14">
        <f t="shared" si="218"/>
        <v>0</v>
      </c>
      <c r="Z596" s="14">
        <f t="shared" si="219"/>
        <v>0</v>
      </c>
      <c r="AA596" s="14">
        <f t="shared" si="220"/>
        <v>0</v>
      </c>
      <c r="AB596" s="14">
        <f t="shared" si="222"/>
        <v>217.6</v>
      </c>
      <c r="AC596" s="15">
        <f t="shared" si="221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100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405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7"/>
        <v>145.34</v>
      </c>
      <c r="Y597" s="14">
        <f t="shared" si="218"/>
        <v>607.5</v>
      </c>
      <c r="Z597" s="14">
        <f t="shared" si="219"/>
        <v>0</v>
      </c>
      <c r="AA597" s="14">
        <f t="shared" si="220"/>
        <v>0</v>
      </c>
      <c r="AB597" s="14">
        <f t="shared" si="222"/>
        <v>0</v>
      </c>
      <c r="AC597" s="15">
        <f t="shared" si="221"/>
        <v>752.8</v>
      </c>
      <c r="AD597" s="48">
        <f>(ROUND(AC597-AC591,1)/AC591)</f>
        <v>0.13033033033033031</v>
      </c>
      <c r="AE597" s="113"/>
      <c r="AF597" s="60"/>
      <c r="AH597" s="59"/>
    </row>
    <row r="598" spans="1:34">
      <c r="A598" s="99" t="s">
        <v>830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50</v>
      </c>
      <c r="L598" s="13">
        <v>50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405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7"/>
        <v>145.34</v>
      </c>
      <c r="Y598" s="14">
        <f t="shared" si="218"/>
        <v>0</v>
      </c>
      <c r="Z598" s="14">
        <f t="shared" si="219"/>
        <v>607.5</v>
      </c>
      <c r="AA598" s="14">
        <f t="shared" si="220"/>
        <v>0</v>
      </c>
      <c r="AB598" s="14">
        <f t="shared" si="222"/>
        <v>0</v>
      </c>
      <c r="AC598" s="15">
        <f t="shared" si="221"/>
        <v>752.8</v>
      </c>
      <c r="AD598" s="48">
        <f>(ROUND(AC598-AC591,1)/AC591)</f>
        <v>0.13033033033033031</v>
      </c>
      <c r="AE598" s="113"/>
      <c r="AF598" s="60"/>
      <c r="AH598" s="59"/>
    </row>
    <row r="599" spans="1:34">
      <c r="A599" s="99" t="s">
        <v>831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100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405</v>
      </c>
      <c r="W599" s="14">
        <f>(R599/100)*(K599*$K$11)+(R599/100)*(L599*$L$11)</f>
        <v>0</v>
      </c>
      <c r="X599" s="14">
        <f t="shared" si="217"/>
        <v>145.34</v>
      </c>
      <c r="Y599" s="14">
        <f t="shared" si="218"/>
        <v>0</v>
      </c>
      <c r="Z599" s="14">
        <f t="shared" si="219"/>
        <v>0</v>
      </c>
      <c r="AA599" s="14">
        <f t="shared" si="220"/>
        <v>607.5</v>
      </c>
      <c r="AB599" s="14">
        <f t="shared" si="222"/>
        <v>0</v>
      </c>
      <c r="AC599" s="15">
        <f t="shared" si="221"/>
        <v>752.8</v>
      </c>
      <c r="AD599" s="48">
        <f>(ROUND(AC599-AC591,1)/AC591)</f>
        <v>0.13033033033033031</v>
      </c>
      <c r="AE599" s="113"/>
      <c r="AF599" s="60"/>
      <c r="AH599" s="59"/>
    </row>
    <row r="600" spans="1:34">
      <c r="A600" s="99" t="s">
        <v>832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50</v>
      </c>
      <c r="L600" s="13">
        <v>50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405</v>
      </c>
      <c r="X600" s="14">
        <f t="shared" si="217"/>
        <v>145.34</v>
      </c>
      <c r="Y600" s="14">
        <f t="shared" si="218"/>
        <v>0</v>
      </c>
      <c r="Z600" s="14">
        <f t="shared" si="219"/>
        <v>0</v>
      </c>
      <c r="AA600" s="14">
        <f t="shared" si="220"/>
        <v>0</v>
      </c>
      <c r="AB600" s="14">
        <f t="shared" si="222"/>
        <v>607.5</v>
      </c>
      <c r="AC600" s="15">
        <f t="shared" si="221"/>
        <v>752.8</v>
      </c>
      <c r="AD600" s="48">
        <f>(ROUND(AC600-AC591,1)/AC591)</f>
        <v>0.13033033033033031</v>
      </c>
      <c r="AE600" s="113"/>
      <c r="AF600" s="60"/>
      <c r="AH600" s="59"/>
    </row>
    <row r="601" spans="1:34">
      <c r="A601" s="99" t="s">
        <v>833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50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(N601/100)*(I601*$I$13)+(N601/100)*(J601*$J$13)+(N601/100)*(M601*$M$13)</f>
        <v>331.5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168</v>
      </c>
      <c r="X601" s="14">
        <f>N601+S601</f>
        <v>459</v>
      </c>
      <c r="Y601" s="14">
        <f t="shared" si="218"/>
        <v>0</v>
      </c>
      <c r="Z601" s="14">
        <f t="shared" si="219"/>
        <v>0</v>
      </c>
      <c r="AA601" s="14">
        <f t="shared" si="220"/>
        <v>0</v>
      </c>
      <c r="AB601" s="14">
        <f t="shared" si="222"/>
        <v>288</v>
      </c>
      <c r="AC601" s="15">
        <f t="shared" si="221"/>
        <v>747</v>
      </c>
      <c r="AD601" s="48">
        <f>(ROUND(AC601-AC591,1)/AC591)</f>
        <v>0.12162162162162163</v>
      </c>
      <c r="AE601" s="113"/>
      <c r="AF601" s="60"/>
      <c r="AH601" s="59"/>
    </row>
    <row r="602" spans="1:34">
      <c r="A602" s="99" t="s">
        <v>834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90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586.5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7"/>
        <v>759</v>
      </c>
      <c r="Y602" s="14">
        <f t="shared" si="218"/>
        <v>0</v>
      </c>
      <c r="Z602" s="14">
        <f t="shared" si="219"/>
        <v>0</v>
      </c>
      <c r="AA602" s="14">
        <f t="shared" si="220"/>
        <v>0</v>
      </c>
      <c r="AB602" s="14">
        <f t="shared" si="222"/>
        <v>0</v>
      </c>
      <c r="AC602" s="15">
        <f t="shared" si="221"/>
        <v>759</v>
      </c>
      <c r="AD602" s="48">
        <f>(ROUND(AC602-AC591,1)/AC591)</f>
        <v>0.13963963963963963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90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586.5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7"/>
        <v>759</v>
      </c>
      <c r="Y603" s="14">
        <f t="shared" si="218"/>
        <v>0</v>
      </c>
      <c r="Z603" s="14">
        <f t="shared" si="219"/>
        <v>0</v>
      </c>
      <c r="AA603" s="14">
        <f t="shared" si="220"/>
        <v>0</v>
      </c>
      <c r="AB603" s="14">
        <f t="shared" si="222"/>
        <v>0</v>
      </c>
      <c r="AC603" s="15">
        <f t="shared" si="221"/>
        <v>759</v>
      </c>
      <c r="AD603" s="48">
        <f>(ROUND(AC603-AC591,1)/AC591)</f>
        <v>0.13963963963963963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17"/>
        <v>624.92000000000007</v>
      </c>
      <c r="Y604" s="14">
        <f t="shared" si="218"/>
        <v>0</v>
      </c>
      <c r="Z604" s="14">
        <f t="shared" si="219"/>
        <v>0</v>
      </c>
      <c r="AA604" s="14">
        <f t="shared" si="220"/>
        <v>0</v>
      </c>
      <c r="AB604" s="14">
        <f t="shared" si="222"/>
        <v>179.2</v>
      </c>
      <c r="AC604" s="15">
        <f t="shared" si="221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17"/>
        <v>522.24</v>
      </c>
      <c r="Y605" s="14">
        <f t="shared" si="218"/>
        <v>0</v>
      </c>
      <c r="Z605" s="14">
        <f t="shared" si="219"/>
        <v>0</v>
      </c>
      <c r="AA605" s="14">
        <f t="shared" si="220"/>
        <v>0</v>
      </c>
      <c r="AB605" s="14">
        <f t="shared" si="222"/>
        <v>179.2</v>
      </c>
      <c r="AC605" s="15">
        <f t="shared" si="221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84"/>
        <v>504</v>
      </c>
      <c r="Y606" s="52">
        <f t="shared" si="180"/>
        <v>0</v>
      </c>
      <c r="Z606" s="52">
        <f t="shared" si="181"/>
        <v>180</v>
      </c>
      <c r="AA606" s="52">
        <f t="shared" si="182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800</v>
      </c>
      <c r="AF606" s="60"/>
      <c r="AH606" s="59"/>
    </row>
    <row r="607" spans="1:34">
      <c r="A607" s="99" t="s">
        <v>801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84"/>
        <v>612</v>
      </c>
      <c r="Y607" s="14">
        <f t="shared" si="180"/>
        <v>0</v>
      </c>
      <c r="Z607" s="14">
        <f t="shared" si="181"/>
        <v>144</v>
      </c>
      <c r="AA607" s="14">
        <f t="shared" si="182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802</v>
      </c>
      <c r="B608" s="93">
        <v>16</v>
      </c>
      <c r="C608" s="21" t="s">
        <v>835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84"/>
        <v>471.6</v>
      </c>
      <c r="Y608" s="14">
        <f t="shared" si="180"/>
        <v>0</v>
      </c>
      <c r="Z608" s="14">
        <f t="shared" si="181"/>
        <v>172</v>
      </c>
      <c r="AA608" s="14">
        <f t="shared" si="182"/>
        <v>0</v>
      </c>
      <c r="AB608" s="14">
        <f>R608+W608</f>
        <v>0</v>
      </c>
      <c r="AC608" s="15">
        <f t="shared" ref="AC608:AC620" si="223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84"/>
        <v>471.6</v>
      </c>
      <c r="Y609" s="14">
        <f t="shared" si="180"/>
        <v>0</v>
      </c>
      <c r="Z609" s="14">
        <f t="shared" si="181"/>
        <v>172</v>
      </c>
      <c r="AA609" s="14">
        <f t="shared" si="182"/>
        <v>0</v>
      </c>
      <c r="AB609" s="14">
        <f t="shared" ref="AB609:AB620" si="224">R609+W609</f>
        <v>0</v>
      </c>
      <c r="AC609" s="15">
        <f t="shared" si="223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84"/>
        <v>471.6</v>
      </c>
      <c r="Y610" s="14">
        <f t="shared" si="180"/>
        <v>0</v>
      </c>
      <c r="Z610" s="14">
        <f t="shared" si="181"/>
        <v>172</v>
      </c>
      <c r="AA610" s="14">
        <f t="shared" si="182"/>
        <v>0</v>
      </c>
      <c r="AB610" s="14">
        <f t="shared" si="224"/>
        <v>0</v>
      </c>
      <c r="AC610" s="15">
        <f t="shared" si="223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84"/>
        <v>471.6</v>
      </c>
      <c r="Y611" s="14">
        <f t="shared" si="180"/>
        <v>0</v>
      </c>
      <c r="Z611" s="14">
        <f t="shared" si="181"/>
        <v>172</v>
      </c>
      <c r="AA611" s="14">
        <f t="shared" si="182"/>
        <v>0</v>
      </c>
      <c r="AB611" s="14">
        <f t="shared" si="224"/>
        <v>0</v>
      </c>
      <c r="AC611" s="15">
        <f t="shared" si="223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130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448.5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84"/>
        <v>163.80000000000001</v>
      </c>
      <c r="Y612" s="14">
        <f t="shared" si="180"/>
        <v>621</v>
      </c>
      <c r="Z612" s="14">
        <f t="shared" si="181"/>
        <v>0</v>
      </c>
      <c r="AA612" s="14">
        <f t="shared" si="182"/>
        <v>0</v>
      </c>
      <c r="AB612" s="14">
        <f t="shared" si="224"/>
        <v>0</v>
      </c>
      <c r="AC612" s="15">
        <f t="shared" si="223"/>
        <v>784.8</v>
      </c>
      <c r="AD612" s="48">
        <f>(ROUND(AC612-AC606,1)/AC606)</f>
        <v>0.14736842105263157</v>
      </c>
      <c r="AE612" s="113"/>
      <c r="AF612" s="60"/>
      <c r="AH612" s="59"/>
    </row>
    <row r="613" spans="1:34">
      <c r="A613" s="99" t="s">
        <v>830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70</v>
      </c>
      <c r="L613" s="13">
        <v>70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483</v>
      </c>
      <c r="V613" s="14">
        <f>(Q613/100)*(L613*$L$10)</f>
        <v>0</v>
      </c>
      <c r="W613" s="14">
        <f>(R613/100)*(K613*$K$10)+(R613/100)*(L613*$L$10)</f>
        <v>0</v>
      </c>
      <c r="X613" s="14">
        <f t="shared" si="184"/>
        <v>163.80000000000001</v>
      </c>
      <c r="Y613" s="14">
        <f t="shared" si="180"/>
        <v>0</v>
      </c>
      <c r="Z613" s="14">
        <f t="shared" si="181"/>
        <v>655.5</v>
      </c>
      <c r="AA613" s="14">
        <f t="shared" si="182"/>
        <v>0</v>
      </c>
      <c r="AB613" s="14">
        <f t="shared" si="224"/>
        <v>0</v>
      </c>
      <c r="AC613" s="15">
        <f t="shared" si="223"/>
        <v>819.3</v>
      </c>
      <c r="AD613" s="48">
        <f>(ROUND(AC613-AC606,1)/AC606)</f>
        <v>0.19780701754385965</v>
      </c>
      <c r="AE613" s="113"/>
      <c r="AF613" s="60"/>
      <c r="AH613" s="59"/>
    </row>
    <row r="614" spans="1:34">
      <c r="A614" s="99" t="s">
        <v>831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130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448.5</v>
      </c>
      <c r="W614" s="14">
        <f>(R614/100)*(K614*$K$11)+(R614/100)*(L614*$L$11)</f>
        <v>0</v>
      </c>
      <c r="X614" s="14">
        <f t="shared" si="184"/>
        <v>163.80000000000001</v>
      </c>
      <c r="Y614" s="14">
        <f t="shared" si="180"/>
        <v>0</v>
      </c>
      <c r="Z614" s="14">
        <f t="shared" si="181"/>
        <v>0</v>
      </c>
      <c r="AA614" s="14">
        <f t="shared" si="182"/>
        <v>621</v>
      </c>
      <c r="AB614" s="14">
        <f t="shared" si="224"/>
        <v>0</v>
      </c>
      <c r="AC614" s="15">
        <f t="shared" si="223"/>
        <v>784.8</v>
      </c>
      <c r="AD614" s="48">
        <f>(ROUND(AC614-AC606,1)/AC606)</f>
        <v>0.14736842105263157</v>
      </c>
      <c r="AE614" s="113"/>
      <c r="AF614" s="60"/>
      <c r="AH614" s="59"/>
    </row>
    <row r="615" spans="1:34">
      <c r="A615" s="99" t="s">
        <v>832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65</v>
      </c>
      <c r="L615" s="13">
        <v>65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448.5</v>
      </c>
      <c r="X615" s="14">
        <f t="shared" si="184"/>
        <v>163.80000000000001</v>
      </c>
      <c r="Y615" s="14">
        <f t="shared" si="180"/>
        <v>0</v>
      </c>
      <c r="Z615" s="14">
        <f t="shared" si="181"/>
        <v>0</v>
      </c>
      <c r="AA615" s="14">
        <f t="shared" si="182"/>
        <v>0</v>
      </c>
      <c r="AB615" s="14">
        <f t="shared" si="224"/>
        <v>621</v>
      </c>
      <c r="AC615" s="15">
        <f t="shared" si="223"/>
        <v>784.8</v>
      </c>
      <c r="AD615" s="48">
        <f>(ROUND(AC615-AC606,1)/AC606)</f>
        <v>0.14736842105263157</v>
      </c>
      <c r="AE615" s="113"/>
      <c r="AF615" s="60"/>
      <c r="AH615" s="59"/>
    </row>
    <row r="616" spans="1:34">
      <c r="A616" s="99" t="s">
        <v>833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60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(N616/100)*(I616*$I$13)+(N616/100)*(J616*$J$13)+(N616/100)*(M616*$M$13)</f>
        <v>405</v>
      </c>
      <c r="T616" s="14">
        <f>(O616/100)*(K616*$K$13)+(O616/100)*(M616*$M$13)</f>
        <v>0</v>
      </c>
      <c r="U616" s="14">
        <f>(P616/100)*(K616*$K$13)+(P616/100)*(L616*$L$13)+(P616/100)*(M616*$M$13)</f>
        <v>150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>N616+S616</f>
        <v>540</v>
      </c>
      <c r="Y616" s="14">
        <f t="shared" si="180"/>
        <v>0</v>
      </c>
      <c r="Z616" s="14">
        <f t="shared" si="181"/>
        <v>225</v>
      </c>
      <c r="AA616" s="14">
        <f t="shared" si="182"/>
        <v>0</v>
      </c>
      <c r="AB616" s="14">
        <f t="shared" si="224"/>
        <v>0</v>
      </c>
      <c r="AC616" s="15">
        <f t="shared" si="223"/>
        <v>765</v>
      </c>
      <c r="AD616" s="48">
        <f>(ROUND(AC616-AC606,1)/AC606)</f>
        <v>0.11842105263157894</v>
      </c>
      <c r="AE616" s="113"/>
      <c r="AF616" s="60"/>
      <c r="AH616" s="59"/>
    </row>
    <row r="617" spans="1:34">
      <c r="A617" s="99" t="s">
        <v>834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100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621.29999999999995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84"/>
        <v>784.8</v>
      </c>
      <c r="Y617" s="14">
        <f t="shared" si="180"/>
        <v>0</v>
      </c>
      <c r="Z617" s="14">
        <f t="shared" si="181"/>
        <v>0</v>
      </c>
      <c r="AA617" s="14">
        <f t="shared" si="182"/>
        <v>0</v>
      </c>
      <c r="AB617" s="14">
        <f t="shared" si="224"/>
        <v>0</v>
      </c>
      <c r="AC617" s="15">
        <f t="shared" si="223"/>
        <v>784.8</v>
      </c>
      <c r="AD617" s="48">
        <f>(ROUND(AC617-AC606,1)/AC606)</f>
        <v>0.14736842105263157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100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621.29999999999995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84"/>
        <v>784.8</v>
      </c>
      <c r="Y618" s="14">
        <f t="shared" si="180"/>
        <v>0</v>
      </c>
      <c r="Z618" s="14">
        <f t="shared" si="181"/>
        <v>0</v>
      </c>
      <c r="AA618" s="14">
        <f t="shared" si="182"/>
        <v>0</v>
      </c>
      <c r="AB618" s="14">
        <f t="shared" si="224"/>
        <v>0</v>
      </c>
      <c r="AC618" s="15">
        <f t="shared" si="223"/>
        <v>784.8</v>
      </c>
      <c r="AD618" s="48">
        <f>(ROUND(AC618-AC606,1)/AC606)</f>
        <v>0.14736842105263157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84"/>
        <v>583.91999999999996</v>
      </c>
      <c r="Y619" s="14">
        <f t="shared" si="180"/>
        <v>0</v>
      </c>
      <c r="Z619" s="14">
        <f t="shared" si="181"/>
        <v>144</v>
      </c>
      <c r="AA619" s="14">
        <f t="shared" si="182"/>
        <v>0</v>
      </c>
      <c r="AB619" s="14">
        <f t="shared" si="224"/>
        <v>0</v>
      </c>
      <c r="AC619" s="15">
        <f t="shared" si="223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84"/>
        <v>665.28</v>
      </c>
      <c r="Y620" s="14">
        <f t="shared" si="180"/>
        <v>0</v>
      </c>
      <c r="Z620" s="14">
        <f t="shared" si="181"/>
        <v>144</v>
      </c>
      <c r="AA620" s="14">
        <f t="shared" si="182"/>
        <v>0</v>
      </c>
      <c r="AB620" s="14">
        <f t="shared" si="224"/>
        <v>0</v>
      </c>
      <c r="AC620" s="15">
        <f t="shared" si="223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84"/>
        <v>604.79999999999995</v>
      </c>
      <c r="Y621" s="52">
        <f t="shared" si="180"/>
        <v>0</v>
      </c>
      <c r="Z621" s="52">
        <f t="shared" si="181"/>
        <v>0</v>
      </c>
      <c r="AA621" s="52">
        <f t="shared" si="182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800</v>
      </c>
      <c r="AF621" s="60"/>
      <c r="AH621" s="59"/>
    </row>
    <row r="622" spans="1:34">
      <c r="A622" s="99" t="s">
        <v>801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84"/>
        <v>691.2</v>
      </c>
      <c r="Y622" s="14">
        <f t="shared" si="180"/>
        <v>0</v>
      </c>
      <c r="Z622" s="14">
        <f t="shared" si="181"/>
        <v>0</v>
      </c>
      <c r="AA622" s="14">
        <f t="shared" si="182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802</v>
      </c>
      <c r="B623" s="91">
        <v>16</v>
      </c>
      <c r="C623" s="21" t="s">
        <v>835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84"/>
        <v>565.92000000000007</v>
      </c>
      <c r="Y623" s="14">
        <f t="shared" si="180"/>
        <v>0</v>
      </c>
      <c r="Z623" s="14">
        <f t="shared" si="181"/>
        <v>0</v>
      </c>
      <c r="AA623" s="14">
        <f t="shared" si="182"/>
        <v>0</v>
      </c>
      <c r="AB623" s="14">
        <f>R623+W623</f>
        <v>0</v>
      </c>
      <c r="AC623" s="15">
        <f t="shared" ref="AC623:AC635" si="225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84"/>
        <v>565.92000000000007</v>
      </c>
      <c r="Y624" s="14">
        <f t="shared" si="180"/>
        <v>0</v>
      </c>
      <c r="Z624" s="14">
        <f t="shared" si="181"/>
        <v>0</v>
      </c>
      <c r="AA624" s="14">
        <f t="shared" si="182"/>
        <v>0</v>
      </c>
      <c r="AB624" s="14">
        <f t="shared" ref="AB624:AB635" si="226">R624+W624</f>
        <v>0</v>
      </c>
      <c r="AC624" s="15">
        <f t="shared" si="225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84"/>
        <v>565.92000000000007</v>
      </c>
      <c r="Y625" s="14">
        <f t="shared" si="180"/>
        <v>0</v>
      </c>
      <c r="Z625" s="14">
        <f t="shared" si="181"/>
        <v>0</v>
      </c>
      <c r="AA625" s="14">
        <f t="shared" si="182"/>
        <v>0</v>
      </c>
      <c r="AB625" s="14">
        <f t="shared" si="226"/>
        <v>0</v>
      </c>
      <c r="AC625" s="15">
        <f t="shared" si="225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84"/>
        <v>565.92000000000007</v>
      </c>
      <c r="Y626" s="14">
        <f t="shared" si="180"/>
        <v>0</v>
      </c>
      <c r="Z626" s="14">
        <f t="shared" si="181"/>
        <v>0</v>
      </c>
      <c r="AA626" s="14">
        <f t="shared" si="182"/>
        <v>0</v>
      </c>
      <c r="AB626" s="14">
        <f t="shared" si="226"/>
        <v>0</v>
      </c>
      <c r="AC626" s="15">
        <f t="shared" si="225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84"/>
        <v>126.36000000000001</v>
      </c>
      <c r="Y627" s="14">
        <f t="shared" si="180"/>
        <v>544.32000000000005</v>
      </c>
      <c r="Z627" s="14">
        <f t="shared" si="181"/>
        <v>0</v>
      </c>
      <c r="AA627" s="14">
        <f t="shared" si="182"/>
        <v>0</v>
      </c>
      <c r="AB627" s="14">
        <f t="shared" si="226"/>
        <v>0</v>
      </c>
      <c r="AC627" s="15">
        <f t="shared" si="225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830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84"/>
        <v>193.75200000000001</v>
      </c>
      <c r="Y628" s="14">
        <f t="shared" si="180"/>
        <v>0</v>
      </c>
      <c r="Z628" s="14">
        <f t="shared" si="181"/>
        <v>473.04</v>
      </c>
      <c r="AA628" s="14">
        <f t="shared" si="182"/>
        <v>0</v>
      </c>
      <c r="AB628" s="14">
        <f t="shared" si="226"/>
        <v>0</v>
      </c>
      <c r="AC628" s="15">
        <f t="shared" si="225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831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84"/>
        <v>240.084</v>
      </c>
      <c r="Y629" s="14">
        <f t="shared" si="180"/>
        <v>0</v>
      </c>
      <c r="Z629" s="14">
        <f t="shared" si="181"/>
        <v>0</v>
      </c>
      <c r="AA629" s="14">
        <f t="shared" si="182"/>
        <v>424.44</v>
      </c>
      <c r="AB629" s="14">
        <f t="shared" si="226"/>
        <v>0</v>
      </c>
      <c r="AC629" s="15">
        <f t="shared" si="225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832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84"/>
        <v>193.75200000000001</v>
      </c>
      <c r="Y630" s="14">
        <f t="shared" si="180"/>
        <v>0</v>
      </c>
      <c r="Z630" s="14">
        <f t="shared" si="181"/>
        <v>0</v>
      </c>
      <c r="AA630" s="14">
        <f t="shared" si="182"/>
        <v>0</v>
      </c>
      <c r="AB630" s="14">
        <f t="shared" si="226"/>
        <v>473.04</v>
      </c>
      <c r="AC630" s="15">
        <f t="shared" si="225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833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84"/>
        <v>696.6</v>
      </c>
      <c r="Y631" s="14">
        <f t="shared" si="180"/>
        <v>0</v>
      </c>
      <c r="Z631" s="14">
        <f t="shared" si="181"/>
        <v>0</v>
      </c>
      <c r="AA631" s="14">
        <f t="shared" si="182"/>
        <v>0</v>
      </c>
      <c r="AB631" s="14">
        <f t="shared" si="226"/>
        <v>0</v>
      </c>
      <c r="AC631" s="15">
        <f t="shared" si="225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834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84"/>
        <v>683.4</v>
      </c>
      <c r="Y632" s="14">
        <f t="shared" si="180"/>
        <v>0</v>
      </c>
      <c r="Z632" s="14">
        <f t="shared" si="181"/>
        <v>0</v>
      </c>
      <c r="AA632" s="14">
        <f t="shared" si="182"/>
        <v>0</v>
      </c>
      <c r="AB632" s="14">
        <f t="shared" si="226"/>
        <v>0</v>
      </c>
      <c r="AC632" s="15">
        <f t="shared" si="225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84"/>
        <v>683.4</v>
      </c>
      <c r="Y633" s="14">
        <f t="shared" si="180"/>
        <v>0</v>
      </c>
      <c r="Z633" s="14">
        <f t="shared" si="181"/>
        <v>0</v>
      </c>
      <c r="AA633" s="14">
        <f t="shared" si="182"/>
        <v>0</v>
      </c>
      <c r="AB633" s="14">
        <f t="shared" si="226"/>
        <v>0</v>
      </c>
      <c r="AC633" s="15">
        <f t="shared" si="225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84"/>
        <v>756</v>
      </c>
      <c r="Y634" s="14">
        <f t="shared" si="180"/>
        <v>0</v>
      </c>
      <c r="Z634" s="14">
        <f t="shared" si="181"/>
        <v>0</v>
      </c>
      <c r="AA634" s="14">
        <f t="shared" si="182"/>
        <v>0</v>
      </c>
      <c r="AB634" s="14">
        <f t="shared" si="226"/>
        <v>0</v>
      </c>
      <c r="AC634" s="15">
        <f t="shared" si="225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84"/>
        <v>663.55200000000002</v>
      </c>
      <c r="Y635" s="14">
        <f t="shared" si="180"/>
        <v>0</v>
      </c>
      <c r="Z635" s="14">
        <f t="shared" si="181"/>
        <v>0</v>
      </c>
      <c r="AA635" s="14">
        <f t="shared" si="182"/>
        <v>0</v>
      </c>
      <c r="AB635" s="14">
        <f t="shared" si="226"/>
        <v>0</v>
      </c>
      <c r="AC635" s="15">
        <f t="shared" si="225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84"/>
        <v>489.6</v>
      </c>
      <c r="Y636" s="52">
        <f t="shared" si="180"/>
        <v>0</v>
      </c>
      <c r="Z636" s="52">
        <f t="shared" si="181"/>
        <v>0</v>
      </c>
      <c r="AA636" s="52">
        <f t="shared" si="182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800</v>
      </c>
      <c r="AF636" s="60"/>
      <c r="AH636" s="59"/>
    </row>
    <row r="637" spans="1:34">
      <c r="A637" s="99" t="s">
        <v>801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27">N637+S637</f>
        <v>571.20000000000005</v>
      </c>
      <c r="Y637" s="14">
        <f t="shared" ref="Y637:Y650" si="228">O637+T637</f>
        <v>0</v>
      </c>
      <c r="Z637" s="14">
        <f t="shared" ref="Z637:Z650" si="229">P637+U637</f>
        <v>0</v>
      </c>
      <c r="AA637" s="14">
        <f t="shared" ref="AA637:AA650" si="230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802</v>
      </c>
      <c r="B638" s="93">
        <v>16</v>
      </c>
      <c r="C638" s="21" t="s">
        <v>835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27"/>
        <v>461.03999999999996</v>
      </c>
      <c r="Y638" s="14">
        <f t="shared" si="228"/>
        <v>0</v>
      </c>
      <c r="Z638" s="14">
        <f t="shared" si="229"/>
        <v>0</v>
      </c>
      <c r="AA638" s="14">
        <f t="shared" si="230"/>
        <v>0</v>
      </c>
      <c r="AB638" s="14">
        <f>R638+W638</f>
        <v>208</v>
      </c>
      <c r="AC638" s="15">
        <f t="shared" ref="AC638:AC650" si="231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27"/>
        <v>461.03999999999996</v>
      </c>
      <c r="Y639" s="14">
        <f t="shared" si="228"/>
        <v>0</v>
      </c>
      <c r="Z639" s="14">
        <f t="shared" si="229"/>
        <v>0</v>
      </c>
      <c r="AA639" s="14">
        <f t="shared" si="230"/>
        <v>0</v>
      </c>
      <c r="AB639" s="14">
        <f t="shared" ref="AB639:AB650" si="232">R639+W639</f>
        <v>208</v>
      </c>
      <c r="AC639" s="15">
        <f t="shared" si="231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27"/>
        <v>461.03999999999996</v>
      </c>
      <c r="Y640" s="14">
        <f t="shared" si="228"/>
        <v>0</v>
      </c>
      <c r="Z640" s="14">
        <f t="shared" si="229"/>
        <v>0</v>
      </c>
      <c r="AA640" s="14">
        <f t="shared" si="230"/>
        <v>0</v>
      </c>
      <c r="AB640" s="14">
        <f t="shared" si="232"/>
        <v>208</v>
      </c>
      <c r="AC640" s="15">
        <f t="shared" si="231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27"/>
        <v>461.03999999999996</v>
      </c>
      <c r="Y641" s="14">
        <f t="shared" si="228"/>
        <v>0</v>
      </c>
      <c r="Z641" s="14">
        <f t="shared" si="229"/>
        <v>0</v>
      </c>
      <c r="AA641" s="14">
        <f t="shared" si="230"/>
        <v>0</v>
      </c>
      <c r="AB641" s="14">
        <f t="shared" si="232"/>
        <v>208</v>
      </c>
      <c r="AC641" s="15">
        <f t="shared" si="231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90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7"/>
        <v>159.12</v>
      </c>
      <c r="Y642" s="14">
        <f t="shared" si="228"/>
        <v>672</v>
      </c>
      <c r="Z642" s="14">
        <f t="shared" si="229"/>
        <v>0</v>
      </c>
      <c r="AA642" s="14">
        <f t="shared" si="230"/>
        <v>0</v>
      </c>
      <c r="AB642" s="14">
        <f t="shared" si="232"/>
        <v>0</v>
      </c>
      <c r="AC642" s="15">
        <f t="shared" si="231"/>
        <v>831.1</v>
      </c>
      <c r="AD642" s="48">
        <f>(ROUND(AC642-AC636,1)/AC636)</f>
        <v>0.17122322435174747</v>
      </c>
      <c r="AE642" s="113"/>
      <c r="AF642" s="60"/>
      <c r="AH642" s="59"/>
    </row>
    <row r="643" spans="1:34">
      <c r="A643" s="99" t="s">
        <v>830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45</v>
      </c>
      <c r="L643" s="13">
        <v>45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7"/>
        <v>159.12</v>
      </c>
      <c r="Y643" s="14">
        <f t="shared" si="228"/>
        <v>0</v>
      </c>
      <c r="Z643" s="14">
        <f t="shared" si="229"/>
        <v>672</v>
      </c>
      <c r="AA643" s="14">
        <f t="shared" si="230"/>
        <v>0</v>
      </c>
      <c r="AB643" s="14">
        <f t="shared" si="232"/>
        <v>0</v>
      </c>
      <c r="AC643" s="15">
        <f t="shared" si="231"/>
        <v>831.1</v>
      </c>
      <c r="AD643" s="48">
        <f>(ROUND(AC643-AC636,1)/AC636)</f>
        <v>0.17122322435174747</v>
      </c>
      <c r="AE643" s="113"/>
      <c r="AF643" s="60"/>
      <c r="AH643" s="59"/>
    </row>
    <row r="644" spans="1:34">
      <c r="A644" s="99" t="s">
        <v>831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90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7"/>
        <v>159.12</v>
      </c>
      <c r="Y644" s="14">
        <f t="shared" si="228"/>
        <v>0</v>
      </c>
      <c r="Z644" s="14">
        <f t="shared" si="229"/>
        <v>0</v>
      </c>
      <c r="AA644" s="14">
        <f t="shared" si="230"/>
        <v>672</v>
      </c>
      <c r="AB644" s="14">
        <f t="shared" si="232"/>
        <v>0</v>
      </c>
      <c r="AC644" s="15">
        <f t="shared" si="231"/>
        <v>831.1</v>
      </c>
      <c r="AD644" s="48">
        <f>(ROUND(AC644-AC636,1)/AC636)</f>
        <v>0.17122322435174747</v>
      </c>
      <c r="AE644" s="113"/>
      <c r="AF644" s="60"/>
      <c r="AH644" s="59"/>
    </row>
    <row r="645" spans="1:34">
      <c r="A645" s="99" t="s">
        <v>832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50</v>
      </c>
      <c r="L645" s="13">
        <v>50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480</v>
      </c>
      <c r="X645" s="14">
        <f t="shared" si="227"/>
        <v>159.12</v>
      </c>
      <c r="Y645" s="14">
        <f t="shared" si="228"/>
        <v>0</v>
      </c>
      <c r="Z645" s="14">
        <f t="shared" si="229"/>
        <v>0</v>
      </c>
      <c r="AA645" s="14">
        <f t="shared" si="230"/>
        <v>0</v>
      </c>
      <c r="AB645" s="14">
        <f t="shared" si="232"/>
        <v>720</v>
      </c>
      <c r="AC645" s="15">
        <f t="shared" si="231"/>
        <v>879.1</v>
      </c>
      <c r="AD645" s="48">
        <f>(ROUND(AC645-AC636,1)/AC636)</f>
        <v>0.23886696730552423</v>
      </c>
      <c r="AE645" s="113"/>
      <c r="AF645" s="60"/>
      <c r="AH645" s="83"/>
    </row>
    <row r="646" spans="1:34">
      <c r="A646" s="99" t="s">
        <v>833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60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(N646/100)*(I646*$I$13)+(N646/100)*(J646*$J$13)+(N646/100)*(M646*$M$13)</f>
        <v>397.79999999999995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180</v>
      </c>
      <c r="X646" s="14">
        <f>N646+S646</f>
        <v>550.79999999999995</v>
      </c>
      <c r="Y646" s="14">
        <f t="shared" si="228"/>
        <v>0</v>
      </c>
      <c r="Z646" s="14">
        <f t="shared" si="229"/>
        <v>0</v>
      </c>
      <c r="AA646" s="14">
        <f t="shared" si="230"/>
        <v>0</v>
      </c>
      <c r="AB646" s="14">
        <f t="shared" si="232"/>
        <v>255</v>
      </c>
      <c r="AC646" s="15">
        <f t="shared" si="231"/>
        <v>805.8</v>
      </c>
      <c r="AD646" s="48">
        <f>(ROUND(AC646-AC636,1)/AC636)</f>
        <v>0.13556933483652761</v>
      </c>
      <c r="AE646" s="113"/>
      <c r="AF646" s="60"/>
      <c r="AH646" s="59"/>
    </row>
    <row r="647" spans="1:34">
      <c r="A647" s="99" t="s">
        <v>834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80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630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7"/>
        <v>840</v>
      </c>
      <c r="Y647" s="14">
        <f t="shared" si="228"/>
        <v>0</v>
      </c>
      <c r="Z647" s="14">
        <f t="shared" si="229"/>
        <v>0</v>
      </c>
      <c r="AA647" s="14">
        <f t="shared" si="230"/>
        <v>0</v>
      </c>
      <c r="AB647" s="14">
        <f t="shared" si="232"/>
        <v>0</v>
      </c>
      <c r="AC647" s="15">
        <f t="shared" si="231"/>
        <v>840</v>
      </c>
      <c r="AD647" s="48">
        <f>(ROUND(AC647-AC636,1)/AC636)</f>
        <v>0.18376550169109357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80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630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7"/>
        <v>840</v>
      </c>
      <c r="Y648" s="14">
        <f t="shared" si="228"/>
        <v>0</v>
      </c>
      <c r="Z648" s="14">
        <f t="shared" si="229"/>
        <v>0</v>
      </c>
      <c r="AA648" s="14">
        <f t="shared" si="230"/>
        <v>0</v>
      </c>
      <c r="AB648" s="14">
        <f t="shared" si="232"/>
        <v>0</v>
      </c>
      <c r="AC648" s="15">
        <f t="shared" si="231"/>
        <v>840</v>
      </c>
      <c r="AD648" s="48">
        <f>(ROUND(AC648-AC636,1)/AC636)</f>
        <v>0.18376550169109357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27"/>
        <v>652.80000000000007</v>
      </c>
      <c r="Y649" s="14">
        <f t="shared" si="228"/>
        <v>0</v>
      </c>
      <c r="Z649" s="14">
        <f t="shared" si="229"/>
        <v>0</v>
      </c>
      <c r="AA649" s="14">
        <f t="shared" si="230"/>
        <v>0</v>
      </c>
      <c r="AB649" s="14">
        <f t="shared" si="232"/>
        <v>176</v>
      </c>
      <c r="AC649" s="15">
        <f t="shared" si="231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27"/>
        <v>530.40000000000009</v>
      </c>
      <c r="Y650" s="14">
        <f t="shared" si="228"/>
        <v>0</v>
      </c>
      <c r="Z650" s="14">
        <f t="shared" si="229"/>
        <v>0</v>
      </c>
      <c r="AA650" s="14">
        <f t="shared" si="230"/>
        <v>0</v>
      </c>
      <c r="AB650" s="14">
        <f t="shared" si="232"/>
        <v>176</v>
      </c>
      <c r="AC650" s="15">
        <f t="shared" si="231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33">N651+S651</f>
        <v>600</v>
      </c>
      <c r="Y651" s="52">
        <f t="shared" ref="Y651:Y665" si="234">O651+T651</f>
        <v>0</v>
      </c>
      <c r="Z651" s="52">
        <f t="shared" ref="Z651:Z665" si="235">P651+U651</f>
        <v>0</v>
      </c>
      <c r="AA651" s="52">
        <f t="shared" ref="AA651:AA665" si="236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800</v>
      </c>
      <c r="AF651" s="60"/>
      <c r="AH651" s="59"/>
    </row>
    <row r="652" spans="1:34">
      <c r="A652" s="99" t="s">
        <v>801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33"/>
        <v>728</v>
      </c>
      <c r="Y652" s="14">
        <f t="shared" si="234"/>
        <v>0</v>
      </c>
      <c r="Z652" s="14">
        <f t="shared" si="235"/>
        <v>0</v>
      </c>
      <c r="AA652" s="14">
        <f t="shared" si="236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802</v>
      </c>
      <c r="B653" s="91">
        <v>18</v>
      </c>
      <c r="C653" s="21" t="s">
        <v>835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33"/>
        <v>560</v>
      </c>
      <c r="Y653" s="14">
        <f t="shared" si="234"/>
        <v>0</v>
      </c>
      <c r="Z653" s="14">
        <f t="shared" si="235"/>
        <v>0</v>
      </c>
      <c r="AA653" s="14">
        <f t="shared" si="236"/>
        <v>0</v>
      </c>
      <c r="AB653" s="14">
        <f>R653+W653</f>
        <v>0</v>
      </c>
      <c r="AC653" s="15">
        <f t="shared" ref="AC653:AC665" si="237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33"/>
        <v>560</v>
      </c>
      <c r="Y654" s="14">
        <f t="shared" si="234"/>
        <v>0</v>
      </c>
      <c r="Z654" s="14">
        <f t="shared" si="235"/>
        <v>0</v>
      </c>
      <c r="AA654" s="14">
        <f t="shared" si="236"/>
        <v>0</v>
      </c>
      <c r="AB654" s="14">
        <f t="shared" ref="AB654:AB665" si="238">R654+W654</f>
        <v>0</v>
      </c>
      <c r="AC654" s="15">
        <f t="shared" si="237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33"/>
        <v>560</v>
      </c>
      <c r="Y655" s="14">
        <f t="shared" si="234"/>
        <v>0</v>
      </c>
      <c r="Z655" s="14">
        <f t="shared" si="235"/>
        <v>0</v>
      </c>
      <c r="AA655" s="14">
        <f t="shared" si="236"/>
        <v>0</v>
      </c>
      <c r="AB655" s="14">
        <f t="shared" si="238"/>
        <v>0</v>
      </c>
      <c r="AC655" s="15">
        <f t="shared" si="237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33"/>
        <v>560</v>
      </c>
      <c r="Y656" s="14">
        <f t="shared" si="234"/>
        <v>0</v>
      </c>
      <c r="Z656" s="14">
        <f t="shared" si="235"/>
        <v>0</v>
      </c>
      <c r="AA656" s="14">
        <f t="shared" si="236"/>
        <v>0</v>
      </c>
      <c r="AB656" s="14">
        <f t="shared" si="238"/>
        <v>0</v>
      </c>
      <c r="AC656" s="15">
        <f t="shared" si="237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110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330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33"/>
        <v>195</v>
      </c>
      <c r="Y657" s="14">
        <f t="shared" si="234"/>
        <v>480</v>
      </c>
      <c r="Z657" s="14">
        <f t="shared" si="235"/>
        <v>0</v>
      </c>
      <c r="AA657" s="14">
        <f t="shared" si="236"/>
        <v>0</v>
      </c>
      <c r="AB657" s="14">
        <f t="shared" si="238"/>
        <v>0</v>
      </c>
      <c r="AC657" s="15">
        <f t="shared" si="237"/>
        <v>675</v>
      </c>
      <c r="AD657" s="48">
        <f>(ROUND(AC657-AC651,1)/AC651)</f>
        <v>0.125</v>
      </c>
      <c r="AE657" s="113"/>
      <c r="AF657" s="60"/>
      <c r="AH657" s="59"/>
    </row>
    <row r="658" spans="1:34">
      <c r="A658" s="99" t="s">
        <v>830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55</v>
      </c>
      <c r="L658" s="13">
        <v>55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330</v>
      </c>
      <c r="V658" s="14">
        <f>(Q658/100)*(L658*$L$10)</f>
        <v>0</v>
      </c>
      <c r="W658" s="14">
        <f>(R658/100)*(K658*$K$10)+(R658/100)*(L658*$L$10)</f>
        <v>0</v>
      </c>
      <c r="X658" s="14">
        <f t="shared" si="233"/>
        <v>195</v>
      </c>
      <c r="Y658" s="14">
        <f t="shared" si="234"/>
        <v>0</v>
      </c>
      <c r="Z658" s="14">
        <f t="shared" si="235"/>
        <v>480</v>
      </c>
      <c r="AA658" s="14">
        <f t="shared" si="236"/>
        <v>0</v>
      </c>
      <c r="AB658" s="14">
        <f t="shared" si="238"/>
        <v>0</v>
      </c>
      <c r="AC658" s="15">
        <f t="shared" si="237"/>
        <v>675</v>
      </c>
      <c r="AD658" s="48">
        <f>(ROUND(AC658-AC651,1)/AC651)</f>
        <v>0.125</v>
      </c>
      <c r="AE658" s="113"/>
      <c r="AF658" s="60"/>
      <c r="AH658" s="59"/>
    </row>
    <row r="659" spans="1:34">
      <c r="A659" s="99" t="s">
        <v>831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110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330</v>
      </c>
      <c r="W659" s="14">
        <f>(R659/100)*(K659*$K$11)+(R659/100)*(L659*$L$11)</f>
        <v>0</v>
      </c>
      <c r="X659" s="14">
        <f t="shared" si="233"/>
        <v>195</v>
      </c>
      <c r="Y659" s="14">
        <f t="shared" si="234"/>
        <v>0</v>
      </c>
      <c r="Z659" s="14">
        <f t="shared" si="235"/>
        <v>0</v>
      </c>
      <c r="AA659" s="14">
        <f t="shared" si="236"/>
        <v>480</v>
      </c>
      <c r="AB659" s="14">
        <f t="shared" si="238"/>
        <v>0</v>
      </c>
      <c r="AC659" s="15">
        <f t="shared" si="237"/>
        <v>675</v>
      </c>
      <c r="AD659" s="48">
        <f>(ROUND(AC659-AC651,1)/AC651)</f>
        <v>0.125</v>
      </c>
      <c r="AE659" s="113"/>
      <c r="AF659" s="60"/>
      <c r="AH659" s="59"/>
    </row>
    <row r="660" spans="1:34">
      <c r="A660" s="99" t="s">
        <v>832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55</v>
      </c>
      <c r="L660" s="13">
        <v>55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330</v>
      </c>
      <c r="X660" s="14">
        <f t="shared" si="233"/>
        <v>195</v>
      </c>
      <c r="Y660" s="14">
        <f t="shared" si="234"/>
        <v>0</v>
      </c>
      <c r="Z660" s="14">
        <f t="shared" si="235"/>
        <v>0</v>
      </c>
      <c r="AA660" s="14">
        <f t="shared" si="236"/>
        <v>0</v>
      </c>
      <c r="AB660" s="14">
        <f t="shared" si="238"/>
        <v>480</v>
      </c>
      <c r="AC660" s="15">
        <f t="shared" si="237"/>
        <v>675</v>
      </c>
      <c r="AD660" s="48">
        <f>(ROUND(AC660-AC651,1)/AC651)</f>
        <v>0.125</v>
      </c>
      <c r="AE660" s="113"/>
      <c r="AF660" s="60"/>
      <c r="AH660" s="59"/>
    </row>
    <row r="661" spans="1:34">
      <c r="A661" s="99" t="s">
        <v>833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33"/>
        <v>690</v>
      </c>
      <c r="Y661" s="14">
        <f t="shared" si="234"/>
        <v>0</v>
      </c>
      <c r="Z661" s="14">
        <f t="shared" si="235"/>
        <v>0</v>
      </c>
      <c r="AA661" s="14">
        <f t="shared" si="236"/>
        <v>0</v>
      </c>
      <c r="AB661" s="14">
        <f t="shared" si="238"/>
        <v>0</v>
      </c>
      <c r="AC661" s="15">
        <f t="shared" si="237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834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33"/>
        <v>690</v>
      </c>
      <c r="Y662" s="14">
        <f t="shared" si="234"/>
        <v>0</v>
      </c>
      <c r="Z662" s="14">
        <f t="shared" si="235"/>
        <v>0</v>
      </c>
      <c r="AA662" s="14">
        <f t="shared" si="236"/>
        <v>0</v>
      </c>
      <c r="AB662" s="14">
        <f t="shared" si="238"/>
        <v>0</v>
      </c>
      <c r="AC662" s="15">
        <f t="shared" si="237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33"/>
        <v>690</v>
      </c>
      <c r="Y663" s="14">
        <f t="shared" si="234"/>
        <v>0</v>
      </c>
      <c r="Z663" s="14">
        <f t="shared" si="235"/>
        <v>0</v>
      </c>
      <c r="AA663" s="14">
        <f t="shared" si="236"/>
        <v>0</v>
      </c>
      <c r="AB663" s="14">
        <f t="shared" si="238"/>
        <v>0</v>
      </c>
      <c r="AC663" s="15">
        <f t="shared" si="237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33"/>
        <v>699.2</v>
      </c>
      <c r="Y664" s="14">
        <f t="shared" si="234"/>
        <v>0</v>
      </c>
      <c r="Z664" s="14">
        <f t="shared" si="235"/>
        <v>0</v>
      </c>
      <c r="AA664" s="14">
        <f t="shared" si="236"/>
        <v>0</v>
      </c>
      <c r="AB664" s="14">
        <f t="shared" si="238"/>
        <v>0</v>
      </c>
      <c r="AC664" s="15">
        <f t="shared" si="237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33"/>
        <v>699.2</v>
      </c>
      <c r="Y665" s="14">
        <f t="shared" si="234"/>
        <v>0</v>
      </c>
      <c r="Z665" s="14">
        <f t="shared" si="235"/>
        <v>0</v>
      </c>
      <c r="AA665" s="14">
        <f t="shared" si="236"/>
        <v>0</v>
      </c>
      <c r="AB665" s="14">
        <f t="shared" si="238"/>
        <v>0</v>
      </c>
      <c r="AC665" s="15">
        <f t="shared" si="237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9">N666+S666</f>
        <v>408</v>
      </c>
      <c r="Y666" s="52">
        <f t="shared" ref="Y666:Y680" si="240">O666+T666</f>
        <v>0</v>
      </c>
      <c r="Z666" s="52">
        <f t="shared" ref="Z666:Z680" si="241">P666+U666</f>
        <v>256</v>
      </c>
      <c r="AA666" s="52">
        <f t="shared" ref="AA666:AA680" si="242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800</v>
      </c>
      <c r="AF666" s="60"/>
      <c r="AH666" s="59"/>
    </row>
    <row r="667" spans="1:34">
      <c r="A667" s="99" t="s">
        <v>801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39"/>
        <v>530.40000000000009</v>
      </c>
      <c r="Y667" s="14">
        <f t="shared" si="240"/>
        <v>0</v>
      </c>
      <c r="Z667" s="14">
        <f t="shared" si="241"/>
        <v>204.8</v>
      </c>
      <c r="AA667" s="14">
        <f t="shared" si="242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802</v>
      </c>
      <c r="B668" s="93">
        <v>14</v>
      </c>
      <c r="C668" s="21" t="s">
        <v>835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39"/>
        <v>387.6</v>
      </c>
      <c r="Y668" s="14">
        <f t="shared" si="240"/>
        <v>0</v>
      </c>
      <c r="Z668" s="14">
        <f t="shared" si="241"/>
        <v>246.4</v>
      </c>
      <c r="AA668" s="14">
        <f t="shared" si="242"/>
        <v>0</v>
      </c>
      <c r="AB668" s="14">
        <f>R668+W668</f>
        <v>0</v>
      </c>
      <c r="AC668" s="15">
        <f t="shared" ref="AC668:AC680" si="243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39"/>
        <v>387.6</v>
      </c>
      <c r="Y669" s="14">
        <f t="shared" si="240"/>
        <v>0</v>
      </c>
      <c r="Z669" s="14">
        <f t="shared" si="241"/>
        <v>246.4</v>
      </c>
      <c r="AA669" s="14">
        <f t="shared" si="242"/>
        <v>0</v>
      </c>
      <c r="AB669" s="14">
        <f t="shared" ref="AB669:AB680" si="244">R669+W669</f>
        <v>0</v>
      </c>
      <c r="AC669" s="15">
        <f t="shared" si="243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39"/>
        <v>387.6</v>
      </c>
      <c r="Y670" s="14">
        <f t="shared" si="240"/>
        <v>0</v>
      </c>
      <c r="Z670" s="14">
        <f t="shared" si="241"/>
        <v>246.4</v>
      </c>
      <c r="AA670" s="14">
        <f t="shared" si="242"/>
        <v>0</v>
      </c>
      <c r="AB670" s="14">
        <f t="shared" si="244"/>
        <v>0</v>
      </c>
      <c r="AC670" s="15">
        <f t="shared" si="243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39"/>
        <v>387.6</v>
      </c>
      <c r="Y671" s="14">
        <f t="shared" si="240"/>
        <v>0</v>
      </c>
      <c r="Z671" s="14">
        <f t="shared" si="241"/>
        <v>246.4</v>
      </c>
      <c r="AA671" s="14">
        <f t="shared" si="242"/>
        <v>0</v>
      </c>
      <c r="AB671" s="14">
        <f t="shared" si="244"/>
        <v>0</v>
      </c>
      <c r="AC671" s="15">
        <f t="shared" si="243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90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418.50000000000006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9"/>
        <v>130</v>
      </c>
      <c r="Y672" s="14">
        <f t="shared" si="240"/>
        <v>651</v>
      </c>
      <c r="Z672" s="14">
        <f t="shared" si="241"/>
        <v>0</v>
      </c>
      <c r="AA672" s="14">
        <f t="shared" si="242"/>
        <v>0</v>
      </c>
      <c r="AB672" s="14">
        <f t="shared" si="244"/>
        <v>0</v>
      </c>
      <c r="AC672" s="15">
        <f t="shared" si="243"/>
        <v>781</v>
      </c>
      <c r="AD672" s="48">
        <f>(ROUND(AC672-AC666,1)/AC666)</f>
        <v>0.17620481927710843</v>
      </c>
      <c r="AE672" s="113"/>
      <c r="AF672" s="60"/>
      <c r="AH672" s="59"/>
    </row>
    <row r="673" spans="1:34">
      <c r="A673" s="99" t="s">
        <v>830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50</v>
      </c>
      <c r="L673" s="13">
        <v>50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465.00000000000006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9"/>
        <v>130</v>
      </c>
      <c r="Y673" s="14">
        <f t="shared" si="240"/>
        <v>0</v>
      </c>
      <c r="Z673" s="14">
        <f t="shared" si="241"/>
        <v>697.5</v>
      </c>
      <c r="AA673" s="14">
        <f t="shared" si="242"/>
        <v>0</v>
      </c>
      <c r="AB673" s="14">
        <f t="shared" si="244"/>
        <v>0</v>
      </c>
      <c r="AC673" s="15">
        <f t="shared" si="243"/>
        <v>827.5</v>
      </c>
      <c r="AD673" s="48">
        <f>(ROUND(AC673-AC666,1)/AC666)</f>
        <v>0.24623493975903615</v>
      </c>
      <c r="AE673" s="113"/>
      <c r="AF673" s="60"/>
      <c r="AH673" s="59"/>
    </row>
    <row r="674" spans="1:34">
      <c r="A674" s="99" t="s">
        <v>831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90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418.50000000000006</v>
      </c>
      <c r="W674" s="14">
        <f>(R674/100)*(K674*$K$11)+(R674/100)*(L674*$L$11)</f>
        <v>0</v>
      </c>
      <c r="X674" s="14">
        <f t="shared" si="239"/>
        <v>130</v>
      </c>
      <c r="Y674" s="14">
        <f t="shared" si="240"/>
        <v>0</v>
      </c>
      <c r="Z674" s="14">
        <f t="shared" si="241"/>
        <v>0</v>
      </c>
      <c r="AA674" s="14">
        <f t="shared" si="242"/>
        <v>651</v>
      </c>
      <c r="AB674" s="14">
        <f t="shared" si="244"/>
        <v>0</v>
      </c>
      <c r="AC674" s="15">
        <f t="shared" si="243"/>
        <v>781</v>
      </c>
      <c r="AD674" s="48">
        <f>(ROUND(AC674-AC666,1)/AC666)</f>
        <v>0.17620481927710843</v>
      </c>
      <c r="AE674" s="113"/>
      <c r="AF674" s="60"/>
      <c r="AH674" s="59"/>
    </row>
    <row r="675" spans="1:34">
      <c r="A675" s="99" t="s">
        <v>832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45</v>
      </c>
      <c r="L675" s="13">
        <v>45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418.50000000000006</v>
      </c>
      <c r="X675" s="14">
        <f t="shared" si="239"/>
        <v>130</v>
      </c>
      <c r="Y675" s="14">
        <f t="shared" si="240"/>
        <v>0</v>
      </c>
      <c r="Z675" s="14">
        <f t="shared" si="241"/>
        <v>0</v>
      </c>
      <c r="AA675" s="14">
        <f t="shared" si="242"/>
        <v>0</v>
      </c>
      <c r="AB675" s="14">
        <f t="shared" si="244"/>
        <v>651</v>
      </c>
      <c r="AC675" s="15">
        <f t="shared" si="243"/>
        <v>781</v>
      </c>
      <c r="AD675" s="48">
        <f>(ROUND(AC675-AC666,1)/AC666)</f>
        <v>0.17620481927710843</v>
      </c>
      <c r="AE675" s="113"/>
      <c r="AF675" s="60"/>
      <c r="AH675" s="59"/>
    </row>
    <row r="676" spans="1:34">
      <c r="A676" s="99" t="s">
        <v>833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(N676/100)*(I676*$I$13)+(N676/100)*(J676*$J$13)+(N676/100)*(M676*$M$13)</f>
        <v>306</v>
      </c>
      <c r="T676" s="14">
        <f>(O676/100)*(K676*$K$13)+(O676/100)*(M676*$M$13)</f>
        <v>0</v>
      </c>
      <c r="U676" s="14">
        <f>(P676/100)*(K676*$K$13)+(P676/100)*(L676*$L$13)+(P676/100)*(M676*$M$13)</f>
        <v>192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>N676+S676</f>
        <v>459</v>
      </c>
      <c r="Y676" s="14">
        <f t="shared" si="240"/>
        <v>0</v>
      </c>
      <c r="Z676" s="14">
        <f t="shared" si="241"/>
        <v>312</v>
      </c>
      <c r="AA676" s="14">
        <f t="shared" si="242"/>
        <v>0</v>
      </c>
      <c r="AB676" s="14">
        <f t="shared" si="244"/>
        <v>0</v>
      </c>
      <c r="AC676" s="15">
        <f t="shared" si="243"/>
        <v>771</v>
      </c>
      <c r="AD676" s="48">
        <f>(ROUND(AC676-AC666,1)/AC666)</f>
        <v>0.16114457831325302</v>
      </c>
      <c r="AE676" s="113"/>
      <c r="AF676" s="60"/>
      <c r="AH676" s="59"/>
    </row>
    <row r="677" spans="1:34">
      <c r="A677" s="99" t="s">
        <v>834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80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546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9"/>
        <v>756</v>
      </c>
      <c r="Y677" s="14">
        <f t="shared" si="240"/>
        <v>0</v>
      </c>
      <c r="Z677" s="14">
        <f t="shared" si="241"/>
        <v>0</v>
      </c>
      <c r="AA677" s="14">
        <f t="shared" si="242"/>
        <v>0</v>
      </c>
      <c r="AB677" s="14">
        <f t="shared" si="244"/>
        <v>0</v>
      </c>
      <c r="AC677" s="15">
        <f t="shared" si="243"/>
        <v>756</v>
      </c>
      <c r="AD677" s="48">
        <f>(ROUND(AC677-AC666,1)/AC666)</f>
        <v>0.13855421686746988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80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546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9"/>
        <v>756</v>
      </c>
      <c r="Y678" s="14">
        <f t="shared" si="240"/>
        <v>0</v>
      </c>
      <c r="Z678" s="14">
        <f t="shared" si="241"/>
        <v>0</v>
      </c>
      <c r="AA678" s="14">
        <f t="shared" si="242"/>
        <v>0</v>
      </c>
      <c r="AB678" s="14">
        <f t="shared" si="244"/>
        <v>0</v>
      </c>
      <c r="AC678" s="15">
        <f t="shared" si="243"/>
        <v>756</v>
      </c>
      <c r="AD678" s="48">
        <f>(ROUND(AC678-AC666,1)/AC666)</f>
        <v>0.13855421686746988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9"/>
        <v>509.18399999999997</v>
      </c>
      <c r="Y679" s="14">
        <f t="shared" si="240"/>
        <v>0</v>
      </c>
      <c r="Z679" s="14">
        <f t="shared" si="241"/>
        <v>204.8</v>
      </c>
      <c r="AA679" s="14">
        <f t="shared" si="242"/>
        <v>0</v>
      </c>
      <c r="AB679" s="14">
        <f t="shared" si="244"/>
        <v>0</v>
      </c>
      <c r="AC679" s="15">
        <f t="shared" si="243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9"/>
        <v>584.25600000000009</v>
      </c>
      <c r="Y680" s="14">
        <f t="shared" si="240"/>
        <v>0</v>
      </c>
      <c r="Z680" s="14">
        <f t="shared" si="241"/>
        <v>204.8</v>
      </c>
      <c r="AA680" s="14">
        <f t="shared" si="242"/>
        <v>0</v>
      </c>
      <c r="AB680" s="14">
        <f t="shared" si="244"/>
        <v>0</v>
      </c>
      <c r="AC680" s="15">
        <f t="shared" si="243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45">N681+S681</f>
        <v>599.20000000000005</v>
      </c>
      <c r="Y681" s="52">
        <f t="shared" ref="Y681:Y695" si="246">O681+T681</f>
        <v>0</v>
      </c>
      <c r="Z681" s="52">
        <f t="shared" ref="Z681:Z695" si="247">P681+U681</f>
        <v>0</v>
      </c>
      <c r="AA681" s="52">
        <f t="shared" ref="AA681:AA695" si="248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800</v>
      </c>
      <c r="AF681" s="60"/>
      <c r="AH681" s="59"/>
    </row>
    <row r="682" spans="1:34">
      <c r="A682" s="99" t="s">
        <v>801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45"/>
        <v>719.04000000000008</v>
      </c>
      <c r="Y682" s="14">
        <f t="shared" si="246"/>
        <v>0</v>
      </c>
      <c r="Z682" s="14">
        <f t="shared" si="247"/>
        <v>0</v>
      </c>
      <c r="AA682" s="14">
        <f t="shared" si="248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802</v>
      </c>
      <c r="B683" s="91">
        <v>10</v>
      </c>
      <c r="C683" s="21" t="s">
        <v>835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45"/>
        <v>560.68000000000006</v>
      </c>
      <c r="Y683" s="14">
        <f t="shared" si="246"/>
        <v>0</v>
      </c>
      <c r="Z683" s="14">
        <f t="shared" si="247"/>
        <v>0</v>
      </c>
      <c r="AA683" s="14">
        <f t="shared" si="248"/>
        <v>0</v>
      </c>
      <c r="AB683" s="14">
        <f>R683+W683</f>
        <v>0</v>
      </c>
      <c r="AC683" s="15">
        <f t="shared" ref="AC683:AC695" si="249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45"/>
        <v>560.68000000000006</v>
      </c>
      <c r="Y684" s="14">
        <f t="shared" si="246"/>
        <v>0</v>
      </c>
      <c r="Z684" s="14">
        <f t="shared" si="247"/>
        <v>0</v>
      </c>
      <c r="AA684" s="14">
        <f t="shared" si="248"/>
        <v>0</v>
      </c>
      <c r="AB684" s="14">
        <f t="shared" ref="AB684:AB695" si="250">R684+W684</f>
        <v>0</v>
      </c>
      <c r="AC684" s="15">
        <f t="shared" si="249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45"/>
        <v>560.68000000000006</v>
      </c>
      <c r="Y685" s="14">
        <f t="shared" si="246"/>
        <v>0</v>
      </c>
      <c r="Z685" s="14">
        <f t="shared" si="247"/>
        <v>0</v>
      </c>
      <c r="AA685" s="14">
        <f t="shared" si="248"/>
        <v>0</v>
      </c>
      <c r="AB685" s="14">
        <f t="shared" si="250"/>
        <v>0</v>
      </c>
      <c r="AC685" s="15">
        <f t="shared" si="249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45"/>
        <v>560.68000000000006</v>
      </c>
      <c r="Y686" s="14">
        <f t="shared" si="246"/>
        <v>0</v>
      </c>
      <c r="Z686" s="14">
        <f t="shared" si="247"/>
        <v>0</v>
      </c>
      <c r="AA686" s="14">
        <f t="shared" si="248"/>
        <v>0</v>
      </c>
      <c r="AB686" s="14">
        <f t="shared" si="250"/>
        <v>0</v>
      </c>
      <c r="AC686" s="15">
        <f t="shared" si="249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45"/>
        <v>230.25600000000003</v>
      </c>
      <c r="Y687" s="14">
        <f t="shared" si="246"/>
        <v>430.14</v>
      </c>
      <c r="Z687" s="14">
        <f t="shared" si="247"/>
        <v>0</v>
      </c>
      <c r="AA687" s="14">
        <f t="shared" si="248"/>
        <v>0</v>
      </c>
      <c r="AB687" s="14">
        <f t="shared" si="250"/>
        <v>0</v>
      </c>
      <c r="AC687" s="15">
        <f t="shared" si="249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830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45"/>
        <v>182.52</v>
      </c>
      <c r="Y688" s="14">
        <f t="shared" si="246"/>
        <v>0</v>
      </c>
      <c r="Z688" s="14">
        <f t="shared" si="247"/>
        <v>481.5</v>
      </c>
      <c r="AA688" s="14">
        <f t="shared" si="248"/>
        <v>0</v>
      </c>
      <c r="AB688" s="14">
        <f t="shared" si="250"/>
        <v>0</v>
      </c>
      <c r="AC688" s="15">
        <f t="shared" si="249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831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45"/>
        <v>112.32000000000001</v>
      </c>
      <c r="Y689" s="14">
        <f t="shared" si="246"/>
        <v>0</v>
      </c>
      <c r="Z689" s="14">
        <f t="shared" si="247"/>
        <v>0</v>
      </c>
      <c r="AA689" s="14">
        <f t="shared" si="248"/>
        <v>548.91</v>
      </c>
      <c r="AB689" s="14">
        <f t="shared" si="250"/>
        <v>0</v>
      </c>
      <c r="AC689" s="15">
        <f t="shared" si="249"/>
        <v>661.2</v>
      </c>
      <c r="AD689" s="48">
        <f>(ROUND(AC689-AC681,1)/AC681)</f>
        <v>0.1034712950600801</v>
      </c>
      <c r="AE689" s="113"/>
      <c r="AF689" s="60"/>
      <c r="AH689" s="60"/>
    </row>
    <row r="690" spans="1:34">
      <c r="A690" s="99" t="s">
        <v>832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45"/>
        <v>182.52</v>
      </c>
      <c r="Y690" s="14">
        <f t="shared" si="246"/>
        <v>0</v>
      </c>
      <c r="Z690" s="14">
        <f t="shared" si="247"/>
        <v>0</v>
      </c>
      <c r="AA690" s="14">
        <f t="shared" si="248"/>
        <v>0</v>
      </c>
      <c r="AB690" s="14">
        <f t="shared" si="250"/>
        <v>481.5</v>
      </c>
      <c r="AC690" s="15">
        <f t="shared" si="249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833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45"/>
        <v>690.15</v>
      </c>
      <c r="Y691" s="14">
        <f t="shared" si="246"/>
        <v>0</v>
      </c>
      <c r="Z691" s="14">
        <f t="shared" si="247"/>
        <v>0</v>
      </c>
      <c r="AA691" s="14">
        <f t="shared" si="248"/>
        <v>0</v>
      </c>
      <c r="AB691" s="14">
        <f t="shared" si="250"/>
        <v>0</v>
      </c>
      <c r="AC691" s="15">
        <f t="shared" si="249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834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45"/>
        <v>672</v>
      </c>
      <c r="Y692" s="14">
        <f t="shared" si="246"/>
        <v>0</v>
      </c>
      <c r="Z692" s="14">
        <f t="shared" si="247"/>
        <v>0</v>
      </c>
      <c r="AA692" s="14">
        <f t="shared" si="248"/>
        <v>0</v>
      </c>
      <c r="AB692" s="14">
        <f t="shared" si="250"/>
        <v>0</v>
      </c>
      <c r="AC692" s="15">
        <f t="shared" si="249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45"/>
        <v>672</v>
      </c>
      <c r="Y693" s="14">
        <f t="shared" si="246"/>
        <v>0</v>
      </c>
      <c r="Z693" s="14">
        <f t="shared" si="247"/>
        <v>0</v>
      </c>
      <c r="AA693" s="14">
        <f t="shared" si="248"/>
        <v>0</v>
      </c>
      <c r="AB693" s="14">
        <f t="shared" si="250"/>
        <v>0</v>
      </c>
      <c r="AC693" s="15">
        <f t="shared" si="249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45"/>
        <v>701.92000000000007</v>
      </c>
      <c r="Y694" s="14">
        <f t="shared" si="246"/>
        <v>0</v>
      </c>
      <c r="Z694" s="14">
        <f t="shared" si="247"/>
        <v>0</v>
      </c>
      <c r="AA694" s="14">
        <f t="shared" si="248"/>
        <v>0</v>
      </c>
      <c r="AB694" s="14">
        <f t="shared" si="250"/>
        <v>0</v>
      </c>
      <c r="AC694" s="15">
        <f t="shared" si="249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45"/>
        <v>701.92000000000007</v>
      </c>
      <c r="Y695" s="14">
        <f t="shared" si="246"/>
        <v>0</v>
      </c>
      <c r="Z695" s="14">
        <f t="shared" si="247"/>
        <v>0</v>
      </c>
      <c r="AA695" s="14">
        <f t="shared" si="248"/>
        <v>0</v>
      </c>
      <c r="AB695" s="14">
        <f t="shared" si="250"/>
        <v>0</v>
      </c>
      <c r="AC695" s="15">
        <f t="shared" si="249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51">N696+S696</f>
        <v>616</v>
      </c>
      <c r="Y696" s="52">
        <f t="shared" ref="Y696:Y710" si="252">O696+T696</f>
        <v>0</v>
      </c>
      <c r="Z696" s="52">
        <f t="shared" ref="Z696:Z710" si="253">P696+U696</f>
        <v>0</v>
      </c>
      <c r="AA696" s="52">
        <f t="shared" ref="AA696:AA710" si="254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800</v>
      </c>
      <c r="AF696" s="60"/>
      <c r="AH696" s="59"/>
    </row>
    <row r="697" spans="1:34">
      <c r="A697" s="99" t="s">
        <v>801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51"/>
        <v>744.80000000000007</v>
      </c>
      <c r="Y697" s="14">
        <f t="shared" si="252"/>
        <v>0</v>
      </c>
      <c r="Z697" s="14">
        <f t="shared" si="253"/>
        <v>0</v>
      </c>
      <c r="AA697" s="14">
        <f t="shared" si="254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802</v>
      </c>
      <c r="B698" s="93">
        <v>10</v>
      </c>
      <c r="C698" s="21" t="s">
        <v>835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51"/>
        <v>582.4</v>
      </c>
      <c r="Y698" s="14">
        <f t="shared" si="252"/>
        <v>0</v>
      </c>
      <c r="Z698" s="14">
        <f t="shared" si="253"/>
        <v>0</v>
      </c>
      <c r="AA698" s="14">
        <f t="shared" si="254"/>
        <v>0</v>
      </c>
      <c r="AB698" s="14">
        <f>R698+W698</f>
        <v>0</v>
      </c>
      <c r="AC698" s="15">
        <f t="shared" ref="AC698:AC710" si="255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51"/>
        <v>582.4</v>
      </c>
      <c r="Y699" s="14">
        <f t="shared" si="252"/>
        <v>0</v>
      </c>
      <c r="Z699" s="14">
        <f t="shared" si="253"/>
        <v>0</v>
      </c>
      <c r="AA699" s="14">
        <f t="shared" si="254"/>
        <v>0</v>
      </c>
      <c r="AB699" s="14">
        <f t="shared" ref="AB699:AB710" si="256">R699+W699</f>
        <v>0</v>
      </c>
      <c r="AC699" s="15">
        <f t="shared" si="255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51"/>
        <v>582.4</v>
      </c>
      <c r="Y700" s="14">
        <f t="shared" si="252"/>
        <v>0</v>
      </c>
      <c r="Z700" s="14">
        <f t="shared" si="253"/>
        <v>0</v>
      </c>
      <c r="AA700" s="14">
        <f t="shared" si="254"/>
        <v>0</v>
      </c>
      <c r="AB700" s="14">
        <f t="shared" si="256"/>
        <v>0</v>
      </c>
      <c r="AC700" s="15">
        <f t="shared" si="255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51"/>
        <v>582.4</v>
      </c>
      <c r="Y701" s="14">
        <f t="shared" si="252"/>
        <v>0</v>
      </c>
      <c r="Z701" s="14">
        <f t="shared" si="253"/>
        <v>0</v>
      </c>
      <c r="AA701" s="14">
        <f t="shared" si="254"/>
        <v>0</v>
      </c>
      <c r="AB701" s="14">
        <f t="shared" si="256"/>
        <v>0</v>
      </c>
      <c r="AC701" s="15">
        <f t="shared" si="255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51"/>
        <v>231.14000000000001</v>
      </c>
      <c r="Y702" s="14">
        <f t="shared" si="252"/>
        <v>449.4</v>
      </c>
      <c r="Z702" s="14">
        <f t="shared" si="253"/>
        <v>0</v>
      </c>
      <c r="AA702" s="14">
        <f t="shared" si="254"/>
        <v>0</v>
      </c>
      <c r="AB702" s="14">
        <f t="shared" si="256"/>
        <v>0</v>
      </c>
      <c r="AC702" s="15">
        <f t="shared" si="255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830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51"/>
        <v>188.37</v>
      </c>
      <c r="Y703" s="14">
        <f t="shared" si="252"/>
        <v>0</v>
      </c>
      <c r="Z703" s="14">
        <f t="shared" si="253"/>
        <v>491.40000000000003</v>
      </c>
      <c r="AA703" s="14">
        <f t="shared" si="254"/>
        <v>0</v>
      </c>
      <c r="AB703" s="14">
        <f t="shared" si="256"/>
        <v>0</v>
      </c>
      <c r="AC703" s="15">
        <f t="shared" si="255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831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51"/>
        <v>127.4</v>
      </c>
      <c r="Y704" s="14">
        <f t="shared" si="252"/>
        <v>0</v>
      </c>
      <c r="Z704" s="14">
        <f t="shared" si="253"/>
        <v>0</v>
      </c>
      <c r="AA704" s="14">
        <f t="shared" si="254"/>
        <v>554.40000000000009</v>
      </c>
      <c r="AB704" s="14">
        <f t="shared" si="256"/>
        <v>0</v>
      </c>
      <c r="AC704" s="15">
        <f t="shared" si="255"/>
        <v>681.8</v>
      </c>
      <c r="AD704" s="48">
        <f>(ROUND(AC704-AC696,1)/AC696)</f>
        <v>0.10681818181818181</v>
      </c>
      <c r="AE704" s="113"/>
      <c r="AF704" s="60"/>
      <c r="AH704" s="59"/>
    </row>
    <row r="705" spans="1:34">
      <c r="A705" s="99" t="s">
        <v>832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51"/>
        <v>188.37</v>
      </c>
      <c r="Y705" s="14">
        <f t="shared" si="252"/>
        <v>0</v>
      </c>
      <c r="Z705" s="14">
        <f t="shared" si="253"/>
        <v>0</v>
      </c>
      <c r="AA705" s="14">
        <f t="shared" si="254"/>
        <v>0</v>
      </c>
      <c r="AB705" s="14">
        <f t="shared" si="256"/>
        <v>491.40000000000003</v>
      </c>
      <c r="AC705" s="15">
        <f t="shared" si="255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833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51"/>
        <v>714</v>
      </c>
      <c r="Y706" s="14">
        <f t="shared" si="252"/>
        <v>0</v>
      </c>
      <c r="Z706" s="14">
        <f t="shared" si="253"/>
        <v>0</v>
      </c>
      <c r="AA706" s="14">
        <f t="shared" si="254"/>
        <v>0</v>
      </c>
      <c r="AB706" s="14">
        <f t="shared" si="256"/>
        <v>0</v>
      </c>
      <c r="AC706" s="15">
        <f t="shared" si="255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834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51"/>
        <v>698.7</v>
      </c>
      <c r="Y707" s="14">
        <f t="shared" si="252"/>
        <v>0</v>
      </c>
      <c r="Z707" s="14">
        <f t="shared" si="253"/>
        <v>0</v>
      </c>
      <c r="AA707" s="14">
        <f t="shared" si="254"/>
        <v>0</v>
      </c>
      <c r="AB707" s="14">
        <f t="shared" si="256"/>
        <v>0</v>
      </c>
      <c r="AC707" s="15">
        <f t="shared" si="255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51"/>
        <v>698.7</v>
      </c>
      <c r="Y708" s="14">
        <f t="shared" si="252"/>
        <v>0</v>
      </c>
      <c r="Z708" s="14">
        <f t="shared" si="253"/>
        <v>0</v>
      </c>
      <c r="AA708" s="14">
        <f t="shared" si="254"/>
        <v>0</v>
      </c>
      <c r="AB708" s="14">
        <f t="shared" si="256"/>
        <v>0</v>
      </c>
      <c r="AC708" s="15">
        <f t="shared" si="255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51"/>
        <v>723.52</v>
      </c>
      <c r="Y709" s="14">
        <f t="shared" si="252"/>
        <v>0</v>
      </c>
      <c r="Z709" s="14">
        <f t="shared" si="253"/>
        <v>0</v>
      </c>
      <c r="AA709" s="14">
        <f t="shared" si="254"/>
        <v>0</v>
      </c>
      <c r="AB709" s="14">
        <f t="shared" si="256"/>
        <v>0</v>
      </c>
      <c r="AC709" s="15">
        <f t="shared" si="255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51"/>
        <v>723.52</v>
      </c>
      <c r="Y710" s="14">
        <f t="shared" si="252"/>
        <v>0</v>
      </c>
      <c r="Z710" s="14">
        <f t="shared" si="253"/>
        <v>0</v>
      </c>
      <c r="AA710" s="14">
        <f t="shared" si="254"/>
        <v>0</v>
      </c>
      <c r="AB710" s="14">
        <f t="shared" si="256"/>
        <v>0</v>
      </c>
      <c r="AC710" s="15">
        <f t="shared" si="255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7">N711+S711</f>
        <v>349.2</v>
      </c>
      <c r="Y711" s="52">
        <f t="shared" ref="Y711:Y725" si="258">O711+T711</f>
        <v>324</v>
      </c>
      <c r="Z711" s="52">
        <f t="shared" ref="Z711:Z725" si="259">P711+U711</f>
        <v>0</v>
      </c>
      <c r="AA711" s="52">
        <f t="shared" ref="AA711:AA725" si="260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800</v>
      </c>
      <c r="AF711" s="60"/>
      <c r="AH711" s="59"/>
    </row>
    <row r="712" spans="1:34">
      <c r="A712" s="99" t="s">
        <v>801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7"/>
        <v>519.92000000000007</v>
      </c>
      <c r="Y712" s="14">
        <f t="shared" si="258"/>
        <v>259.2</v>
      </c>
      <c r="Z712" s="14">
        <f t="shared" si="259"/>
        <v>0</v>
      </c>
      <c r="AA712" s="14">
        <f t="shared" si="260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802</v>
      </c>
      <c r="B713" s="91">
        <v>16</v>
      </c>
      <c r="C713" s="21" t="s">
        <v>835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7"/>
        <v>473.36</v>
      </c>
      <c r="Y713" s="14">
        <f t="shared" si="258"/>
        <v>309.60000000000002</v>
      </c>
      <c r="Z713" s="14">
        <f t="shared" si="259"/>
        <v>0</v>
      </c>
      <c r="AA713" s="14">
        <f t="shared" si="260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7"/>
        <v>333.68</v>
      </c>
      <c r="Y714" s="14">
        <f t="shared" si="258"/>
        <v>309.60000000000002</v>
      </c>
      <c r="Z714" s="14">
        <f t="shared" si="259"/>
        <v>0</v>
      </c>
      <c r="AA714" s="14">
        <f t="shared" si="260"/>
        <v>0</v>
      </c>
      <c r="AB714" s="14">
        <f t="shared" ref="AB714:AB725" si="261">R714+W714</f>
        <v>0</v>
      </c>
      <c r="AC714" s="15">
        <f t="shared" ref="AC714:AC725" si="262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7"/>
        <v>333.68</v>
      </c>
      <c r="Y715" s="14">
        <f t="shared" si="258"/>
        <v>309.60000000000002</v>
      </c>
      <c r="Z715" s="14">
        <f t="shared" si="259"/>
        <v>0</v>
      </c>
      <c r="AA715" s="14">
        <f t="shared" si="260"/>
        <v>0</v>
      </c>
      <c r="AB715" s="14">
        <f t="shared" si="261"/>
        <v>0</v>
      </c>
      <c r="AC715" s="15">
        <f t="shared" si="262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7"/>
        <v>333.68</v>
      </c>
      <c r="Y716" s="14">
        <f t="shared" si="258"/>
        <v>309.60000000000002</v>
      </c>
      <c r="Z716" s="14">
        <f t="shared" si="259"/>
        <v>0</v>
      </c>
      <c r="AA716" s="14">
        <f t="shared" si="260"/>
        <v>0</v>
      </c>
      <c r="AB716" s="14">
        <f t="shared" si="261"/>
        <v>0</v>
      </c>
      <c r="AC716" s="15">
        <f t="shared" si="262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100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480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7"/>
        <v>114.66</v>
      </c>
      <c r="Y717" s="14">
        <f t="shared" si="258"/>
        <v>720</v>
      </c>
      <c r="Z717" s="14">
        <f t="shared" si="259"/>
        <v>0</v>
      </c>
      <c r="AA717" s="14">
        <f t="shared" si="260"/>
        <v>0</v>
      </c>
      <c r="AB717" s="14">
        <f t="shared" si="261"/>
        <v>0</v>
      </c>
      <c r="AC717" s="15">
        <f t="shared" si="262"/>
        <v>834.7</v>
      </c>
      <c r="AD717" s="48">
        <f>(ROUND(AC717-AC711,1)/AC711)</f>
        <v>0.23989898989898989</v>
      </c>
      <c r="AE717" s="113"/>
      <c r="AF717" s="60"/>
      <c r="AH717" s="59"/>
    </row>
    <row r="718" spans="1:34">
      <c r="A718" s="99" t="s">
        <v>830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45</v>
      </c>
      <c r="L718" s="13">
        <v>45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432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7"/>
        <v>114.66</v>
      </c>
      <c r="Y718" s="14">
        <f t="shared" si="258"/>
        <v>0</v>
      </c>
      <c r="Z718" s="14">
        <f t="shared" si="259"/>
        <v>672</v>
      </c>
      <c r="AA718" s="14">
        <f t="shared" si="260"/>
        <v>0</v>
      </c>
      <c r="AB718" s="14">
        <f t="shared" si="261"/>
        <v>0</v>
      </c>
      <c r="AC718" s="15">
        <f t="shared" si="262"/>
        <v>786.7</v>
      </c>
      <c r="AD718" s="48">
        <f>(ROUND(AC718-AC711,1)/AC711)</f>
        <v>0.16859774212715389</v>
      </c>
      <c r="AE718" s="113"/>
      <c r="AF718" s="60"/>
      <c r="AH718" s="59"/>
    </row>
    <row r="719" spans="1:34">
      <c r="A719" s="99" t="s">
        <v>831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90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432</v>
      </c>
      <c r="W719" s="14">
        <f>(R719/100)*(K719*$K$11)+(R719/100)*(L719*$L$11)</f>
        <v>0</v>
      </c>
      <c r="X719" s="14">
        <f t="shared" si="257"/>
        <v>114.66</v>
      </c>
      <c r="Y719" s="14">
        <f t="shared" si="258"/>
        <v>0</v>
      </c>
      <c r="Z719" s="14">
        <f t="shared" si="259"/>
        <v>0</v>
      </c>
      <c r="AA719" s="14">
        <f t="shared" si="260"/>
        <v>672</v>
      </c>
      <c r="AB719" s="14">
        <f t="shared" si="261"/>
        <v>0</v>
      </c>
      <c r="AC719" s="15">
        <f t="shared" si="262"/>
        <v>786.7</v>
      </c>
      <c r="AD719" s="48">
        <f>(ROUND(AC719-AC711,1)/AC711)</f>
        <v>0.16859774212715389</v>
      </c>
      <c r="AE719" s="113"/>
      <c r="AF719" s="60"/>
      <c r="AH719" s="59"/>
    </row>
    <row r="720" spans="1:34">
      <c r="A720" s="99" t="s">
        <v>832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45</v>
      </c>
      <c r="L720" s="13">
        <v>45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432</v>
      </c>
      <c r="X720" s="14">
        <f t="shared" si="257"/>
        <v>114.66</v>
      </c>
      <c r="Y720" s="14">
        <f t="shared" si="258"/>
        <v>0</v>
      </c>
      <c r="Z720" s="14">
        <f t="shared" si="259"/>
        <v>0</v>
      </c>
      <c r="AA720" s="14">
        <f t="shared" si="260"/>
        <v>0</v>
      </c>
      <c r="AB720" s="14">
        <f t="shared" si="261"/>
        <v>672</v>
      </c>
      <c r="AC720" s="15">
        <f t="shared" si="262"/>
        <v>786.7</v>
      </c>
      <c r="AD720" s="48">
        <f>(ROUND(AC720-AC711,1)/AC711)</f>
        <v>0.16859774212715389</v>
      </c>
      <c r="AE720" s="113"/>
      <c r="AF720" s="60"/>
      <c r="AH720" s="59"/>
    </row>
    <row r="721" spans="1:34">
      <c r="A721" s="99" t="s">
        <v>833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(N721/100)*(I721*$I$13)+(N721/100)*(J721*$J$13)+(N721/100)*(M721*$M$13)</f>
        <v>261.89999999999998</v>
      </c>
      <c r="T721" s="14">
        <f>(O721/100)*(K721*$K$13)+(O721/100)*(M721*$M$13)</f>
        <v>243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>N721+S721</f>
        <v>407.4</v>
      </c>
      <c r="Y721" s="14">
        <f t="shared" si="258"/>
        <v>378</v>
      </c>
      <c r="Z721" s="14">
        <f t="shared" si="259"/>
        <v>0</v>
      </c>
      <c r="AA721" s="14">
        <f t="shared" si="260"/>
        <v>0</v>
      </c>
      <c r="AB721" s="14">
        <f t="shared" si="261"/>
        <v>0</v>
      </c>
      <c r="AC721" s="15">
        <f t="shared" si="262"/>
        <v>785.4</v>
      </c>
      <c r="AD721" s="48">
        <f>(ROUND(AC721-AC711,1)/AC711)</f>
        <v>0.16666666666666666</v>
      </c>
      <c r="AE721" s="113"/>
      <c r="AF721" s="60"/>
      <c r="AH721" s="59"/>
    </row>
    <row r="722" spans="1:34">
      <c r="A722" s="99" t="s">
        <v>834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90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565.5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7"/>
        <v>783</v>
      </c>
      <c r="Y722" s="14">
        <f t="shared" si="258"/>
        <v>0</v>
      </c>
      <c r="Z722" s="14">
        <f t="shared" si="259"/>
        <v>0</v>
      </c>
      <c r="AA722" s="14">
        <f t="shared" si="260"/>
        <v>0</v>
      </c>
      <c r="AB722" s="14">
        <f t="shared" si="261"/>
        <v>0</v>
      </c>
      <c r="AC722" s="15">
        <f t="shared" si="262"/>
        <v>783</v>
      </c>
      <c r="AD722" s="48">
        <f>(ROUND(AC722-AC711,1)/AC711)</f>
        <v>0.16310160427807485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90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565.5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7"/>
        <v>783</v>
      </c>
      <c r="Y723" s="14">
        <f t="shared" si="258"/>
        <v>0</v>
      </c>
      <c r="Z723" s="14">
        <f t="shared" si="259"/>
        <v>0</v>
      </c>
      <c r="AA723" s="14">
        <f t="shared" si="260"/>
        <v>0</v>
      </c>
      <c r="AB723" s="14">
        <f t="shared" si="261"/>
        <v>0</v>
      </c>
      <c r="AC723" s="15">
        <f t="shared" si="262"/>
        <v>783</v>
      </c>
      <c r="AD723" s="48">
        <f>(ROUND(AC723-AC711,1)/AC711)</f>
        <v>0.16310160427807485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7"/>
        <v>501.29600000000005</v>
      </c>
      <c r="Y724" s="14">
        <f t="shared" si="258"/>
        <v>259.2</v>
      </c>
      <c r="Z724" s="14">
        <f t="shared" si="259"/>
        <v>0</v>
      </c>
      <c r="AA724" s="14">
        <f t="shared" si="260"/>
        <v>0</v>
      </c>
      <c r="AB724" s="14">
        <f t="shared" si="261"/>
        <v>0</v>
      </c>
      <c r="AC724" s="15">
        <f t="shared" si="262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7"/>
        <v>501.29600000000005</v>
      </c>
      <c r="Y725" s="14">
        <f t="shared" si="258"/>
        <v>259.2</v>
      </c>
      <c r="Z725" s="14">
        <f t="shared" si="259"/>
        <v>0</v>
      </c>
      <c r="AA725" s="14">
        <f t="shared" si="260"/>
        <v>0</v>
      </c>
      <c r="AB725" s="14">
        <f t="shared" si="261"/>
        <v>0</v>
      </c>
      <c r="AC725" s="15">
        <f t="shared" si="262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120</v>
      </c>
      <c r="E726" s="11">
        <v>0</v>
      </c>
      <c r="F726" s="11">
        <v>0</v>
      </c>
      <c r="G726" s="11">
        <v>0</v>
      </c>
      <c r="H726" s="11">
        <v>0</v>
      </c>
      <c r="I726" s="51">
        <v>30</v>
      </c>
      <c r="J726" s="51">
        <v>60</v>
      </c>
      <c r="K726" s="51">
        <v>0</v>
      </c>
      <c r="L726" s="51">
        <v>0</v>
      </c>
      <c r="M726" s="51">
        <v>0</v>
      </c>
      <c r="N726" s="52">
        <f>D726*$D$3</f>
        <v>240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432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63">N726+S726</f>
        <v>672</v>
      </c>
      <c r="Y726" s="52">
        <f t="shared" ref="Y726:Y740" si="264">O726+T726</f>
        <v>0</v>
      </c>
      <c r="Z726" s="52">
        <f t="shared" ref="Z726:Z740" si="265">P726+U726</f>
        <v>0</v>
      </c>
      <c r="AA726" s="52">
        <f t="shared" ref="AA726:AA740" si="266">Q726+V726</f>
        <v>0</v>
      </c>
      <c r="AB726" s="52">
        <f>R726+W726</f>
        <v>0</v>
      </c>
      <c r="AC726" s="53">
        <f>ROUND(X726+Y726+Z726+AA726+AB726,1)</f>
        <v>672</v>
      </c>
      <c r="AD726" s="58"/>
      <c r="AE726" s="111"/>
      <c r="AF726" s="63"/>
      <c r="AH726" s="59"/>
    </row>
    <row r="727" spans="1:34">
      <c r="A727" s="99" t="s">
        <v>801</v>
      </c>
      <c r="B727" s="93">
        <v>10</v>
      </c>
      <c r="C727" s="21" t="s">
        <v>324</v>
      </c>
      <c r="D727" s="12">
        <v>120</v>
      </c>
      <c r="E727" s="12">
        <v>0</v>
      </c>
      <c r="F727" s="12">
        <v>0</v>
      </c>
      <c r="G727" s="12">
        <v>0</v>
      </c>
      <c r="H727" s="12">
        <v>0</v>
      </c>
      <c r="I727" s="13">
        <v>45</v>
      </c>
      <c r="J727" s="13">
        <v>75</v>
      </c>
      <c r="K727" s="13">
        <v>0</v>
      </c>
      <c r="L727" s="13">
        <v>0</v>
      </c>
      <c r="M727" s="13">
        <v>0</v>
      </c>
      <c r="N727" s="14">
        <f>D727*$D$4</f>
        <v>192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576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63"/>
        <v>768</v>
      </c>
      <c r="Y727" s="14">
        <f t="shared" si="264"/>
        <v>0</v>
      </c>
      <c r="Z727" s="14">
        <f t="shared" si="265"/>
        <v>0</v>
      </c>
      <c r="AA727" s="14">
        <f t="shared" si="266"/>
        <v>0</v>
      </c>
      <c r="AB727" s="14">
        <f>R727+W727</f>
        <v>0</v>
      </c>
      <c r="AC727" s="15">
        <f>ROUND(X727+Y727+Z727+AA727+AB727,1)</f>
        <v>768</v>
      </c>
      <c r="AD727" s="48">
        <f>(ROUND(AC727-AC726,1)/AC726)</f>
        <v>0.14285714285714285</v>
      </c>
      <c r="AE727" s="113"/>
      <c r="AF727" s="60"/>
      <c r="AH727" s="59"/>
    </row>
    <row r="728" spans="1:34">
      <c r="A728" s="99" t="s">
        <v>802</v>
      </c>
      <c r="B728" s="93">
        <v>18</v>
      </c>
      <c r="C728" s="21" t="s">
        <v>835</v>
      </c>
      <c r="D728" s="12">
        <v>120</v>
      </c>
      <c r="E728" s="12">
        <v>0</v>
      </c>
      <c r="F728" s="12">
        <v>0</v>
      </c>
      <c r="G728" s="12">
        <v>0</v>
      </c>
      <c r="H728" s="12">
        <v>0</v>
      </c>
      <c r="I728" s="13">
        <v>30</v>
      </c>
      <c r="J728" s="13">
        <v>60</v>
      </c>
      <c r="K728" s="13">
        <v>0</v>
      </c>
      <c r="L728" s="13">
        <v>0</v>
      </c>
      <c r="M728" s="13">
        <v>0</v>
      </c>
      <c r="N728" s="14">
        <f>D728*$D$5</f>
        <v>240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388.79999999999995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63"/>
        <v>628.79999999999995</v>
      </c>
      <c r="Y728" s="14">
        <f t="shared" si="264"/>
        <v>0</v>
      </c>
      <c r="Z728" s="14">
        <f t="shared" si="265"/>
        <v>0</v>
      </c>
      <c r="AA728" s="14">
        <f t="shared" si="266"/>
        <v>0</v>
      </c>
      <c r="AB728" s="14">
        <f>R728+W728</f>
        <v>0</v>
      </c>
      <c r="AC728" s="15">
        <f t="shared" ref="AC728:AC740" si="267">ROUND(X728+Y728+Z728+AA728+AB728,1)</f>
        <v>628.79999999999995</v>
      </c>
      <c r="AD728" s="48">
        <f>(ROUND(AC728-AC726,1)/AC726)</f>
        <v>-6.4285714285714293E-2</v>
      </c>
      <c r="AE728" s="113"/>
      <c r="AF728" s="60"/>
      <c r="AH728" s="59"/>
    </row>
    <row r="729" spans="1:34">
      <c r="A729" s="99" t="s">
        <v>803</v>
      </c>
      <c r="B729" s="93">
        <v>0</v>
      </c>
      <c r="C729" s="21" t="s">
        <v>337</v>
      </c>
      <c r="D729" s="12">
        <v>120</v>
      </c>
      <c r="E729" s="12">
        <v>0</v>
      </c>
      <c r="F729" s="12">
        <v>0</v>
      </c>
      <c r="G729" s="12">
        <v>0</v>
      </c>
      <c r="H729" s="12">
        <v>0</v>
      </c>
      <c r="I729" s="13">
        <v>30</v>
      </c>
      <c r="J729" s="13">
        <v>60</v>
      </c>
      <c r="K729" s="13">
        <v>0</v>
      </c>
      <c r="L729" s="13">
        <v>0</v>
      </c>
      <c r="M729" s="13">
        <v>0</v>
      </c>
      <c r="N729" s="14">
        <f>D729*$D$6</f>
        <v>240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388.79999999999995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63"/>
        <v>628.79999999999995</v>
      </c>
      <c r="Y729" s="14">
        <f t="shared" si="264"/>
        <v>0</v>
      </c>
      <c r="Z729" s="14">
        <f t="shared" si="265"/>
        <v>0</v>
      </c>
      <c r="AA729" s="14">
        <f t="shared" si="266"/>
        <v>0</v>
      </c>
      <c r="AB729" s="14">
        <f t="shared" ref="AB729:AB740" si="268">R729+W729</f>
        <v>0</v>
      </c>
      <c r="AC729" s="15">
        <f t="shared" si="267"/>
        <v>628.79999999999995</v>
      </c>
      <c r="AD729" s="48">
        <f>(ROUND(AC729-AC726,1)/AC726)</f>
        <v>-6.4285714285714293E-2</v>
      </c>
      <c r="AE729" s="113"/>
      <c r="AF729" s="60"/>
      <c r="AH729" s="59"/>
    </row>
    <row r="730" spans="1:34">
      <c r="A730" s="99" t="s">
        <v>804</v>
      </c>
      <c r="B730" s="93">
        <v>0</v>
      </c>
      <c r="C730" s="21" t="s">
        <v>338</v>
      </c>
      <c r="D730" s="12">
        <v>120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D730*$D$7</f>
        <v>240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388.79999999999995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63"/>
        <v>628.79999999999995</v>
      </c>
      <c r="Y730" s="14">
        <f t="shared" si="264"/>
        <v>0</v>
      </c>
      <c r="Z730" s="14">
        <f t="shared" si="265"/>
        <v>0</v>
      </c>
      <c r="AA730" s="14">
        <f t="shared" si="266"/>
        <v>0</v>
      </c>
      <c r="AB730" s="14">
        <f t="shared" si="268"/>
        <v>0</v>
      </c>
      <c r="AC730" s="15">
        <f t="shared" si="267"/>
        <v>628.79999999999995</v>
      </c>
      <c r="AD730" s="48">
        <f>(ROUND(AC730-AC726,1)/AC726)</f>
        <v>-6.4285714285714293E-2</v>
      </c>
      <c r="AE730" s="113"/>
      <c r="AF730" s="60"/>
      <c r="AH730" s="59"/>
    </row>
    <row r="731" spans="1:34">
      <c r="A731" s="99" t="s">
        <v>654</v>
      </c>
      <c r="B731" s="93"/>
      <c r="C731" s="21" t="s">
        <v>339</v>
      </c>
      <c r="D731" s="12">
        <v>120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D731*$D$8</f>
        <v>240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388.79999999999995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63"/>
        <v>628.79999999999995</v>
      </c>
      <c r="Y731" s="14">
        <f t="shared" si="264"/>
        <v>0</v>
      </c>
      <c r="Z731" s="14">
        <f t="shared" si="265"/>
        <v>0</v>
      </c>
      <c r="AA731" s="14">
        <f t="shared" si="266"/>
        <v>0</v>
      </c>
      <c r="AB731" s="14">
        <f t="shared" si="268"/>
        <v>0</v>
      </c>
      <c r="AC731" s="15">
        <f t="shared" si="267"/>
        <v>628.79999999999995</v>
      </c>
      <c r="AD731" s="48">
        <f>(ROUND(AC731-AC726,1)/AC726)</f>
        <v>-6.4285714285714293E-2</v>
      </c>
      <c r="AE731" s="113"/>
      <c r="AF731" s="60"/>
      <c r="AH731" s="59"/>
    </row>
    <row r="732" spans="1:34">
      <c r="A732" s="99" t="s">
        <v>595</v>
      </c>
      <c r="B732" s="93"/>
      <c r="C732" s="21" t="s">
        <v>1</v>
      </c>
      <c r="D732" s="12">
        <v>60</v>
      </c>
      <c r="E732" s="12">
        <v>130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100</v>
      </c>
      <c r="L732" s="13">
        <v>0</v>
      </c>
      <c r="M732" s="13">
        <v>0</v>
      </c>
      <c r="N732" s="14">
        <f>D732*$D$9</f>
        <v>78</v>
      </c>
      <c r="O732" s="14">
        <f>E732*$E$9</f>
        <v>195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140.4</v>
      </c>
      <c r="T732" s="14">
        <f>(O732/100)*(K732*$K$9)</f>
        <v>390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63"/>
        <v>218.4</v>
      </c>
      <c r="Y732" s="14">
        <f t="shared" si="264"/>
        <v>585</v>
      </c>
      <c r="Z732" s="14">
        <f t="shared" si="265"/>
        <v>0</v>
      </c>
      <c r="AA732" s="14">
        <f t="shared" si="266"/>
        <v>0</v>
      </c>
      <c r="AB732" s="14">
        <f t="shared" si="268"/>
        <v>0</v>
      </c>
      <c r="AC732" s="15">
        <f t="shared" si="267"/>
        <v>803.4</v>
      </c>
      <c r="AD732" s="48">
        <f>(ROUND(AC732-AC726,1)/AC726)</f>
        <v>0.19553571428571428</v>
      </c>
      <c r="AE732" s="113"/>
      <c r="AF732" s="60"/>
      <c r="AH732" s="59"/>
    </row>
    <row r="733" spans="1:34">
      <c r="A733" s="99" t="s">
        <v>830</v>
      </c>
      <c r="B733" s="93"/>
      <c r="C733" s="21" t="s">
        <v>2</v>
      </c>
      <c r="D733" s="12">
        <v>60</v>
      </c>
      <c r="E733" s="12">
        <v>0</v>
      </c>
      <c r="F733" s="12">
        <v>130</v>
      </c>
      <c r="G733" s="12">
        <v>0</v>
      </c>
      <c r="H733" s="12">
        <v>0</v>
      </c>
      <c r="I733" s="13">
        <v>30</v>
      </c>
      <c r="J733" s="13">
        <v>60</v>
      </c>
      <c r="K733" s="13">
        <v>50</v>
      </c>
      <c r="L733" s="13">
        <v>50</v>
      </c>
      <c r="M733" s="13">
        <v>0</v>
      </c>
      <c r="N733" s="14">
        <f>D733*$D$10</f>
        <v>78</v>
      </c>
      <c r="O733" s="14">
        <f>E733*$E$10</f>
        <v>0</v>
      </c>
      <c r="P733" s="14">
        <f>F733*$F$10</f>
        <v>195</v>
      </c>
      <c r="Q733" s="14">
        <f>G733*$G$10</f>
        <v>0</v>
      </c>
      <c r="R733" s="14">
        <f>H733*$H$10</f>
        <v>0</v>
      </c>
      <c r="S733" s="14">
        <f>(N733/100)*(I733*$I$10)+(N733/100)*(J733*$J$10)</f>
        <v>140.4</v>
      </c>
      <c r="T733" s="14">
        <f>(O733/100)*(K733*$J$10)</f>
        <v>0</v>
      </c>
      <c r="U733" s="14">
        <f>(P733/100)*(K733*$K$10)+(P733/100)*(L733*$L$10)</f>
        <v>390</v>
      </c>
      <c r="V733" s="14">
        <f>(Q733/100)*(L733*$L$10)</f>
        <v>0</v>
      </c>
      <c r="W733" s="14">
        <f>(R733/100)*(K733*$K$10)+(R733/100)*(L733*$L$10)</f>
        <v>0</v>
      </c>
      <c r="X733" s="14">
        <f t="shared" si="263"/>
        <v>218.4</v>
      </c>
      <c r="Y733" s="14">
        <f t="shared" si="264"/>
        <v>0</v>
      </c>
      <c r="Z733" s="14">
        <f t="shared" si="265"/>
        <v>585</v>
      </c>
      <c r="AA733" s="14">
        <f t="shared" si="266"/>
        <v>0</v>
      </c>
      <c r="AB733" s="14">
        <f t="shared" si="268"/>
        <v>0</v>
      </c>
      <c r="AC733" s="15">
        <f t="shared" si="267"/>
        <v>803.4</v>
      </c>
      <c r="AD733" s="48">
        <f>(ROUND(AC733-AC726,1)/AC726)</f>
        <v>0.19553571428571428</v>
      </c>
      <c r="AE733" s="113"/>
      <c r="AF733" s="60"/>
      <c r="AH733" s="59"/>
    </row>
    <row r="734" spans="1:34">
      <c r="A734" s="99" t="s">
        <v>831</v>
      </c>
      <c r="B734" s="93"/>
      <c r="C734" s="21" t="s">
        <v>3</v>
      </c>
      <c r="D734" s="12">
        <v>60</v>
      </c>
      <c r="E734" s="12">
        <v>0</v>
      </c>
      <c r="F734" s="12">
        <v>0</v>
      </c>
      <c r="G734" s="12">
        <v>130</v>
      </c>
      <c r="H734" s="12">
        <v>0</v>
      </c>
      <c r="I734" s="13">
        <v>30</v>
      </c>
      <c r="J734" s="13">
        <v>60</v>
      </c>
      <c r="K734" s="13">
        <v>0</v>
      </c>
      <c r="L734" s="13">
        <v>110</v>
      </c>
      <c r="M734" s="13">
        <v>0</v>
      </c>
      <c r="N734" s="14">
        <f>D734*$D$11</f>
        <v>78</v>
      </c>
      <c r="O734" s="14">
        <f>E734*$E$11</f>
        <v>0</v>
      </c>
      <c r="P734" s="14">
        <f>F734*$F$11</f>
        <v>0</v>
      </c>
      <c r="Q734" s="14">
        <f>G734*$G$11</f>
        <v>195</v>
      </c>
      <c r="R734" s="14">
        <f>H734*$H$11</f>
        <v>0</v>
      </c>
      <c r="S734" s="14">
        <f>(N734/100)*(I734*$I$11)+(N734/100)*(J734*$J$11)</f>
        <v>140.4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429</v>
      </c>
      <c r="W734" s="14">
        <f>(R734/100)*(K734*$K$11)+(R734/100)*(L734*$L$11)</f>
        <v>0</v>
      </c>
      <c r="X734" s="14">
        <f t="shared" si="263"/>
        <v>218.4</v>
      </c>
      <c r="Y734" s="14">
        <f t="shared" si="264"/>
        <v>0</v>
      </c>
      <c r="Z734" s="14">
        <f t="shared" si="265"/>
        <v>0</v>
      </c>
      <c r="AA734" s="14">
        <f t="shared" si="266"/>
        <v>624</v>
      </c>
      <c r="AB734" s="14">
        <f t="shared" si="268"/>
        <v>0</v>
      </c>
      <c r="AC734" s="15">
        <f t="shared" si="267"/>
        <v>842.4</v>
      </c>
      <c r="AD734" s="48">
        <f>(ROUND(AC734-AC726,1)/AC726)</f>
        <v>0.25357142857142856</v>
      </c>
      <c r="AE734" s="113"/>
      <c r="AF734" s="60"/>
      <c r="AH734" s="59"/>
    </row>
    <row r="735" spans="1:34">
      <c r="A735" s="99" t="s">
        <v>832</v>
      </c>
      <c r="B735" s="93"/>
      <c r="C735" s="21" t="s">
        <v>4</v>
      </c>
      <c r="D735" s="12">
        <v>60</v>
      </c>
      <c r="E735" s="12">
        <v>0</v>
      </c>
      <c r="F735" s="12">
        <v>0</v>
      </c>
      <c r="G735" s="12">
        <v>0</v>
      </c>
      <c r="H735" s="12">
        <v>130</v>
      </c>
      <c r="I735" s="13">
        <v>30</v>
      </c>
      <c r="J735" s="13">
        <v>60</v>
      </c>
      <c r="K735" s="13">
        <v>50</v>
      </c>
      <c r="L735" s="13">
        <v>50</v>
      </c>
      <c r="M735" s="13">
        <v>0</v>
      </c>
      <c r="N735" s="14">
        <f>D735*$D$12</f>
        <v>78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195</v>
      </c>
      <c r="S735" s="14">
        <f>(N735/100)*(I735*$I$12)+(N735/100)*(J735*$J$12)</f>
        <v>140.4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390</v>
      </c>
      <c r="X735" s="14">
        <f t="shared" si="263"/>
        <v>218.4</v>
      </c>
      <c r="Y735" s="14">
        <f t="shared" si="264"/>
        <v>0</v>
      </c>
      <c r="Z735" s="14">
        <f t="shared" si="265"/>
        <v>0</v>
      </c>
      <c r="AA735" s="14">
        <f t="shared" si="266"/>
        <v>0</v>
      </c>
      <c r="AB735" s="14">
        <f t="shared" si="268"/>
        <v>585</v>
      </c>
      <c r="AC735" s="15">
        <f t="shared" si="267"/>
        <v>803.4</v>
      </c>
      <c r="AD735" s="48">
        <f>(ROUND(AC735-AC726,1)/AC726)</f>
        <v>0.19553571428571428</v>
      </c>
      <c r="AE735" s="113"/>
      <c r="AF735" s="60"/>
      <c r="AH735" s="59"/>
    </row>
    <row r="736" spans="1:34">
      <c r="A736" s="99" t="s">
        <v>833</v>
      </c>
      <c r="B736" s="93"/>
      <c r="C736" s="21" t="s">
        <v>327</v>
      </c>
      <c r="D736" s="12">
        <v>120</v>
      </c>
      <c r="E736" s="12">
        <v>0</v>
      </c>
      <c r="F736" s="12">
        <v>0</v>
      </c>
      <c r="G736" s="12">
        <v>0</v>
      </c>
      <c r="H736" s="12">
        <v>0</v>
      </c>
      <c r="I736" s="13">
        <v>30</v>
      </c>
      <c r="J736" s="13">
        <v>60</v>
      </c>
      <c r="K736" s="13">
        <v>0</v>
      </c>
      <c r="L736" s="13">
        <v>0</v>
      </c>
      <c r="M736" s="13">
        <v>75</v>
      </c>
      <c r="N736" s="14">
        <f>D736*$D$13</f>
        <v>180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(N736/100)*(I736*$I$13)+(N736/100)*(J736*$J$13)+(N736/100)*(M736*$M$13)</f>
        <v>594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>N736+S736</f>
        <v>774</v>
      </c>
      <c r="Y736" s="14">
        <f t="shared" si="264"/>
        <v>0</v>
      </c>
      <c r="Z736" s="14">
        <f t="shared" si="265"/>
        <v>0</v>
      </c>
      <c r="AA736" s="14">
        <f t="shared" si="266"/>
        <v>0</v>
      </c>
      <c r="AB736" s="14">
        <f t="shared" si="268"/>
        <v>0</v>
      </c>
      <c r="AC736" s="15">
        <f t="shared" si="267"/>
        <v>774</v>
      </c>
      <c r="AD736" s="48">
        <f>(ROUND(AC736-AC726,1)/AC726)</f>
        <v>0.15178571428571427</v>
      </c>
      <c r="AE736" s="113"/>
      <c r="AF736" s="60"/>
      <c r="AH736" s="59"/>
    </row>
    <row r="737" spans="1:34">
      <c r="A737" s="99" t="s">
        <v>834</v>
      </c>
      <c r="B737" s="93"/>
      <c r="C737" s="21" t="s">
        <v>328</v>
      </c>
      <c r="D737" s="12">
        <v>120</v>
      </c>
      <c r="E737" s="12">
        <v>0</v>
      </c>
      <c r="F737" s="12">
        <v>0</v>
      </c>
      <c r="G737" s="12">
        <v>0</v>
      </c>
      <c r="H737" s="12">
        <v>0</v>
      </c>
      <c r="I737" s="13">
        <v>30</v>
      </c>
      <c r="J737" s="13">
        <v>60</v>
      </c>
      <c r="K737" s="13">
        <v>80</v>
      </c>
      <c r="L737" s="13">
        <v>0</v>
      </c>
      <c r="M737" s="13">
        <v>0</v>
      </c>
      <c r="N737" s="14">
        <f>D737*$D$14</f>
        <v>180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612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63"/>
        <v>792</v>
      </c>
      <c r="Y737" s="14">
        <f t="shared" si="264"/>
        <v>0</v>
      </c>
      <c r="Z737" s="14">
        <f t="shared" si="265"/>
        <v>0</v>
      </c>
      <c r="AA737" s="14">
        <f t="shared" si="266"/>
        <v>0</v>
      </c>
      <c r="AB737" s="14">
        <f t="shared" si="268"/>
        <v>0</v>
      </c>
      <c r="AC737" s="15">
        <f t="shared" si="267"/>
        <v>792</v>
      </c>
      <c r="AD737" s="48">
        <f>(ROUND(AC737-AC726,1)/AC726)</f>
        <v>0.17857142857142858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120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80</v>
      </c>
      <c r="M738" s="13">
        <v>0</v>
      </c>
      <c r="N738" s="14">
        <f>D738*$D$15</f>
        <v>180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612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63"/>
        <v>792</v>
      </c>
      <c r="Y738" s="14">
        <f t="shared" si="264"/>
        <v>0</v>
      </c>
      <c r="Z738" s="14">
        <f t="shared" si="265"/>
        <v>0</v>
      </c>
      <c r="AA738" s="14">
        <f t="shared" si="266"/>
        <v>0</v>
      </c>
      <c r="AB738" s="14">
        <f t="shared" si="268"/>
        <v>0</v>
      </c>
      <c r="AC738" s="15">
        <f t="shared" si="267"/>
        <v>792</v>
      </c>
      <c r="AD738" s="48">
        <f>(ROUND(AC738-AC726,1)/AC726)</f>
        <v>0.17857142857142858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120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85</v>
      </c>
      <c r="K739" s="13">
        <v>0</v>
      </c>
      <c r="L739" s="13">
        <v>0</v>
      </c>
      <c r="M739" s="13">
        <v>0</v>
      </c>
      <c r="N739" s="14">
        <f>D739*$D$16</f>
        <v>192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628.79999999999995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63"/>
        <v>820.8</v>
      </c>
      <c r="Y739" s="14">
        <f t="shared" si="264"/>
        <v>0</v>
      </c>
      <c r="Z739" s="14">
        <f t="shared" si="265"/>
        <v>0</v>
      </c>
      <c r="AA739" s="14">
        <f t="shared" si="266"/>
        <v>0</v>
      </c>
      <c r="AB739" s="14">
        <f t="shared" si="268"/>
        <v>0</v>
      </c>
      <c r="AC739" s="15">
        <f t="shared" si="267"/>
        <v>820.8</v>
      </c>
      <c r="AD739" s="48">
        <f>(ROUND(AC739-AC726,1)/AC726)</f>
        <v>0.22142857142857145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120</v>
      </c>
      <c r="E740" s="12">
        <v>0</v>
      </c>
      <c r="F740" s="12">
        <v>0</v>
      </c>
      <c r="G740" s="12">
        <v>0</v>
      </c>
      <c r="H740" s="12">
        <v>0</v>
      </c>
      <c r="I740" s="13">
        <v>60</v>
      </c>
      <c r="J740" s="13">
        <v>60</v>
      </c>
      <c r="K740" s="13">
        <v>0</v>
      </c>
      <c r="L740" s="13">
        <v>0</v>
      </c>
      <c r="M740" s="13">
        <v>0</v>
      </c>
      <c r="N740" s="14">
        <f>D740*$D$17</f>
        <v>192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518.4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63"/>
        <v>710.4</v>
      </c>
      <c r="Y740" s="14">
        <f t="shared" si="264"/>
        <v>0</v>
      </c>
      <c r="Z740" s="14">
        <f t="shared" si="265"/>
        <v>0</v>
      </c>
      <c r="AA740" s="14">
        <f t="shared" si="266"/>
        <v>0</v>
      </c>
      <c r="AB740" s="14">
        <f t="shared" si="268"/>
        <v>0</v>
      </c>
      <c r="AC740" s="15">
        <f t="shared" si="267"/>
        <v>710.4</v>
      </c>
      <c r="AD740" s="48">
        <f>(ROUND(AC740-AC726,1)/AC726)</f>
        <v>5.7142857142857141E-2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69">N741+S741</f>
        <v>234</v>
      </c>
      <c r="Y741" s="52">
        <f t="shared" ref="Y741:Y756" si="270">O741+T741</f>
        <v>150</v>
      </c>
      <c r="Z741" s="52">
        <f t="shared" ref="Z741:Z756" si="271">P741+U741</f>
        <v>200</v>
      </c>
      <c r="AA741" s="52">
        <f t="shared" ref="AA741:AA756" si="272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3"/>
      <c r="AF741" s="60"/>
      <c r="AH741" s="59"/>
    </row>
    <row r="742" spans="1:34">
      <c r="A742" s="99" t="s">
        <v>801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69"/>
        <v>421.2</v>
      </c>
      <c r="Y742" s="14">
        <f t="shared" si="270"/>
        <v>120</v>
      </c>
      <c r="Z742" s="14">
        <f t="shared" si="271"/>
        <v>160</v>
      </c>
      <c r="AA742" s="14">
        <f t="shared" si="272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 t="s">
        <v>800</v>
      </c>
      <c r="AF742" s="60"/>
      <c r="AH742" s="59"/>
    </row>
    <row r="743" spans="1:34">
      <c r="A743" s="99" t="s">
        <v>802</v>
      </c>
      <c r="B743" s="91">
        <v>10</v>
      </c>
      <c r="C743" s="21" t="s">
        <v>835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69"/>
        <v>223.60000000000002</v>
      </c>
      <c r="Y743" s="14">
        <f t="shared" si="270"/>
        <v>145</v>
      </c>
      <c r="Z743" s="14">
        <f t="shared" si="271"/>
        <v>190</v>
      </c>
      <c r="AA743" s="14">
        <f t="shared" si="272"/>
        <v>0</v>
      </c>
      <c r="AB743" s="14">
        <f>R743+W743</f>
        <v>190</v>
      </c>
      <c r="AC743" s="15">
        <f t="shared" ref="AC743:AC755" si="273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69"/>
        <v>223.60000000000002</v>
      </c>
      <c r="Y744" s="14">
        <f t="shared" si="270"/>
        <v>145</v>
      </c>
      <c r="Z744" s="14">
        <f t="shared" si="271"/>
        <v>190</v>
      </c>
      <c r="AA744" s="14">
        <f t="shared" si="272"/>
        <v>0</v>
      </c>
      <c r="AB744" s="14">
        <f t="shared" ref="AB744:AB755" si="274">R744+W744</f>
        <v>190</v>
      </c>
      <c r="AC744" s="15">
        <f t="shared" si="273"/>
        <v>748.6</v>
      </c>
      <c r="AD744" s="48">
        <f>(ROUND(AC744-AC741,1)/AC741)</f>
        <v>-4.5153061224489796E-2</v>
      </c>
      <c r="AE744" s="113"/>
      <c r="AF744" s="60"/>
      <c r="AH744" s="60"/>
    </row>
    <row r="745" spans="1:34">
      <c r="A745" s="99" t="s">
        <v>804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69"/>
        <v>223.60000000000002</v>
      </c>
      <c r="Y745" s="14">
        <f t="shared" si="270"/>
        <v>145</v>
      </c>
      <c r="Z745" s="14">
        <f t="shared" si="271"/>
        <v>190</v>
      </c>
      <c r="AA745" s="14">
        <f t="shared" si="272"/>
        <v>0</v>
      </c>
      <c r="AB745" s="14">
        <f t="shared" si="274"/>
        <v>190</v>
      </c>
      <c r="AC745" s="15">
        <f t="shared" si="273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69"/>
        <v>223.60000000000002</v>
      </c>
      <c r="Y746" s="14">
        <f t="shared" si="270"/>
        <v>145</v>
      </c>
      <c r="Z746" s="14">
        <f t="shared" si="271"/>
        <v>190</v>
      </c>
      <c r="AA746" s="14">
        <f t="shared" si="272"/>
        <v>0</v>
      </c>
      <c r="AB746" s="14">
        <f t="shared" si="274"/>
        <v>190</v>
      </c>
      <c r="AC746" s="15">
        <f t="shared" si="273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595</v>
      </c>
      <c r="B747" s="91"/>
      <c r="C747" s="21" t="s">
        <v>1</v>
      </c>
      <c r="D747" s="12">
        <v>65</v>
      </c>
      <c r="E747" s="12">
        <v>250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375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375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9"/>
        <v>152.1</v>
      </c>
      <c r="Y747" s="14">
        <f t="shared" si="270"/>
        <v>750</v>
      </c>
      <c r="Z747" s="14">
        <f t="shared" si="271"/>
        <v>0</v>
      </c>
      <c r="AA747" s="14">
        <f t="shared" si="272"/>
        <v>0</v>
      </c>
      <c r="AB747" s="14">
        <f t="shared" si="274"/>
        <v>0</v>
      </c>
      <c r="AC747" s="15">
        <f t="shared" si="273"/>
        <v>902.1</v>
      </c>
      <c r="AD747" s="48">
        <f>(ROUND(AC747-AC741,1)/AC741)</f>
        <v>0.1506377551020408</v>
      </c>
      <c r="AE747" s="113"/>
      <c r="AF747" s="60"/>
      <c r="AH747" s="59"/>
    </row>
    <row r="748" spans="1:34">
      <c r="A748" s="99" t="s">
        <v>830</v>
      </c>
      <c r="B748" s="91"/>
      <c r="C748" s="21" t="s">
        <v>2</v>
      </c>
      <c r="D748" s="12">
        <v>65</v>
      </c>
      <c r="E748" s="12">
        <v>0</v>
      </c>
      <c r="F748" s="12">
        <v>250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375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375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9"/>
        <v>152.1</v>
      </c>
      <c r="Y748" s="14">
        <f t="shared" si="270"/>
        <v>0</v>
      </c>
      <c r="Z748" s="14">
        <f t="shared" si="271"/>
        <v>750</v>
      </c>
      <c r="AA748" s="14">
        <f t="shared" si="272"/>
        <v>0</v>
      </c>
      <c r="AB748" s="14">
        <f t="shared" si="274"/>
        <v>0</v>
      </c>
      <c r="AC748" s="15">
        <f t="shared" si="273"/>
        <v>902.1</v>
      </c>
      <c r="AD748" s="48">
        <f>(ROUND(AC748-AC741,1)/AC741)</f>
        <v>0.1506377551020408</v>
      </c>
      <c r="AE748" s="113"/>
      <c r="AF748" s="60"/>
      <c r="AH748" s="59"/>
    </row>
    <row r="749" spans="1:34">
      <c r="A749" s="99" t="s">
        <v>831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250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375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375</v>
      </c>
      <c r="W749" s="14">
        <f>(R749/100)*(K749*$K$11)+(R749/100)*(L749*$L$11)</f>
        <v>0</v>
      </c>
      <c r="X749" s="14">
        <f t="shared" si="269"/>
        <v>152.1</v>
      </c>
      <c r="Y749" s="14">
        <f t="shared" si="270"/>
        <v>0</v>
      </c>
      <c r="Z749" s="14">
        <f t="shared" si="271"/>
        <v>0</v>
      </c>
      <c r="AA749" s="14">
        <f t="shared" si="272"/>
        <v>750</v>
      </c>
      <c r="AB749" s="14">
        <f t="shared" si="274"/>
        <v>0</v>
      </c>
      <c r="AC749" s="15">
        <f t="shared" si="273"/>
        <v>902.1</v>
      </c>
      <c r="AD749" s="48">
        <f>(ROUND(AC749-AC741,1)/AC741)</f>
        <v>0.1506377551020408</v>
      </c>
      <c r="AE749" s="113"/>
      <c r="AF749" s="60"/>
      <c r="AH749" s="59"/>
    </row>
    <row r="750" spans="1:34">
      <c r="A750" s="99" t="s">
        <v>832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250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375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375</v>
      </c>
      <c r="X750" s="14">
        <f t="shared" si="269"/>
        <v>152.1</v>
      </c>
      <c r="Y750" s="14">
        <f t="shared" si="270"/>
        <v>0</v>
      </c>
      <c r="Z750" s="14">
        <f t="shared" si="271"/>
        <v>0</v>
      </c>
      <c r="AA750" s="14">
        <f t="shared" si="272"/>
        <v>0</v>
      </c>
      <c r="AB750" s="14">
        <f t="shared" si="274"/>
        <v>750</v>
      </c>
      <c r="AC750" s="15">
        <f t="shared" si="273"/>
        <v>902.1</v>
      </c>
      <c r="AD750" s="48">
        <f>(ROUND(AC750-AC741,1)/AC741)</f>
        <v>0.1506377551020408</v>
      </c>
      <c r="AE750" s="113"/>
      <c r="AF750" s="60"/>
      <c r="AH750" s="59"/>
    </row>
    <row r="751" spans="1:34">
      <c r="A751" s="99" t="s">
        <v>833</v>
      </c>
      <c r="B751" s="91"/>
      <c r="C751" s="21" t="s">
        <v>327</v>
      </c>
      <c r="D751" s="12">
        <v>65</v>
      </c>
      <c r="E751" s="12">
        <v>60</v>
      </c>
      <c r="F751" s="12">
        <v>60</v>
      </c>
      <c r="G751" s="12">
        <v>0</v>
      </c>
      <c r="H751" s="12">
        <v>60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90</v>
      </c>
      <c r="P751" s="14">
        <f>F751*$F$13</f>
        <v>90</v>
      </c>
      <c r="Q751" s="14">
        <f>G751*$G$13</f>
        <v>0</v>
      </c>
      <c r="R751" s="14">
        <f>H751*$H$13</f>
        <v>90</v>
      </c>
      <c r="S751" s="14">
        <f>(N751/100)*(I751*$I$13)+(N751/100)*(J751*$J$13)+(N751/100)*(M751*$M$13)</f>
        <v>126.75</v>
      </c>
      <c r="T751" s="14">
        <f>(O751/100)*(K751*$K$13)+(O751/100)*(M751*$M$13)</f>
        <v>90</v>
      </c>
      <c r="U751" s="14">
        <f>(P751/100)*(K751*$K$13)+(P751/100)*(L751*$L$13)+(P751/100)*(M751*$M$13)</f>
        <v>135</v>
      </c>
      <c r="V751" s="14">
        <f>(Q751/100)*(L751*$L$13)+(Q751/100)*(M751*$M$13)</f>
        <v>0</v>
      </c>
      <c r="W751" s="14">
        <f>(R751/100)*(K751*$K$13)+(R751/100)*(L751*$L$13)+(R751/100)*(M751*$M$13)</f>
        <v>135</v>
      </c>
      <c r="X751" s="14">
        <f>N751+S751</f>
        <v>224.25</v>
      </c>
      <c r="Y751" s="14">
        <f t="shared" si="270"/>
        <v>180</v>
      </c>
      <c r="Z751" s="14">
        <f t="shared" si="271"/>
        <v>225</v>
      </c>
      <c r="AA751" s="14">
        <f t="shared" si="272"/>
        <v>0</v>
      </c>
      <c r="AB751" s="14">
        <f t="shared" si="274"/>
        <v>225</v>
      </c>
      <c r="AC751" s="15">
        <f t="shared" si="273"/>
        <v>854.3</v>
      </c>
      <c r="AD751" s="48">
        <f>(ROUND(AC751-AC741,1)/AC741)</f>
        <v>8.9668367346938768E-2</v>
      </c>
      <c r="AE751" s="113"/>
      <c r="AF751" s="60"/>
      <c r="AH751" s="59"/>
    </row>
    <row r="752" spans="1:34">
      <c r="A752" s="99" t="s">
        <v>834</v>
      </c>
      <c r="B752" s="91"/>
      <c r="C752" s="21" t="s">
        <v>328</v>
      </c>
      <c r="D752" s="12">
        <v>220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330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594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9"/>
        <v>924</v>
      </c>
      <c r="Y752" s="14">
        <f t="shared" si="270"/>
        <v>0</v>
      </c>
      <c r="Z752" s="14">
        <f t="shared" si="271"/>
        <v>0</v>
      </c>
      <c r="AA752" s="14">
        <f t="shared" si="272"/>
        <v>0</v>
      </c>
      <c r="AB752" s="14">
        <f t="shared" si="274"/>
        <v>0</v>
      </c>
      <c r="AC752" s="15">
        <f t="shared" si="273"/>
        <v>924</v>
      </c>
      <c r="AD752" s="48">
        <f>(ROUND(AC752-AC741,1)/AC741)</f>
        <v>0.17857142857142858</v>
      </c>
      <c r="AE752" s="113"/>
      <c r="AF752" s="60"/>
      <c r="AH752" s="59"/>
    </row>
    <row r="753" spans="1:34">
      <c r="A753" s="99"/>
      <c r="B753" s="91" t="s">
        <v>876</v>
      </c>
      <c r="C753" s="21" t="s">
        <v>329</v>
      </c>
      <c r="D753" s="12">
        <v>220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330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594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9"/>
        <v>924</v>
      </c>
      <c r="Y753" s="14">
        <f t="shared" si="270"/>
        <v>0</v>
      </c>
      <c r="Z753" s="14">
        <f t="shared" si="271"/>
        <v>0</v>
      </c>
      <c r="AA753" s="14">
        <f t="shared" si="272"/>
        <v>0</v>
      </c>
      <c r="AB753" s="14">
        <f t="shared" si="274"/>
        <v>0</v>
      </c>
      <c r="AC753" s="15">
        <f t="shared" si="273"/>
        <v>924</v>
      </c>
      <c r="AD753" s="48">
        <f>(ROUND(AC753-AC741,1)/AC741)</f>
        <v>0.17857142857142858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69"/>
        <v>408.72</v>
      </c>
      <c r="Y754" s="14">
        <f t="shared" si="270"/>
        <v>120</v>
      </c>
      <c r="Z754" s="14">
        <f t="shared" si="271"/>
        <v>160</v>
      </c>
      <c r="AA754" s="14">
        <f t="shared" si="272"/>
        <v>0</v>
      </c>
      <c r="AB754" s="14">
        <f t="shared" si="274"/>
        <v>160</v>
      </c>
      <c r="AC754" s="15">
        <f t="shared" si="273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69"/>
        <v>408.72</v>
      </c>
      <c r="Y755" s="14">
        <f t="shared" si="270"/>
        <v>120</v>
      </c>
      <c r="Z755" s="14">
        <f t="shared" si="271"/>
        <v>160</v>
      </c>
      <c r="AA755" s="14">
        <f t="shared" si="272"/>
        <v>0</v>
      </c>
      <c r="AB755" s="14">
        <f t="shared" si="274"/>
        <v>160</v>
      </c>
      <c r="AC755" s="15">
        <f t="shared" si="273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9"/>
        <v>0</v>
      </c>
      <c r="Y756" s="52">
        <f t="shared" si="270"/>
        <v>600</v>
      </c>
      <c r="Z756" s="52">
        <f t="shared" si="271"/>
        <v>0</v>
      </c>
      <c r="AA756" s="52">
        <f t="shared" si="272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75">N757+S757</f>
        <v>0</v>
      </c>
      <c r="Y757" s="14">
        <f t="shared" ref="Y757:Y770" si="276">O757+T757</f>
        <v>640</v>
      </c>
      <c r="Z757" s="14">
        <f t="shared" ref="Z757:Z770" si="277">P757+U757</f>
        <v>0</v>
      </c>
      <c r="AA757" s="14">
        <f t="shared" ref="AA757:AA770" si="278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800</v>
      </c>
      <c r="AF757" s="60"/>
      <c r="AH757" s="59"/>
    </row>
    <row r="758" spans="1:34">
      <c r="A758" s="99" t="s">
        <v>802</v>
      </c>
      <c r="B758" s="93">
        <v>0</v>
      </c>
      <c r="C758" s="21" t="s">
        <v>835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75"/>
        <v>0</v>
      </c>
      <c r="Y758" s="14">
        <f t="shared" si="276"/>
        <v>560</v>
      </c>
      <c r="Z758" s="14">
        <f t="shared" si="277"/>
        <v>0</v>
      </c>
      <c r="AA758" s="14">
        <f t="shared" si="278"/>
        <v>0</v>
      </c>
      <c r="AB758" s="14">
        <f>R758+W758</f>
        <v>0</v>
      </c>
      <c r="AC758" s="15">
        <f t="shared" ref="AC758:AC770" si="279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75"/>
        <v>0</v>
      </c>
      <c r="Y759" s="14">
        <f t="shared" si="276"/>
        <v>560</v>
      </c>
      <c r="Z759" s="14">
        <f t="shared" si="277"/>
        <v>0</v>
      </c>
      <c r="AA759" s="14">
        <f t="shared" si="278"/>
        <v>0</v>
      </c>
      <c r="AB759" s="14">
        <f t="shared" ref="AB759:AB770" si="280">R759+W759</f>
        <v>0</v>
      </c>
      <c r="AC759" s="15">
        <f t="shared" si="279"/>
        <v>560</v>
      </c>
      <c r="AD759" s="48">
        <f>(ROUND(AC759-AC756,1)/AC756)</f>
        <v>-6.6666666666666666E-2</v>
      </c>
      <c r="AE759" s="113"/>
      <c r="AF759" s="60"/>
      <c r="AH759" s="59"/>
    </row>
    <row r="760" spans="1:34">
      <c r="A760" s="99" t="s">
        <v>804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75"/>
        <v>0</v>
      </c>
      <c r="Y760" s="14">
        <f t="shared" si="276"/>
        <v>560</v>
      </c>
      <c r="Z760" s="14">
        <f t="shared" si="277"/>
        <v>0</v>
      </c>
      <c r="AA760" s="14">
        <f t="shared" si="278"/>
        <v>0</v>
      </c>
      <c r="AB760" s="14">
        <f t="shared" si="280"/>
        <v>0</v>
      </c>
      <c r="AC760" s="15">
        <f t="shared" si="279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75"/>
        <v>0</v>
      </c>
      <c r="Y761" s="14">
        <f t="shared" si="276"/>
        <v>560</v>
      </c>
      <c r="Z761" s="14">
        <f t="shared" si="277"/>
        <v>0</v>
      </c>
      <c r="AA761" s="14">
        <f t="shared" si="278"/>
        <v>0</v>
      </c>
      <c r="AB761" s="14">
        <f t="shared" si="280"/>
        <v>0</v>
      </c>
      <c r="AC761" s="15">
        <f t="shared" si="279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120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532.80000000000007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75"/>
        <v>0</v>
      </c>
      <c r="Y762" s="14">
        <f t="shared" si="276"/>
        <v>754.80000000000007</v>
      </c>
      <c r="Z762" s="14">
        <f t="shared" si="277"/>
        <v>0</v>
      </c>
      <c r="AA762" s="14">
        <f t="shared" si="278"/>
        <v>0</v>
      </c>
      <c r="AB762" s="14">
        <f t="shared" si="280"/>
        <v>0</v>
      </c>
      <c r="AC762" s="15">
        <f t="shared" si="279"/>
        <v>754.8</v>
      </c>
      <c r="AD762" s="48">
        <f>(ROUND(AC762-AC756,1)/AC756)</f>
        <v>0.25800000000000001</v>
      </c>
      <c r="AE762" s="113"/>
      <c r="AF762" s="60"/>
      <c r="AH762" s="59"/>
    </row>
    <row r="763" spans="1:34">
      <c r="A763" s="99" t="s">
        <v>830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75"/>
        <v>0</v>
      </c>
      <c r="Y763" s="14">
        <f t="shared" si="276"/>
        <v>0</v>
      </c>
      <c r="Z763" s="14">
        <f t="shared" si="277"/>
        <v>666</v>
      </c>
      <c r="AA763" s="14">
        <f t="shared" si="278"/>
        <v>0</v>
      </c>
      <c r="AB763" s="14">
        <f t="shared" si="280"/>
        <v>0</v>
      </c>
      <c r="AC763" s="15">
        <f t="shared" si="279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831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75"/>
        <v>0</v>
      </c>
      <c r="Y764" s="14">
        <f t="shared" si="276"/>
        <v>0</v>
      </c>
      <c r="Z764" s="14">
        <f t="shared" si="277"/>
        <v>0</v>
      </c>
      <c r="AA764" s="14">
        <f t="shared" si="278"/>
        <v>666</v>
      </c>
      <c r="AB764" s="14">
        <f t="shared" si="280"/>
        <v>0</v>
      </c>
      <c r="AC764" s="15">
        <f t="shared" si="279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832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75"/>
        <v>0</v>
      </c>
      <c r="Y765" s="14">
        <f t="shared" si="276"/>
        <v>0</v>
      </c>
      <c r="Z765" s="14">
        <f t="shared" si="277"/>
        <v>0</v>
      </c>
      <c r="AA765" s="14">
        <f t="shared" si="278"/>
        <v>0</v>
      </c>
      <c r="AB765" s="14">
        <f t="shared" si="280"/>
        <v>666</v>
      </c>
      <c r="AC765" s="15">
        <f t="shared" si="279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833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(N766/100)*(I766*$I$13)+(N766/100)*(J766*$J$13)+(N766/100)*(M766*$M$13)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>N766+S766</f>
        <v>0</v>
      </c>
      <c r="Y766" s="14">
        <f t="shared" si="276"/>
        <v>690</v>
      </c>
      <c r="Z766" s="14">
        <f t="shared" si="277"/>
        <v>0</v>
      </c>
      <c r="AA766" s="14">
        <f t="shared" si="278"/>
        <v>0</v>
      </c>
      <c r="AB766" s="14">
        <f t="shared" si="280"/>
        <v>0</v>
      </c>
      <c r="AC766" s="15">
        <f t="shared" si="279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834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75"/>
        <v>666</v>
      </c>
      <c r="Y767" s="14">
        <f t="shared" si="276"/>
        <v>0</v>
      </c>
      <c r="Z767" s="14">
        <f t="shared" si="277"/>
        <v>0</v>
      </c>
      <c r="AA767" s="14">
        <f t="shared" si="278"/>
        <v>0</v>
      </c>
      <c r="AB767" s="14">
        <f t="shared" si="280"/>
        <v>0</v>
      </c>
      <c r="AC767" s="15">
        <f t="shared" si="279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75"/>
        <v>666</v>
      </c>
      <c r="Y768" s="14">
        <f t="shared" si="276"/>
        <v>0</v>
      </c>
      <c r="Z768" s="14">
        <f t="shared" si="277"/>
        <v>0</v>
      </c>
      <c r="AA768" s="14">
        <f t="shared" si="278"/>
        <v>0</v>
      </c>
      <c r="AB768" s="14">
        <f t="shared" si="280"/>
        <v>0</v>
      </c>
      <c r="AC768" s="15">
        <f t="shared" si="279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75"/>
        <v>0</v>
      </c>
      <c r="Y769" s="14">
        <f t="shared" si="276"/>
        <v>640</v>
      </c>
      <c r="Z769" s="14">
        <f t="shared" si="277"/>
        <v>0</v>
      </c>
      <c r="AA769" s="14">
        <f t="shared" si="278"/>
        <v>0</v>
      </c>
      <c r="AB769" s="14">
        <f t="shared" si="280"/>
        <v>0</v>
      </c>
      <c r="AC769" s="15">
        <f t="shared" si="279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75"/>
        <v>0</v>
      </c>
      <c r="Y770" s="14">
        <f t="shared" si="276"/>
        <v>640</v>
      </c>
      <c r="Z770" s="14">
        <f t="shared" si="277"/>
        <v>0</v>
      </c>
      <c r="AA770" s="14">
        <f t="shared" si="278"/>
        <v>0</v>
      </c>
      <c r="AB770" s="14">
        <f t="shared" si="280"/>
        <v>0</v>
      </c>
      <c r="AC770" s="15">
        <f t="shared" si="279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81">N771+S771</f>
        <v>600</v>
      </c>
      <c r="Y771" s="52">
        <f t="shared" ref="Y771:Y785" si="282">O771+T771</f>
        <v>0</v>
      </c>
      <c r="Z771" s="52">
        <f t="shared" ref="Z771:Z785" si="283">P771+U771</f>
        <v>0</v>
      </c>
      <c r="AA771" s="52">
        <f t="shared" ref="AA771:AA785" si="284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81"/>
        <v>696</v>
      </c>
      <c r="Y772" s="14">
        <f t="shared" si="282"/>
        <v>0</v>
      </c>
      <c r="Z772" s="14">
        <f t="shared" si="283"/>
        <v>0</v>
      </c>
      <c r="AA772" s="14">
        <f t="shared" si="284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800</v>
      </c>
      <c r="AF772" s="60"/>
      <c r="AH772" s="59"/>
    </row>
    <row r="773" spans="1:34">
      <c r="A773" s="99" t="s">
        <v>802</v>
      </c>
      <c r="B773" s="91">
        <v>12</v>
      </c>
      <c r="C773" s="21" t="s">
        <v>835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81"/>
        <v>564</v>
      </c>
      <c r="Y773" s="14">
        <f t="shared" si="282"/>
        <v>0</v>
      </c>
      <c r="Z773" s="14">
        <f t="shared" si="283"/>
        <v>0</v>
      </c>
      <c r="AA773" s="14">
        <f t="shared" si="284"/>
        <v>0</v>
      </c>
      <c r="AB773" s="14">
        <f>R773+W773</f>
        <v>0</v>
      </c>
      <c r="AC773" s="15">
        <f t="shared" ref="AC773:AC785" si="285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81"/>
        <v>564</v>
      </c>
      <c r="Y774" s="14">
        <f t="shared" si="282"/>
        <v>0</v>
      </c>
      <c r="Z774" s="14">
        <f t="shared" si="283"/>
        <v>0</v>
      </c>
      <c r="AA774" s="14">
        <f t="shared" si="284"/>
        <v>0</v>
      </c>
      <c r="AB774" s="14">
        <f t="shared" ref="AB774:AB786" si="286">R774+W774</f>
        <v>0</v>
      </c>
      <c r="AC774" s="15">
        <f t="shared" si="285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81"/>
        <v>564</v>
      </c>
      <c r="Y775" s="14">
        <f t="shared" si="282"/>
        <v>0</v>
      </c>
      <c r="Z775" s="14">
        <f t="shared" si="283"/>
        <v>0</v>
      </c>
      <c r="AA775" s="14">
        <f t="shared" si="284"/>
        <v>0</v>
      </c>
      <c r="AB775" s="14">
        <f t="shared" si="286"/>
        <v>0</v>
      </c>
      <c r="AC775" s="15">
        <f t="shared" si="285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81"/>
        <v>564</v>
      </c>
      <c r="Y776" s="14">
        <f t="shared" si="282"/>
        <v>0</v>
      </c>
      <c r="Z776" s="14">
        <f t="shared" si="283"/>
        <v>0</v>
      </c>
      <c r="AA776" s="14">
        <f t="shared" si="284"/>
        <v>0</v>
      </c>
      <c r="AB776" s="14">
        <f t="shared" si="286"/>
        <v>0</v>
      </c>
      <c r="AC776" s="15">
        <f t="shared" si="285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81"/>
        <v>195</v>
      </c>
      <c r="Y777" s="14">
        <f t="shared" si="282"/>
        <v>468</v>
      </c>
      <c r="Z777" s="14">
        <f t="shared" si="283"/>
        <v>0</v>
      </c>
      <c r="AA777" s="14">
        <f t="shared" si="284"/>
        <v>0</v>
      </c>
      <c r="AB777" s="14">
        <f t="shared" si="286"/>
        <v>0</v>
      </c>
      <c r="AC777" s="15">
        <f t="shared" si="285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830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81"/>
        <v>195</v>
      </c>
      <c r="Y778" s="14">
        <f t="shared" si="282"/>
        <v>0</v>
      </c>
      <c r="Z778" s="14">
        <f t="shared" si="283"/>
        <v>468</v>
      </c>
      <c r="AA778" s="14">
        <f t="shared" si="284"/>
        <v>0</v>
      </c>
      <c r="AB778" s="14">
        <f t="shared" si="286"/>
        <v>0</v>
      </c>
      <c r="AC778" s="15">
        <f t="shared" si="285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831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81"/>
        <v>195</v>
      </c>
      <c r="Y779" s="14">
        <f t="shared" si="282"/>
        <v>0</v>
      </c>
      <c r="Z779" s="14">
        <f t="shared" si="283"/>
        <v>0</v>
      </c>
      <c r="AA779" s="14">
        <f t="shared" si="284"/>
        <v>468</v>
      </c>
      <c r="AB779" s="14">
        <f t="shared" si="286"/>
        <v>0</v>
      </c>
      <c r="AC779" s="15">
        <f t="shared" si="285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832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81"/>
        <v>195</v>
      </c>
      <c r="Y780" s="14">
        <f t="shared" si="282"/>
        <v>0</v>
      </c>
      <c r="Z780" s="14">
        <f t="shared" si="283"/>
        <v>0</v>
      </c>
      <c r="AA780" s="14">
        <f t="shared" si="284"/>
        <v>0</v>
      </c>
      <c r="AB780" s="14">
        <f t="shared" si="286"/>
        <v>468</v>
      </c>
      <c r="AC780" s="15">
        <f t="shared" si="285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833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(N781/100)*(I781*$I$13)+(N781/100)*(J781*$J$13)+(N781/100)*(M781*$M$13)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>N781+S781</f>
        <v>694.8</v>
      </c>
      <c r="Y781" s="14">
        <f t="shared" si="282"/>
        <v>0</v>
      </c>
      <c r="Z781" s="14">
        <f t="shared" si="283"/>
        <v>0</v>
      </c>
      <c r="AA781" s="14">
        <f t="shared" si="284"/>
        <v>0</v>
      </c>
      <c r="AB781" s="14">
        <f t="shared" si="286"/>
        <v>0</v>
      </c>
      <c r="AC781" s="15">
        <f t="shared" si="285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834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81"/>
        <v>694.8</v>
      </c>
      <c r="Y782" s="14">
        <f t="shared" si="282"/>
        <v>0</v>
      </c>
      <c r="Z782" s="14">
        <f t="shared" si="283"/>
        <v>0</v>
      </c>
      <c r="AA782" s="14">
        <f t="shared" si="284"/>
        <v>0</v>
      </c>
      <c r="AB782" s="14">
        <f t="shared" si="286"/>
        <v>0</v>
      </c>
      <c r="AC782" s="15">
        <f t="shared" si="285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81"/>
        <v>694.8</v>
      </c>
      <c r="Y783" s="14">
        <f t="shared" si="282"/>
        <v>0</v>
      </c>
      <c r="Z783" s="14">
        <f t="shared" si="283"/>
        <v>0</v>
      </c>
      <c r="AA783" s="14">
        <f t="shared" si="284"/>
        <v>0</v>
      </c>
      <c r="AB783" s="14">
        <f t="shared" si="286"/>
        <v>0</v>
      </c>
      <c r="AC783" s="15">
        <f t="shared" si="285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81"/>
        <v>657.59999999999991</v>
      </c>
      <c r="Y784" s="14">
        <f t="shared" si="282"/>
        <v>0</v>
      </c>
      <c r="Z784" s="14">
        <f t="shared" si="283"/>
        <v>0</v>
      </c>
      <c r="AA784" s="14">
        <f t="shared" si="284"/>
        <v>0</v>
      </c>
      <c r="AB784" s="14">
        <f t="shared" si="286"/>
        <v>0</v>
      </c>
      <c r="AC784" s="15">
        <f t="shared" si="285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81"/>
        <v>757.43999999999994</v>
      </c>
      <c r="Y785" s="14">
        <f t="shared" si="282"/>
        <v>0</v>
      </c>
      <c r="Z785" s="14">
        <f t="shared" si="283"/>
        <v>0</v>
      </c>
      <c r="AA785" s="14">
        <f t="shared" si="284"/>
        <v>0</v>
      </c>
      <c r="AB785" s="14">
        <f t="shared" si="286"/>
        <v>0</v>
      </c>
      <c r="AC785" s="15">
        <f t="shared" si="285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60</v>
      </c>
      <c r="J786" s="51">
        <v>20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371.2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7">N786+S786</f>
        <v>603.20000000000005</v>
      </c>
      <c r="Y786" s="52">
        <f t="shared" ref="Y786:Y815" si="288">O786+T786</f>
        <v>0</v>
      </c>
      <c r="Z786" s="52">
        <f t="shared" ref="Z786:Z815" si="289">P786+U786</f>
        <v>0</v>
      </c>
      <c r="AA786" s="52">
        <f t="shared" ref="AA786:AA815" si="290">Q786+V786</f>
        <v>0</v>
      </c>
      <c r="AB786" s="52">
        <f t="shared" si="286"/>
        <v>0</v>
      </c>
      <c r="AC786" s="53">
        <f>ROUND(X786+Y786+Z786+AA786+AB786,1)</f>
        <v>603.20000000000005</v>
      </c>
      <c r="AD786" s="58"/>
      <c r="AE786" s="113"/>
      <c r="AF786" s="60"/>
      <c r="AH786" s="59"/>
    </row>
    <row r="787" spans="1:34">
      <c r="A787" s="99" t="s">
        <v>801</v>
      </c>
      <c r="B787" s="93">
        <v>18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70</v>
      </c>
      <c r="J787" s="13">
        <v>30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464.00000000000011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7"/>
        <v>649.60000000000014</v>
      </c>
      <c r="Y787" s="14">
        <f t="shared" si="288"/>
        <v>0</v>
      </c>
      <c r="Z787" s="14">
        <f t="shared" si="289"/>
        <v>0</v>
      </c>
      <c r="AA787" s="14">
        <f t="shared" si="290"/>
        <v>0</v>
      </c>
      <c r="AB787" s="14">
        <f>R787+W787</f>
        <v>0</v>
      </c>
      <c r="AC787" s="15">
        <f>ROUND(X787+Y787+Z787+AA787+AB787,1)</f>
        <v>649.6</v>
      </c>
      <c r="AD787" s="48">
        <f>(ROUND(AC787-AC786,1)/AC786)</f>
        <v>7.6923076923076913E-2</v>
      </c>
      <c r="AE787" s="113" t="s">
        <v>800</v>
      </c>
      <c r="AF787" s="60"/>
      <c r="AH787" s="59"/>
    </row>
    <row r="788" spans="1:34">
      <c r="A788" s="99" t="s">
        <v>802</v>
      </c>
      <c r="B788" s="93">
        <v>12</v>
      </c>
      <c r="C788" s="21" t="s">
        <v>835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60</v>
      </c>
      <c r="J788" s="13">
        <v>20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334.08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7"/>
        <v>566.07999999999993</v>
      </c>
      <c r="Y788" s="14">
        <f t="shared" si="288"/>
        <v>0</v>
      </c>
      <c r="Z788" s="14">
        <f t="shared" si="289"/>
        <v>0</v>
      </c>
      <c r="AA788" s="14">
        <f t="shared" si="290"/>
        <v>0</v>
      </c>
      <c r="AB788" s="14">
        <f>R788+W788</f>
        <v>0</v>
      </c>
      <c r="AC788" s="15">
        <f t="shared" ref="AC788:AC800" si="291">ROUND(X788+Y788+Z788+AA788+AB788,1)</f>
        <v>566.1</v>
      </c>
      <c r="AD788" s="48">
        <f>(ROUND(AC788-AC786,1)/AC786)</f>
        <v>-6.1505305039787794E-2</v>
      </c>
      <c r="AE788" s="113"/>
      <c r="AF788" s="60"/>
      <c r="AH788" s="59"/>
    </row>
    <row r="789" spans="1:34">
      <c r="A789" s="99" t="s">
        <v>803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60</v>
      </c>
      <c r="J789" s="13">
        <v>20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334.08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7"/>
        <v>566.07999999999993</v>
      </c>
      <c r="Y789" s="14">
        <f t="shared" si="288"/>
        <v>0</v>
      </c>
      <c r="Z789" s="14">
        <f t="shared" si="289"/>
        <v>0</v>
      </c>
      <c r="AA789" s="14">
        <f t="shared" si="290"/>
        <v>0</v>
      </c>
      <c r="AB789" s="14">
        <f t="shared" ref="AB789:AB800" si="292">R789+W789</f>
        <v>0</v>
      </c>
      <c r="AC789" s="15">
        <f t="shared" si="291"/>
        <v>566.1</v>
      </c>
      <c r="AD789" s="48">
        <f>(ROUND(AC789-AC786,1)/AC786)</f>
        <v>-6.1505305039787794E-2</v>
      </c>
      <c r="AE789" s="113"/>
      <c r="AF789" s="60"/>
      <c r="AH789" s="59"/>
    </row>
    <row r="790" spans="1:34">
      <c r="A790" s="99" t="s">
        <v>804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60</v>
      </c>
      <c r="J790" s="13">
        <v>20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334.08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7"/>
        <v>566.07999999999993</v>
      </c>
      <c r="Y790" s="14">
        <f t="shared" si="288"/>
        <v>0</v>
      </c>
      <c r="Z790" s="14">
        <f t="shared" si="289"/>
        <v>0</v>
      </c>
      <c r="AA790" s="14">
        <f t="shared" si="290"/>
        <v>0</v>
      </c>
      <c r="AB790" s="14">
        <f t="shared" si="292"/>
        <v>0</v>
      </c>
      <c r="AC790" s="15">
        <f t="shared" si="291"/>
        <v>566.1</v>
      </c>
      <c r="AD790" s="48">
        <f>(ROUND(AC790-AC786,1)/AC786)</f>
        <v>-6.1505305039787794E-2</v>
      </c>
      <c r="AE790" s="113"/>
      <c r="AF790" s="60"/>
      <c r="AH790" s="59"/>
    </row>
    <row r="791" spans="1:34">
      <c r="A791" s="99" t="s">
        <v>654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60</v>
      </c>
      <c r="J791" s="13">
        <v>20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334.08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7"/>
        <v>566.07999999999993</v>
      </c>
      <c r="Y791" s="14">
        <f t="shared" si="288"/>
        <v>0</v>
      </c>
      <c r="Z791" s="14">
        <f t="shared" si="289"/>
        <v>0</v>
      </c>
      <c r="AA791" s="14">
        <f t="shared" si="290"/>
        <v>0</v>
      </c>
      <c r="AB791" s="14">
        <f t="shared" si="292"/>
        <v>0</v>
      </c>
      <c r="AC791" s="15">
        <f t="shared" si="291"/>
        <v>566.1</v>
      </c>
      <c r="AD791" s="48">
        <f>(ROUND(AC791-AC786,1)/AC786)</f>
        <v>-6.1505305039787794E-2</v>
      </c>
      <c r="AE791" s="113"/>
      <c r="AF791" s="60"/>
      <c r="AH791" s="59"/>
    </row>
    <row r="792" spans="1:34">
      <c r="A792" s="99" t="s">
        <v>595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60</v>
      </c>
      <c r="J792" s="13">
        <v>20</v>
      </c>
      <c r="K792" s="13">
        <v>100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120.64</v>
      </c>
      <c r="T792" s="14">
        <f>(O792/100)*(K792*$K$9)</f>
        <v>348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7"/>
        <v>196.04000000000002</v>
      </c>
      <c r="Y792" s="14">
        <f t="shared" si="288"/>
        <v>522</v>
      </c>
      <c r="Z792" s="14">
        <f t="shared" si="289"/>
        <v>0</v>
      </c>
      <c r="AA792" s="14">
        <f t="shared" si="290"/>
        <v>0</v>
      </c>
      <c r="AB792" s="14">
        <f t="shared" si="292"/>
        <v>0</v>
      </c>
      <c r="AC792" s="15">
        <f t="shared" si="291"/>
        <v>718</v>
      </c>
      <c r="AD792" s="48">
        <f>(ROUND(AC792-AC786,1)/AC786)</f>
        <v>0.19031830238726788</v>
      </c>
      <c r="AE792" s="113"/>
      <c r="AF792" s="60"/>
      <c r="AH792" s="59"/>
    </row>
    <row r="793" spans="1:34">
      <c r="A793" s="99" t="s">
        <v>830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60</v>
      </c>
      <c r="J793" s="13">
        <v>20</v>
      </c>
      <c r="K793" s="13">
        <v>50</v>
      </c>
      <c r="L793" s="13">
        <v>50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120.64</v>
      </c>
      <c r="T793" s="14">
        <f>(O793/100)*(K793*$J$10)</f>
        <v>0</v>
      </c>
      <c r="U793" s="14">
        <f>(P793/100)*(K793*$K$10)+(P793/100)*(L793*$L$10)</f>
        <v>348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7"/>
        <v>196.04000000000002</v>
      </c>
      <c r="Y793" s="14">
        <f t="shared" si="288"/>
        <v>0</v>
      </c>
      <c r="Z793" s="14">
        <f t="shared" si="289"/>
        <v>522</v>
      </c>
      <c r="AA793" s="14">
        <f t="shared" si="290"/>
        <v>0</v>
      </c>
      <c r="AB793" s="14">
        <f t="shared" si="292"/>
        <v>0</v>
      </c>
      <c r="AC793" s="15">
        <f t="shared" si="291"/>
        <v>718</v>
      </c>
      <c r="AD793" s="48">
        <f>(ROUND(AC793-AC786,1)/AC786)</f>
        <v>0.19031830238726788</v>
      </c>
      <c r="AE793" s="113"/>
      <c r="AF793" s="60"/>
      <c r="AH793" s="59"/>
    </row>
    <row r="794" spans="1:34">
      <c r="A794" s="99" t="s">
        <v>831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60</v>
      </c>
      <c r="J794" s="13">
        <v>20</v>
      </c>
      <c r="K794" s="13">
        <v>0</v>
      </c>
      <c r="L794" s="13">
        <v>100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120.64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348</v>
      </c>
      <c r="W794" s="14">
        <f>(R794/100)*(K794*$K$11)+(R794/100)*(L794*$L$11)</f>
        <v>0</v>
      </c>
      <c r="X794" s="14">
        <f t="shared" si="287"/>
        <v>196.04000000000002</v>
      </c>
      <c r="Y794" s="14">
        <f t="shared" si="288"/>
        <v>0</v>
      </c>
      <c r="Z794" s="14">
        <f t="shared" si="289"/>
        <v>0</v>
      </c>
      <c r="AA794" s="14">
        <f t="shared" si="290"/>
        <v>522</v>
      </c>
      <c r="AB794" s="14">
        <f t="shared" si="292"/>
        <v>0</v>
      </c>
      <c r="AC794" s="15">
        <f t="shared" si="291"/>
        <v>718</v>
      </c>
      <c r="AD794" s="48">
        <f>(ROUND(AC794-AC786,1)/AC786)</f>
        <v>0.19031830238726788</v>
      </c>
      <c r="AE794" s="113"/>
      <c r="AF794" s="60"/>
      <c r="AH794" s="59"/>
    </row>
    <row r="795" spans="1:34">
      <c r="A795" s="99" t="s">
        <v>832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60</v>
      </c>
      <c r="J795" s="13">
        <v>20</v>
      </c>
      <c r="K795" s="13">
        <v>50</v>
      </c>
      <c r="L795" s="13">
        <v>50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120.64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348</v>
      </c>
      <c r="X795" s="14">
        <f t="shared" si="287"/>
        <v>196.04000000000002</v>
      </c>
      <c r="Y795" s="14">
        <f t="shared" si="288"/>
        <v>0</v>
      </c>
      <c r="Z795" s="14">
        <f t="shared" si="289"/>
        <v>0</v>
      </c>
      <c r="AA795" s="14">
        <f t="shared" si="290"/>
        <v>0</v>
      </c>
      <c r="AB795" s="14">
        <f t="shared" si="292"/>
        <v>522</v>
      </c>
      <c r="AC795" s="15">
        <f t="shared" si="291"/>
        <v>718</v>
      </c>
      <c r="AD795" s="48">
        <f>(ROUND(AC795-AC786,1)/AC786)</f>
        <v>0.19031830238726788</v>
      </c>
      <c r="AE795" s="113"/>
      <c r="AF795" s="60"/>
      <c r="AH795" s="59"/>
    </row>
    <row r="796" spans="1:34">
      <c r="A796" s="99" t="s">
        <v>833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60</v>
      </c>
      <c r="J796" s="13">
        <v>20</v>
      </c>
      <c r="K796" s="13">
        <v>0</v>
      </c>
      <c r="L796" s="13">
        <v>0</v>
      </c>
      <c r="M796" s="13">
        <v>70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(N796/100)*(I796*$I$13)+(N796/100)*(J796*$J$13)+(N796/100)*(M796*$M$13)</f>
        <v>522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>N796+S796</f>
        <v>696</v>
      </c>
      <c r="Y796" s="14">
        <f t="shared" si="288"/>
        <v>0</v>
      </c>
      <c r="Z796" s="14">
        <f t="shared" si="289"/>
        <v>0</v>
      </c>
      <c r="AA796" s="14">
        <f t="shared" si="290"/>
        <v>0</v>
      </c>
      <c r="AB796" s="14">
        <f t="shared" si="292"/>
        <v>0</v>
      </c>
      <c r="AC796" s="15">
        <f t="shared" si="291"/>
        <v>696</v>
      </c>
      <c r="AD796" s="48">
        <f>(ROUND(AC796-AC786,1)/AC786)</f>
        <v>0.15384615384615383</v>
      </c>
      <c r="AE796" s="113"/>
      <c r="AF796" s="60"/>
      <c r="AH796" s="59"/>
    </row>
    <row r="797" spans="1:34">
      <c r="A797" s="99" t="s">
        <v>834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60</v>
      </c>
      <c r="J797" s="13">
        <v>20</v>
      </c>
      <c r="K797" s="13">
        <v>70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522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7"/>
        <v>696</v>
      </c>
      <c r="Y797" s="14">
        <f t="shared" si="288"/>
        <v>0</v>
      </c>
      <c r="Z797" s="14">
        <f t="shared" si="289"/>
        <v>0</v>
      </c>
      <c r="AA797" s="14">
        <f t="shared" si="290"/>
        <v>0</v>
      </c>
      <c r="AB797" s="14">
        <f t="shared" si="292"/>
        <v>0</v>
      </c>
      <c r="AC797" s="15">
        <f t="shared" si="291"/>
        <v>696</v>
      </c>
      <c r="AD797" s="48">
        <f>(ROUND(AC797-AC786,1)/AC786)</f>
        <v>0.15384615384615383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60</v>
      </c>
      <c r="J798" s="13">
        <v>20</v>
      </c>
      <c r="K798" s="13">
        <v>0</v>
      </c>
      <c r="L798" s="13">
        <v>70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522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7"/>
        <v>696</v>
      </c>
      <c r="Y798" s="14">
        <f t="shared" si="288"/>
        <v>0</v>
      </c>
      <c r="Z798" s="14">
        <f t="shared" si="289"/>
        <v>0</v>
      </c>
      <c r="AA798" s="14">
        <f t="shared" si="290"/>
        <v>0</v>
      </c>
      <c r="AB798" s="14">
        <f t="shared" si="292"/>
        <v>0</v>
      </c>
      <c r="AC798" s="15">
        <f t="shared" si="291"/>
        <v>696</v>
      </c>
      <c r="AD798" s="48">
        <f>(ROUND(AC798-AC786,1)/AC786)</f>
        <v>0.15384615384615383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60</v>
      </c>
      <c r="J799" s="13">
        <v>60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501.12000000000006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7"/>
        <v>686.72</v>
      </c>
      <c r="Y799" s="14">
        <f t="shared" si="288"/>
        <v>0</v>
      </c>
      <c r="Z799" s="14">
        <f t="shared" si="289"/>
        <v>0</v>
      </c>
      <c r="AA799" s="14">
        <f t="shared" si="290"/>
        <v>0</v>
      </c>
      <c r="AB799" s="14">
        <f t="shared" si="292"/>
        <v>0</v>
      </c>
      <c r="AC799" s="15">
        <f t="shared" si="291"/>
        <v>686.7</v>
      </c>
      <c r="AD799" s="48">
        <f>(ROUND(AC799-AC786,1)/AC786)</f>
        <v>0.13842838196286472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80</v>
      </c>
      <c r="J800" s="13">
        <v>20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556.80000000000007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7"/>
        <v>742.40000000000009</v>
      </c>
      <c r="Y800" s="14">
        <f t="shared" si="288"/>
        <v>0</v>
      </c>
      <c r="Z800" s="14">
        <f t="shared" si="289"/>
        <v>0</v>
      </c>
      <c r="AA800" s="14">
        <f t="shared" si="290"/>
        <v>0</v>
      </c>
      <c r="AB800" s="14">
        <f t="shared" si="292"/>
        <v>0</v>
      </c>
      <c r="AC800" s="15">
        <f t="shared" si="291"/>
        <v>742.4</v>
      </c>
      <c r="AD800" s="48">
        <f>(ROUND(AC800-AC786,1)/AC786)</f>
        <v>0.23076923076923073</v>
      </c>
      <c r="AE800" s="113"/>
      <c r="AF800" s="60"/>
      <c r="AH800" s="59"/>
    </row>
    <row r="801" spans="1:34">
      <c r="A801" s="106" t="s">
        <v>0</v>
      </c>
      <c r="B801" s="90" t="s">
        <v>877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7"/>
        <v>260</v>
      </c>
      <c r="Y801" s="52">
        <f t="shared" si="288"/>
        <v>440</v>
      </c>
      <c r="Z801" s="52">
        <f t="shared" si="289"/>
        <v>0</v>
      </c>
      <c r="AA801" s="52">
        <f t="shared" si="290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7"/>
        <v>390</v>
      </c>
      <c r="Y802" s="14">
        <f t="shared" si="288"/>
        <v>352</v>
      </c>
      <c r="Z802" s="14">
        <f t="shared" si="289"/>
        <v>0</v>
      </c>
      <c r="AA802" s="14">
        <f t="shared" si="290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800</v>
      </c>
      <c r="AF802" s="60"/>
      <c r="AH802" s="59"/>
    </row>
    <row r="803" spans="1:34">
      <c r="A803" s="99" t="s">
        <v>802</v>
      </c>
      <c r="B803" s="91">
        <v>15</v>
      </c>
      <c r="C803" s="21" t="s">
        <v>835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7"/>
        <v>247</v>
      </c>
      <c r="Y803" s="14">
        <f t="shared" si="288"/>
        <v>418</v>
      </c>
      <c r="Z803" s="14">
        <f t="shared" si="289"/>
        <v>0</v>
      </c>
      <c r="AA803" s="14">
        <f t="shared" si="290"/>
        <v>0</v>
      </c>
      <c r="AB803" s="14">
        <f>R803+W803</f>
        <v>0</v>
      </c>
      <c r="AC803" s="15">
        <f t="shared" ref="AC803:AC815" si="293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7"/>
        <v>247</v>
      </c>
      <c r="Y804" s="14">
        <f t="shared" si="288"/>
        <v>418</v>
      </c>
      <c r="Z804" s="14">
        <f t="shared" si="289"/>
        <v>0</v>
      </c>
      <c r="AA804" s="14">
        <f t="shared" si="290"/>
        <v>0</v>
      </c>
      <c r="AB804" s="14">
        <f t="shared" ref="AB804:AB815" si="294">R804+W804</f>
        <v>0</v>
      </c>
      <c r="AC804" s="15">
        <f t="shared" si="293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7"/>
        <v>247</v>
      </c>
      <c r="Y805" s="14">
        <f t="shared" si="288"/>
        <v>418</v>
      </c>
      <c r="Z805" s="14">
        <f t="shared" si="289"/>
        <v>0</v>
      </c>
      <c r="AA805" s="14">
        <f t="shared" si="290"/>
        <v>0</v>
      </c>
      <c r="AB805" s="14">
        <f t="shared" si="294"/>
        <v>0</v>
      </c>
      <c r="AC805" s="15">
        <f t="shared" si="293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7"/>
        <v>247</v>
      </c>
      <c r="Y806" s="14">
        <f t="shared" si="288"/>
        <v>418</v>
      </c>
      <c r="Z806" s="14">
        <f t="shared" si="289"/>
        <v>0</v>
      </c>
      <c r="AA806" s="14">
        <f t="shared" si="290"/>
        <v>0</v>
      </c>
      <c r="AB806" s="14">
        <f t="shared" si="294"/>
        <v>0</v>
      </c>
      <c r="AC806" s="15">
        <f t="shared" si="293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595</v>
      </c>
      <c r="B807" s="91"/>
      <c r="C807" s="21" t="s">
        <v>1</v>
      </c>
      <c r="D807" s="12">
        <v>65</v>
      </c>
      <c r="E807" s="12">
        <v>220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84.5</v>
      </c>
      <c r="O807" s="14">
        <f>E807*$E$9</f>
        <v>330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84.5</v>
      </c>
      <c r="T807" s="14">
        <f>(O807/100)*(K807*$K$9)</f>
        <v>330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7"/>
        <v>169</v>
      </c>
      <c r="Y807" s="14">
        <f t="shared" si="288"/>
        <v>660</v>
      </c>
      <c r="Z807" s="14">
        <f t="shared" si="289"/>
        <v>0</v>
      </c>
      <c r="AA807" s="14">
        <f t="shared" si="290"/>
        <v>0</v>
      </c>
      <c r="AB807" s="14">
        <f t="shared" si="294"/>
        <v>0</v>
      </c>
      <c r="AC807" s="15">
        <f t="shared" si="293"/>
        <v>829</v>
      </c>
      <c r="AD807" s="48">
        <f>(ROUND(AC807-AC801,1)/AC801)</f>
        <v>0.18428571428571427</v>
      </c>
      <c r="AE807" s="113"/>
      <c r="AF807" s="60"/>
      <c r="AH807" s="59"/>
    </row>
    <row r="808" spans="1:34">
      <c r="A808" s="99" t="s">
        <v>830</v>
      </c>
      <c r="B808" s="91"/>
      <c r="C808" s="21" t="s">
        <v>2</v>
      </c>
      <c r="D808" s="12">
        <v>65</v>
      </c>
      <c r="E808" s="12">
        <v>0</v>
      </c>
      <c r="F808" s="12">
        <v>220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84.5</v>
      </c>
      <c r="O808" s="14">
        <f>E808*$E$10</f>
        <v>0</v>
      </c>
      <c r="P808" s="14">
        <f>F808*$F$10</f>
        <v>330</v>
      </c>
      <c r="Q808" s="14">
        <f>G808*$G$10</f>
        <v>0</v>
      </c>
      <c r="R808" s="14">
        <f>H808*$H$10</f>
        <v>0</v>
      </c>
      <c r="S808" s="14">
        <f>(N808/100)*(I808*$I$10)+(N808/100)*(J808*$J$10)</f>
        <v>84.5</v>
      </c>
      <c r="T808" s="14">
        <f>(O808/100)*(K808*$J$10)</f>
        <v>0</v>
      </c>
      <c r="U808" s="14">
        <f>(P808/100)*(K808*$K$10)+(P808/100)*(L808*$L$10)</f>
        <v>330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7"/>
        <v>169</v>
      </c>
      <c r="Y808" s="14">
        <f t="shared" si="288"/>
        <v>0</v>
      </c>
      <c r="Z808" s="14">
        <f t="shared" si="289"/>
        <v>660</v>
      </c>
      <c r="AA808" s="14">
        <f t="shared" si="290"/>
        <v>0</v>
      </c>
      <c r="AB808" s="14">
        <f t="shared" si="294"/>
        <v>0</v>
      </c>
      <c r="AC808" s="15">
        <f t="shared" si="293"/>
        <v>829</v>
      </c>
      <c r="AD808" s="48">
        <f>(ROUND(AC808-AC801,1)/AC801)</f>
        <v>0.18428571428571427</v>
      </c>
      <c r="AE808" s="113"/>
      <c r="AF808" s="60"/>
      <c r="AH808" s="60"/>
    </row>
    <row r="809" spans="1:34">
      <c r="A809" s="99" t="s">
        <v>831</v>
      </c>
      <c r="B809" s="91"/>
      <c r="C809" s="21" t="s">
        <v>3</v>
      </c>
      <c r="D809" s="12">
        <v>65</v>
      </c>
      <c r="E809" s="12">
        <v>0</v>
      </c>
      <c r="F809" s="12">
        <v>0</v>
      </c>
      <c r="G809" s="12">
        <v>220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84.5</v>
      </c>
      <c r="O809" s="14">
        <f>E809*$E$11</f>
        <v>0</v>
      </c>
      <c r="P809" s="14">
        <f>F809*$F$11</f>
        <v>0</v>
      </c>
      <c r="Q809" s="14">
        <f>G809*$G$11</f>
        <v>330</v>
      </c>
      <c r="R809" s="14">
        <f>H809*$H$11</f>
        <v>0</v>
      </c>
      <c r="S809" s="14">
        <f>(N809/100)*(I809*$I$11)+(N809/100)*(J809*$J$11)</f>
        <v>84.5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330</v>
      </c>
      <c r="W809" s="14">
        <f>(R809/100)*(K809*$K$11)+(R809/100)*(L809*$L$11)</f>
        <v>0</v>
      </c>
      <c r="X809" s="14">
        <f t="shared" si="287"/>
        <v>169</v>
      </c>
      <c r="Y809" s="14">
        <f t="shared" si="288"/>
        <v>0</v>
      </c>
      <c r="Z809" s="14">
        <f t="shared" si="289"/>
        <v>0</v>
      </c>
      <c r="AA809" s="14">
        <f t="shared" si="290"/>
        <v>660</v>
      </c>
      <c r="AB809" s="14">
        <f t="shared" si="294"/>
        <v>0</v>
      </c>
      <c r="AC809" s="15">
        <f t="shared" si="293"/>
        <v>829</v>
      </c>
      <c r="AD809" s="48">
        <f>(ROUND(AC809-AC801,1)/AC801)</f>
        <v>0.18428571428571427</v>
      </c>
      <c r="AE809" s="113"/>
      <c r="AF809" s="60"/>
      <c r="AH809" s="59"/>
    </row>
    <row r="810" spans="1:34">
      <c r="A810" s="99" t="s">
        <v>832</v>
      </c>
      <c r="B810" s="91"/>
      <c r="C810" s="21" t="s">
        <v>4</v>
      </c>
      <c r="D810" s="12">
        <v>65</v>
      </c>
      <c r="E810" s="12">
        <v>0</v>
      </c>
      <c r="F810" s="12">
        <v>0</v>
      </c>
      <c r="G810" s="12">
        <v>0</v>
      </c>
      <c r="H810" s="12">
        <v>220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84.5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330</v>
      </c>
      <c r="S810" s="14">
        <f>(N810/100)*(I810*$I$12)+(N810/100)*(J810*$J$12)</f>
        <v>84.5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330</v>
      </c>
      <c r="X810" s="14">
        <f t="shared" si="287"/>
        <v>169</v>
      </c>
      <c r="Y810" s="14">
        <f t="shared" si="288"/>
        <v>0</v>
      </c>
      <c r="Z810" s="14">
        <f t="shared" si="289"/>
        <v>0</v>
      </c>
      <c r="AA810" s="14">
        <f t="shared" si="290"/>
        <v>0</v>
      </c>
      <c r="AB810" s="14">
        <f t="shared" si="294"/>
        <v>660</v>
      </c>
      <c r="AC810" s="15">
        <f t="shared" si="293"/>
        <v>829</v>
      </c>
      <c r="AD810" s="48">
        <f>(ROUND(AC810-AC801,1)/AC801)</f>
        <v>0.18428571428571427</v>
      </c>
      <c r="AE810" s="113"/>
      <c r="AF810" s="60"/>
      <c r="AH810" s="59"/>
    </row>
    <row r="811" spans="1:34">
      <c r="A811" s="99" t="s">
        <v>833</v>
      </c>
      <c r="B811" s="91"/>
      <c r="C811" s="21" t="s">
        <v>327</v>
      </c>
      <c r="D811" s="12">
        <v>65</v>
      </c>
      <c r="E811" s="12">
        <v>150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225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(N811/100)*(I811*$I$13)+(N811/100)*(J811*$J$13)+(N811/100)*(M811*$M$13)</f>
        <v>146.25</v>
      </c>
      <c r="T811" s="14">
        <f>(O811/100)*(K811*$K$13)+(O811/100)*(M811*$M$13)</f>
        <v>337.5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>N811+S811</f>
        <v>243.75</v>
      </c>
      <c r="Y811" s="14">
        <f t="shared" si="288"/>
        <v>562.5</v>
      </c>
      <c r="Z811" s="14">
        <f t="shared" si="289"/>
        <v>0</v>
      </c>
      <c r="AA811" s="14">
        <f t="shared" si="290"/>
        <v>0</v>
      </c>
      <c r="AB811" s="14">
        <f t="shared" si="294"/>
        <v>0</v>
      </c>
      <c r="AC811" s="15">
        <f t="shared" si="293"/>
        <v>806.3</v>
      </c>
      <c r="AD811" s="48">
        <f>(ROUND(AC811-AC801,1)/AC801)</f>
        <v>0.15185714285714286</v>
      </c>
      <c r="AE811" s="113"/>
      <c r="AF811" s="60"/>
      <c r="AH811" s="59"/>
    </row>
    <row r="812" spans="1:34">
      <c r="A812" s="99" t="s">
        <v>834</v>
      </c>
      <c r="B812" s="91"/>
      <c r="C812" s="21" t="s">
        <v>328</v>
      </c>
      <c r="D812" s="12">
        <v>180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270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540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7"/>
        <v>810</v>
      </c>
      <c r="Y812" s="14">
        <f t="shared" si="288"/>
        <v>0</v>
      </c>
      <c r="Z812" s="14">
        <f t="shared" si="289"/>
        <v>0</v>
      </c>
      <c r="AA812" s="14">
        <f t="shared" si="290"/>
        <v>0</v>
      </c>
      <c r="AB812" s="14">
        <f t="shared" si="294"/>
        <v>0</v>
      </c>
      <c r="AC812" s="15">
        <f t="shared" si="293"/>
        <v>810</v>
      </c>
      <c r="AD812" s="48">
        <f>(ROUND(AC812-AC801,1)/AC801)</f>
        <v>0.15714285714285714</v>
      </c>
      <c r="AE812" s="113"/>
      <c r="AF812" s="60"/>
      <c r="AH812" s="59"/>
    </row>
    <row r="813" spans="1:34">
      <c r="A813" s="99"/>
      <c r="B813" s="91" t="s">
        <v>876</v>
      </c>
      <c r="C813" s="21" t="s">
        <v>329</v>
      </c>
      <c r="D813" s="12">
        <v>180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270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540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7"/>
        <v>810</v>
      </c>
      <c r="Y813" s="14">
        <f t="shared" si="288"/>
        <v>0</v>
      </c>
      <c r="Z813" s="14">
        <f t="shared" si="289"/>
        <v>0</v>
      </c>
      <c r="AA813" s="14">
        <f t="shared" si="290"/>
        <v>0</v>
      </c>
      <c r="AB813" s="14">
        <f t="shared" si="294"/>
        <v>0</v>
      </c>
      <c r="AC813" s="15">
        <f t="shared" si="293"/>
        <v>810</v>
      </c>
      <c r="AD813" s="48">
        <f>(ROUND(AC813-AC801,1)/AC801)</f>
        <v>0.15714285714285714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7"/>
        <v>442</v>
      </c>
      <c r="Y814" s="14">
        <f t="shared" si="288"/>
        <v>352</v>
      </c>
      <c r="Z814" s="14">
        <f t="shared" si="289"/>
        <v>0</v>
      </c>
      <c r="AA814" s="14">
        <f t="shared" si="290"/>
        <v>0</v>
      </c>
      <c r="AB814" s="14">
        <f t="shared" si="294"/>
        <v>0</v>
      </c>
      <c r="AC814" s="15">
        <f t="shared" si="293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7"/>
        <v>371.28000000000003</v>
      </c>
      <c r="Y815" s="14">
        <f t="shared" si="288"/>
        <v>352</v>
      </c>
      <c r="Z815" s="14">
        <f t="shared" si="289"/>
        <v>0</v>
      </c>
      <c r="AA815" s="14">
        <f t="shared" si="290"/>
        <v>0</v>
      </c>
      <c r="AB815" s="14">
        <f t="shared" si="294"/>
        <v>0</v>
      </c>
      <c r="AC815" s="15">
        <f t="shared" si="293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50" t="s">
        <v>42</v>
      </c>
      <c r="C816" s="150"/>
      <c r="D816" s="150"/>
      <c r="E816" s="150"/>
      <c r="F816" s="150"/>
      <c r="G816" s="150"/>
      <c r="H816" s="150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95">N817+S817</f>
        <v>648</v>
      </c>
      <c r="Y817" s="14">
        <f t="shared" ref="Y817:Y831" si="296">O817+T817</f>
        <v>0</v>
      </c>
      <c r="Z817" s="14">
        <f t="shared" ref="Z817:Z831" si="297">P817+U817</f>
        <v>0</v>
      </c>
      <c r="AA817" s="14">
        <f t="shared" ref="AA817:AA831" si="298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800</v>
      </c>
      <c r="AF817" s="60"/>
      <c r="AH817" s="59"/>
    </row>
    <row r="818" spans="1:34">
      <c r="A818" s="99" t="s">
        <v>801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95"/>
        <v>748.8</v>
      </c>
      <c r="Y818" s="14">
        <f t="shared" si="296"/>
        <v>0</v>
      </c>
      <c r="Z818" s="14">
        <f t="shared" si="297"/>
        <v>0</v>
      </c>
      <c r="AA818" s="14">
        <f t="shared" si="298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802</v>
      </c>
      <c r="B819" s="87">
        <v>10</v>
      </c>
      <c r="C819" s="21" t="s">
        <v>835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95"/>
        <v>607.20000000000005</v>
      </c>
      <c r="Y819" s="14">
        <f t="shared" si="296"/>
        <v>0</v>
      </c>
      <c r="Z819" s="14">
        <f t="shared" si="297"/>
        <v>0</v>
      </c>
      <c r="AA819" s="14">
        <f t="shared" si="298"/>
        <v>0</v>
      </c>
      <c r="AB819" s="14">
        <f>R819+W819</f>
        <v>0</v>
      </c>
      <c r="AC819" s="15">
        <f t="shared" ref="AC819:AC831" si="299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95"/>
        <v>607.20000000000005</v>
      </c>
      <c r="Y820" s="14">
        <f t="shared" si="296"/>
        <v>0</v>
      </c>
      <c r="Z820" s="14">
        <f t="shared" si="297"/>
        <v>0</v>
      </c>
      <c r="AA820" s="14">
        <f t="shared" si="298"/>
        <v>0</v>
      </c>
      <c r="AB820" s="14">
        <f t="shared" ref="AB820:AB832" si="300">R820+W820</f>
        <v>0</v>
      </c>
      <c r="AC820" s="15">
        <f t="shared" si="299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95"/>
        <v>607.20000000000005</v>
      </c>
      <c r="Y821" s="14">
        <f t="shared" si="296"/>
        <v>0</v>
      </c>
      <c r="Z821" s="14">
        <f t="shared" si="297"/>
        <v>0</v>
      </c>
      <c r="AA821" s="14">
        <f t="shared" si="298"/>
        <v>0</v>
      </c>
      <c r="AB821" s="14">
        <f t="shared" si="300"/>
        <v>0</v>
      </c>
      <c r="AC821" s="15">
        <f t="shared" si="299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95"/>
        <v>607.20000000000005</v>
      </c>
      <c r="Y822" s="14">
        <f t="shared" si="296"/>
        <v>0</v>
      </c>
      <c r="Z822" s="14">
        <f t="shared" si="297"/>
        <v>0</v>
      </c>
      <c r="AA822" s="14">
        <f t="shared" si="298"/>
        <v>0</v>
      </c>
      <c r="AB822" s="14">
        <f t="shared" si="300"/>
        <v>0</v>
      </c>
      <c r="AC822" s="15">
        <f t="shared" si="299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95"/>
        <v>210.6</v>
      </c>
      <c r="Y823" s="14">
        <f t="shared" si="296"/>
        <v>504</v>
      </c>
      <c r="Z823" s="14">
        <f t="shared" si="297"/>
        <v>0</v>
      </c>
      <c r="AA823" s="14">
        <f t="shared" si="298"/>
        <v>0</v>
      </c>
      <c r="AB823" s="14">
        <f t="shared" si="300"/>
        <v>0</v>
      </c>
      <c r="AC823" s="15">
        <f t="shared" si="299"/>
        <v>714.6</v>
      </c>
      <c r="AD823" s="48">
        <f>(ROUND(AC823-AC817,1)/AC817)</f>
        <v>0.10277777777777777</v>
      </c>
      <c r="AE823" s="113"/>
      <c r="AF823" s="60"/>
      <c r="AH823" s="59"/>
    </row>
    <row r="824" spans="1:34">
      <c r="A824" s="99" t="s">
        <v>830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295"/>
        <v>210.6</v>
      </c>
      <c r="Y824" s="14">
        <f t="shared" si="296"/>
        <v>0</v>
      </c>
      <c r="Z824" s="14">
        <f t="shared" si="297"/>
        <v>504</v>
      </c>
      <c r="AA824" s="14">
        <f t="shared" si="298"/>
        <v>0</v>
      </c>
      <c r="AB824" s="14">
        <f t="shared" si="300"/>
        <v>0</v>
      </c>
      <c r="AC824" s="15">
        <f t="shared" si="299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831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295"/>
        <v>210.6</v>
      </c>
      <c r="Y825" s="14">
        <f t="shared" si="296"/>
        <v>0</v>
      </c>
      <c r="Z825" s="14">
        <f t="shared" si="297"/>
        <v>0</v>
      </c>
      <c r="AA825" s="14">
        <f t="shared" si="298"/>
        <v>504</v>
      </c>
      <c r="AB825" s="14">
        <f t="shared" si="300"/>
        <v>0</v>
      </c>
      <c r="AC825" s="15">
        <f t="shared" si="299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832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295"/>
        <v>210.6</v>
      </c>
      <c r="Y826" s="14">
        <f t="shared" si="296"/>
        <v>0</v>
      </c>
      <c r="Z826" s="14">
        <f t="shared" si="297"/>
        <v>0</v>
      </c>
      <c r="AA826" s="14">
        <f t="shared" si="298"/>
        <v>0</v>
      </c>
      <c r="AB826" s="14">
        <f t="shared" si="300"/>
        <v>504</v>
      </c>
      <c r="AC826" s="15">
        <f t="shared" si="299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833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95"/>
        <v>745.2</v>
      </c>
      <c r="Y827" s="14">
        <f t="shared" si="296"/>
        <v>0</v>
      </c>
      <c r="Z827" s="14">
        <f t="shared" si="297"/>
        <v>0</v>
      </c>
      <c r="AA827" s="14">
        <f t="shared" si="298"/>
        <v>0</v>
      </c>
      <c r="AB827" s="14">
        <f t="shared" si="300"/>
        <v>0</v>
      </c>
      <c r="AC827" s="15">
        <f t="shared" si="299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834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95"/>
        <v>745.2</v>
      </c>
      <c r="Y828" s="14">
        <f t="shared" si="296"/>
        <v>0</v>
      </c>
      <c r="Z828" s="14">
        <f t="shared" si="297"/>
        <v>0</v>
      </c>
      <c r="AA828" s="14">
        <f t="shared" si="298"/>
        <v>0</v>
      </c>
      <c r="AB828" s="14">
        <f t="shared" si="300"/>
        <v>0</v>
      </c>
      <c r="AC828" s="15">
        <f t="shared" si="299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95"/>
        <v>745.2</v>
      </c>
      <c r="Y829" s="14">
        <f t="shared" si="296"/>
        <v>0</v>
      </c>
      <c r="Z829" s="14">
        <f t="shared" si="297"/>
        <v>0</v>
      </c>
      <c r="AA829" s="14">
        <f t="shared" si="298"/>
        <v>0</v>
      </c>
      <c r="AB829" s="14">
        <f t="shared" si="300"/>
        <v>0</v>
      </c>
      <c r="AC829" s="15">
        <f t="shared" si="299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95"/>
        <v>711.3599999999999</v>
      </c>
      <c r="Y830" s="14">
        <f t="shared" si="296"/>
        <v>0</v>
      </c>
      <c r="Z830" s="14">
        <f t="shared" si="297"/>
        <v>0</v>
      </c>
      <c r="AA830" s="14">
        <f t="shared" si="298"/>
        <v>0</v>
      </c>
      <c r="AB830" s="14">
        <f t="shared" si="300"/>
        <v>0</v>
      </c>
      <c r="AC830" s="15">
        <f t="shared" si="299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95"/>
        <v>810.24</v>
      </c>
      <c r="Y831" s="14">
        <f t="shared" si="296"/>
        <v>0</v>
      </c>
      <c r="Z831" s="14">
        <f t="shared" si="297"/>
        <v>0</v>
      </c>
      <c r="AA831" s="14">
        <f t="shared" si="298"/>
        <v>0</v>
      </c>
      <c r="AB831" s="14">
        <f t="shared" si="300"/>
        <v>0</v>
      </c>
      <c r="AC831" s="15">
        <f t="shared" si="299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301">N832+S832</f>
        <v>650</v>
      </c>
      <c r="Y832" s="52">
        <f t="shared" ref="Y832:Y876" si="302">O832+T832</f>
        <v>0</v>
      </c>
      <c r="Z832" s="52">
        <f t="shared" ref="Z832:Z876" si="303">P832+U832</f>
        <v>0</v>
      </c>
      <c r="AA832" s="52">
        <f t="shared" ref="AA832:AA876" si="304">Q832+V832</f>
        <v>0</v>
      </c>
      <c r="AB832" s="52">
        <f t="shared" si="300"/>
        <v>0</v>
      </c>
      <c r="AC832" s="53">
        <f>ROUND(X832+Y832+Z832+AA832+AB832,1)</f>
        <v>650</v>
      </c>
      <c r="AD832" s="58">
        <v>0</v>
      </c>
      <c r="AE832" s="113" t="s">
        <v>800</v>
      </c>
      <c r="AF832" s="60"/>
      <c r="AH832" s="59"/>
    </row>
    <row r="833" spans="1:34">
      <c r="A833" s="99" t="s">
        <v>801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301"/>
        <v>790</v>
      </c>
      <c r="Y833" s="14">
        <f t="shared" si="302"/>
        <v>0</v>
      </c>
      <c r="Z833" s="14">
        <f t="shared" si="303"/>
        <v>0</v>
      </c>
      <c r="AA833" s="14">
        <f t="shared" si="304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802</v>
      </c>
      <c r="B834" s="89">
        <v>16</v>
      </c>
      <c r="C834" s="21" t="s">
        <v>835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301"/>
        <v>610</v>
      </c>
      <c r="Y834" s="14">
        <f t="shared" si="302"/>
        <v>0</v>
      </c>
      <c r="Z834" s="14">
        <f t="shared" si="303"/>
        <v>0</v>
      </c>
      <c r="AA834" s="14">
        <f t="shared" si="304"/>
        <v>0</v>
      </c>
      <c r="AB834" s="14">
        <f>R834+W834</f>
        <v>0</v>
      </c>
      <c r="AC834" s="15">
        <f t="shared" ref="AC834:AC846" si="305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301"/>
        <v>610</v>
      </c>
      <c r="Y835" s="14">
        <f t="shared" si="302"/>
        <v>0</v>
      </c>
      <c r="Z835" s="14">
        <f t="shared" si="303"/>
        <v>0</v>
      </c>
      <c r="AA835" s="14">
        <f t="shared" si="304"/>
        <v>0</v>
      </c>
      <c r="AB835" s="14">
        <f t="shared" ref="AB835:AB847" si="306">R835+W835</f>
        <v>0</v>
      </c>
      <c r="AC835" s="15">
        <f t="shared" si="305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301"/>
        <v>610</v>
      </c>
      <c r="Y836" s="14">
        <f t="shared" si="302"/>
        <v>0</v>
      </c>
      <c r="Z836" s="14">
        <f t="shared" si="303"/>
        <v>0</v>
      </c>
      <c r="AA836" s="14">
        <f t="shared" si="304"/>
        <v>0</v>
      </c>
      <c r="AB836" s="14">
        <f t="shared" si="306"/>
        <v>0</v>
      </c>
      <c r="AC836" s="15">
        <f t="shared" si="305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301"/>
        <v>610</v>
      </c>
      <c r="Y837" s="14">
        <f t="shared" si="302"/>
        <v>0</v>
      </c>
      <c r="Z837" s="14">
        <f t="shared" si="303"/>
        <v>0</v>
      </c>
      <c r="AA837" s="14">
        <f t="shared" si="304"/>
        <v>0</v>
      </c>
      <c r="AB837" s="14">
        <f t="shared" si="306"/>
        <v>0</v>
      </c>
      <c r="AC837" s="15">
        <f t="shared" si="305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301"/>
        <v>212.94000000000003</v>
      </c>
      <c r="Y838" s="14">
        <f t="shared" si="302"/>
        <v>506.25</v>
      </c>
      <c r="Z838" s="14">
        <f t="shared" si="303"/>
        <v>0</v>
      </c>
      <c r="AA838" s="14">
        <f t="shared" si="304"/>
        <v>0</v>
      </c>
      <c r="AB838" s="14">
        <f t="shared" si="306"/>
        <v>0</v>
      </c>
      <c r="AC838" s="15">
        <f t="shared" si="305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830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301"/>
        <v>212.94000000000003</v>
      </c>
      <c r="Y839" s="14">
        <f t="shared" si="302"/>
        <v>0</v>
      </c>
      <c r="Z839" s="14">
        <f t="shared" si="303"/>
        <v>506.25</v>
      </c>
      <c r="AA839" s="14">
        <f t="shared" si="304"/>
        <v>0</v>
      </c>
      <c r="AB839" s="14">
        <f t="shared" si="306"/>
        <v>0</v>
      </c>
      <c r="AC839" s="15">
        <f t="shared" si="305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831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301"/>
        <v>212.94000000000003</v>
      </c>
      <c r="Y840" s="14">
        <f t="shared" si="302"/>
        <v>0</v>
      </c>
      <c r="Z840" s="14">
        <f t="shared" si="303"/>
        <v>0</v>
      </c>
      <c r="AA840" s="14">
        <f t="shared" si="304"/>
        <v>506.25</v>
      </c>
      <c r="AB840" s="14">
        <f t="shared" si="306"/>
        <v>0</v>
      </c>
      <c r="AC840" s="15">
        <f t="shared" si="305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832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301"/>
        <v>212.94000000000003</v>
      </c>
      <c r="Y841" s="14">
        <f t="shared" si="302"/>
        <v>0</v>
      </c>
      <c r="Z841" s="14">
        <f t="shared" si="303"/>
        <v>0</v>
      </c>
      <c r="AA841" s="14">
        <f t="shared" si="304"/>
        <v>0</v>
      </c>
      <c r="AB841" s="14">
        <f t="shared" si="306"/>
        <v>506.25</v>
      </c>
      <c r="AC841" s="15">
        <f t="shared" si="305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833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(N842/100)*(I842*$I$13)+(N842/100)*(J842*$J$13)+(N842/100)*(M842*$M$13)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>N842+S842</f>
        <v>750</v>
      </c>
      <c r="Y842" s="14">
        <f t="shared" si="302"/>
        <v>0</v>
      </c>
      <c r="Z842" s="14">
        <f t="shared" si="303"/>
        <v>0</v>
      </c>
      <c r="AA842" s="14">
        <f t="shared" si="304"/>
        <v>0</v>
      </c>
      <c r="AB842" s="14">
        <f t="shared" si="306"/>
        <v>0</v>
      </c>
      <c r="AC842" s="15">
        <f t="shared" si="305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834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301"/>
        <v>750</v>
      </c>
      <c r="Y843" s="14">
        <f t="shared" si="302"/>
        <v>0</v>
      </c>
      <c r="Z843" s="14">
        <f t="shared" si="303"/>
        <v>0</v>
      </c>
      <c r="AA843" s="14">
        <f t="shared" si="304"/>
        <v>0</v>
      </c>
      <c r="AB843" s="14">
        <f t="shared" si="306"/>
        <v>0</v>
      </c>
      <c r="AC843" s="15">
        <f t="shared" si="305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301"/>
        <v>750</v>
      </c>
      <c r="Y844" s="14">
        <f t="shared" si="302"/>
        <v>0</v>
      </c>
      <c r="Z844" s="14">
        <f t="shared" si="303"/>
        <v>0</v>
      </c>
      <c r="AA844" s="14">
        <f t="shared" si="304"/>
        <v>0</v>
      </c>
      <c r="AB844" s="14">
        <f t="shared" si="306"/>
        <v>0</v>
      </c>
      <c r="AC844" s="15">
        <f t="shared" si="305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301"/>
        <v>763</v>
      </c>
      <c r="Y845" s="14">
        <f t="shared" si="302"/>
        <v>0</v>
      </c>
      <c r="Z845" s="14">
        <f t="shared" si="303"/>
        <v>0</v>
      </c>
      <c r="AA845" s="14">
        <f t="shared" si="304"/>
        <v>0</v>
      </c>
      <c r="AB845" s="14">
        <f t="shared" si="306"/>
        <v>0</v>
      </c>
      <c r="AC845" s="15">
        <f t="shared" si="305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301"/>
        <v>763</v>
      </c>
      <c r="Y846" s="14">
        <f t="shared" si="302"/>
        <v>0</v>
      </c>
      <c r="Z846" s="14">
        <f t="shared" si="303"/>
        <v>0</v>
      </c>
      <c r="AA846" s="14">
        <f t="shared" si="304"/>
        <v>0</v>
      </c>
      <c r="AB846" s="14">
        <f t="shared" si="306"/>
        <v>0</v>
      </c>
      <c r="AC846" s="15">
        <f t="shared" si="305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301"/>
        <v>660</v>
      </c>
      <c r="Y847" s="52">
        <f t="shared" si="302"/>
        <v>0</v>
      </c>
      <c r="Z847" s="52">
        <f t="shared" si="303"/>
        <v>0</v>
      </c>
      <c r="AA847" s="52">
        <f t="shared" si="304"/>
        <v>0</v>
      </c>
      <c r="AB847" s="52">
        <f t="shared" si="306"/>
        <v>0</v>
      </c>
      <c r="AC847" s="53">
        <f>ROUND(X847+Y847+Z847+AA847+AB847,1)</f>
        <v>660</v>
      </c>
      <c r="AD847" s="58">
        <v>0</v>
      </c>
      <c r="AE847" s="113" t="s">
        <v>800</v>
      </c>
      <c r="AF847" s="60"/>
      <c r="AH847" s="59"/>
    </row>
    <row r="848" spans="1:34">
      <c r="A848" s="99" t="s">
        <v>801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301"/>
        <v>761.2</v>
      </c>
      <c r="Y848" s="14">
        <f t="shared" si="302"/>
        <v>0</v>
      </c>
      <c r="Z848" s="14">
        <f t="shared" si="303"/>
        <v>0</v>
      </c>
      <c r="AA848" s="14">
        <f t="shared" si="304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802</v>
      </c>
      <c r="B849" s="87">
        <v>16</v>
      </c>
      <c r="C849" s="21" t="s">
        <v>835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301"/>
        <v>616</v>
      </c>
      <c r="Y849" s="14">
        <f t="shared" si="302"/>
        <v>0</v>
      </c>
      <c r="Z849" s="14">
        <f t="shared" si="303"/>
        <v>0</v>
      </c>
      <c r="AA849" s="14">
        <f t="shared" si="304"/>
        <v>0</v>
      </c>
      <c r="AB849" s="14">
        <f>R849+W849</f>
        <v>0</v>
      </c>
      <c r="AC849" s="15">
        <f t="shared" ref="AC849:AC876" si="307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301"/>
        <v>616</v>
      </c>
      <c r="Y850" s="14">
        <f t="shared" si="302"/>
        <v>0</v>
      </c>
      <c r="Z850" s="14">
        <f t="shared" si="303"/>
        <v>0</v>
      </c>
      <c r="AA850" s="14">
        <f t="shared" si="304"/>
        <v>0</v>
      </c>
      <c r="AB850" s="14">
        <f t="shared" ref="AB850:AB862" si="308">R850+W850</f>
        <v>0</v>
      </c>
      <c r="AC850" s="15">
        <f t="shared" si="307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301"/>
        <v>616</v>
      </c>
      <c r="Y851" s="14">
        <f t="shared" si="302"/>
        <v>0</v>
      </c>
      <c r="Z851" s="14">
        <f t="shared" si="303"/>
        <v>0</v>
      </c>
      <c r="AA851" s="14">
        <f t="shared" si="304"/>
        <v>0</v>
      </c>
      <c r="AB851" s="14">
        <f t="shared" si="308"/>
        <v>0</v>
      </c>
      <c r="AC851" s="15">
        <f t="shared" si="307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301"/>
        <v>616</v>
      </c>
      <c r="Y852" s="14">
        <f t="shared" si="302"/>
        <v>0</v>
      </c>
      <c r="Z852" s="14">
        <f t="shared" si="303"/>
        <v>0</v>
      </c>
      <c r="AA852" s="14">
        <f t="shared" si="304"/>
        <v>0</v>
      </c>
      <c r="AB852" s="14">
        <f t="shared" si="308"/>
        <v>0</v>
      </c>
      <c r="AC852" s="15">
        <f t="shared" si="307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301"/>
        <v>214.5</v>
      </c>
      <c r="Y853" s="14">
        <f t="shared" si="302"/>
        <v>511.5</v>
      </c>
      <c r="Z853" s="14">
        <f t="shared" si="303"/>
        <v>0</v>
      </c>
      <c r="AA853" s="14">
        <f t="shared" si="304"/>
        <v>0</v>
      </c>
      <c r="AB853" s="14">
        <f t="shared" si="308"/>
        <v>0</v>
      </c>
      <c r="AC853" s="15">
        <f t="shared" si="307"/>
        <v>726</v>
      </c>
      <c r="AD853" s="48">
        <f>(ROUND(AC853-AC847,1)/AC847)</f>
        <v>0.1</v>
      </c>
      <c r="AE853" s="113"/>
      <c r="AF853" s="60"/>
      <c r="AH853" s="60"/>
    </row>
    <row r="854" spans="1:34">
      <c r="A854" s="99" t="s">
        <v>830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301"/>
        <v>214.5</v>
      </c>
      <c r="Y854" s="14">
        <f t="shared" si="302"/>
        <v>0</v>
      </c>
      <c r="Z854" s="14">
        <f t="shared" si="303"/>
        <v>511.5</v>
      </c>
      <c r="AA854" s="14">
        <f t="shared" si="304"/>
        <v>0</v>
      </c>
      <c r="AB854" s="14">
        <f t="shared" si="308"/>
        <v>0</v>
      </c>
      <c r="AC854" s="15">
        <f t="shared" si="307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831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301"/>
        <v>214.5</v>
      </c>
      <c r="Y855" s="14">
        <f t="shared" si="302"/>
        <v>0</v>
      </c>
      <c r="Z855" s="14">
        <f t="shared" si="303"/>
        <v>0</v>
      </c>
      <c r="AA855" s="14">
        <f t="shared" si="304"/>
        <v>511.5</v>
      </c>
      <c r="AB855" s="14">
        <f t="shared" si="308"/>
        <v>0</v>
      </c>
      <c r="AC855" s="15">
        <f t="shared" si="307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832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301"/>
        <v>214.5</v>
      </c>
      <c r="Y856" s="14">
        <f t="shared" si="302"/>
        <v>0</v>
      </c>
      <c r="Z856" s="14">
        <f t="shared" si="303"/>
        <v>0</v>
      </c>
      <c r="AA856" s="14">
        <f t="shared" si="304"/>
        <v>0</v>
      </c>
      <c r="AB856" s="14">
        <f t="shared" si="308"/>
        <v>511.5</v>
      </c>
      <c r="AC856" s="15">
        <f t="shared" si="307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833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(N857/100)*(I857*$I$13)+(N857/100)*(J857*$J$13)+(N857/100)*(M857*$M$13)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>N857+S857</f>
        <v>759</v>
      </c>
      <c r="Y857" s="14">
        <f t="shared" si="302"/>
        <v>0</v>
      </c>
      <c r="Z857" s="14">
        <f t="shared" si="303"/>
        <v>0</v>
      </c>
      <c r="AA857" s="14">
        <f t="shared" si="304"/>
        <v>0</v>
      </c>
      <c r="AB857" s="14">
        <f t="shared" si="308"/>
        <v>0</v>
      </c>
      <c r="AC857" s="15">
        <f t="shared" si="307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834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301"/>
        <v>759</v>
      </c>
      <c r="Y858" s="14">
        <f t="shared" si="302"/>
        <v>0</v>
      </c>
      <c r="Z858" s="14">
        <f t="shared" si="303"/>
        <v>0</v>
      </c>
      <c r="AA858" s="14">
        <f t="shared" si="304"/>
        <v>0</v>
      </c>
      <c r="AB858" s="14">
        <f t="shared" si="308"/>
        <v>0</v>
      </c>
      <c r="AC858" s="15">
        <f t="shared" si="307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301"/>
        <v>759</v>
      </c>
      <c r="Y859" s="14">
        <f t="shared" si="302"/>
        <v>0</v>
      </c>
      <c r="Z859" s="14">
        <f t="shared" si="303"/>
        <v>0</v>
      </c>
      <c r="AA859" s="14">
        <f t="shared" si="304"/>
        <v>0</v>
      </c>
      <c r="AB859" s="14">
        <f t="shared" si="308"/>
        <v>0</v>
      </c>
      <c r="AC859" s="15">
        <f t="shared" si="307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301"/>
        <v>832.4799999999999</v>
      </c>
      <c r="Y860" s="14">
        <f t="shared" si="302"/>
        <v>0</v>
      </c>
      <c r="Z860" s="14">
        <f t="shared" si="303"/>
        <v>0</v>
      </c>
      <c r="AA860" s="14">
        <f t="shared" si="304"/>
        <v>0</v>
      </c>
      <c r="AB860" s="14">
        <f t="shared" si="308"/>
        <v>0</v>
      </c>
      <c r="AC860" s="15">
        <f t="shared" si="307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301"/>
        <v>718.08</v>
      </c>
      <c r="Y861" s="14">
        <f t="shared" si="302"/>
        <v>0</v>
      </c>
      <c r="Z861" s="14">
        <f t="shared" si="303"/>
        <v>0</v>
      </c>
      <c r="AA861" s="14">
        <f t="shared" si="304"/>
        <v>0</v>
      </c>
      <c r="AB861" s="14">
        <f t="shared" si="308"/>
        <v>0</v>
      </c>
      <c r="AC861" s="15">
        <f t="shared" si="307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615</v>
      </c>
      <c r="C862" s="50" t="s">
        <v>243</v>
      </c>
      <c r="D862" s="11">
        <v>100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50</v>
      </c>
      <c r="K862" s="51">
        <v>0</v>
      </c>
      <c r="L862" s="51">
        <v>0</v>
      </c>
      <c r="M862" s="51">
        <v>60</v>
      </c>
      <c r="N862" s="52">
        <f>D862*$D$3</f>
        <v>200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(N862/100)*(I862*$I$3)+(N862/100)*(J862*$J$3)+(N862/100)*(M862*$M$3)</f>
        <v>520</v>
      </c>
      <c r="T862" s="52">
        <f>(O862/100)*(K862*$K$3)+(O862/100)*(M862*$M$3)</f>
        <v>0</v>
      </c>
      <c r="U862" s="52">
        <f>(P862/100)*(K862*$K$3)+(P862/100)*(L862*$L$3)+(P862/100)*(M862*$M$3)</f>
        <v>0</v>
      </c>
      <c r="V862" s="52">
        <f>(Q862/100)*(L862*$L$3)+(Q862/100)*(M862*$M$3)</f>
        <v>0</v>
      </c>
      <c r="W862" s="52">
        <f>(R862/100)*(K862*$K$3)+(R862/100)*(L862*$L$3)+(R862/100)*(M862*$M$3)</f>
        <v>0</v>
      </c>
      <c r="X862" s="52">
        <f>N862+S862</f>
        <v>720</v>
      </c>
      <c r="Y862" s="52">
        <f t="shared" si="302"/>
        <v>0</v>
      </c>
      <c r="Z862" s="52">
        <f t="shared" si="303"/>
        <v>0</v>
      </c>
      <c r="AA862" s="52">
        <f t="shared" si="304"/>
        <v>0</v>
      </c>
      <c r="AB862" s="52">
        <f t="shared" si="308"/>
        <v>0</v>
      </c>
      <c r="AC862" s="15">
        <f t="shared" si="307"/>
        <v>720</v>
      </c>
      <c r="AD862" s="58" t="s">
        <v>327</v>
      </c>
      <c r="AE862" s="113" t="s">
        <v>800</v>
      </c>
      <c r="AF862" s="60"/>
      <c r="AH862" s="59"/>
    </row>
    <row r="863" spans="1:34">
      <c r="A863" s="99" t="s">
        <v>801</v>
      </c>
      <c r="B863" s="89">
        <v>16</v>
      </c>
      <c r="C863" s="21" t="s">
        <v>324</v>
      </c>
      <c r="D863" s="12">
        <v>100</v>
      </c>
      <c r="E863" s="12">
        <v>0</v>
      </c>
      <c r="F863" s="12">
        <v>0</v>
      </c>
      <c r="G863" s="12">
        <v>0</v>
      </c>
      <c r="H863" s="12">
        <v>0</v>
      </c>
      <c r="I863" s="13">
        <v>40</v>
      </c>
      <c r="J863" s="13">
        <v>70</v>
      </c>
      <c r="K863" s="13">
        <v>0</v>
      </c>
      <c r="L863" s="13">
        <v>0</v>
      </c>
      <c r="M863" s="13">
        <v>60</v>
      </c>
      <c r="N863" s="14">
        <f>D863*$D$4</f>
        <v>160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(N863/100)*(I863*$I$4)+(N863/100)*(J863*$J$4)+(N863/100)*(M863*$M$4)</f>
        <v>632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>N863+S863</f>
        <v>792</v>
      </c>
      <c r="Y863" s="14">
        <f t="shared" si="302"/>
        <v>0</v>
      </c>
      <c r="Z863" s="14">
        <f t="shared" si="303"/>
        <v>0</v>
      </c>
      <c r="AA863" s="14">
        <f t="shared" si="304"/>
        <v>0</v>
      </c>
      <c r="AB863" s="14">
        <f>R863+W863</f>
        <v>0</v>
      </c>
      <c r="AC863" s="15">
        <f t="shared" si="307"/>
        <v>792</v>
      </c>
      <c r="AD863" s="48">
        <f>(ROUND(AC863-AC862,1)/AC862)</f>
        <v>0.1</v>
      </c>
      <c r="AE863" s="113"/>
      <c r="AF863" s="60"/>
      <c r="AH863" s="59"/>
    </row>
    <row r="864" spans="1:34">
      <c r="A864" s="99" t="s">
        <v>802</v>
      </c>
      <c r="B864" s="89">
        <v>20</v>
      </c>
      <c r="C864" s="21" t="s">
        <v>835</v>
      </c>
      <c r="D864" s="12">
        <v>100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50</v>
      </c>
      <c r="K864" s="13">
        <v>0</v>
      </c>
      <c r="L864" s="13">
        <v>0</v>
      </c>
      <c r="M864" s="13">
        <v>60</v>
      </c>
      <c r="N864" s="14">
        <f>D864*$D$5</f>
        <v>200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(N864/100)*(I864*$I$5)+(N864/100)*(J864*$J$5)+(N864/100)*(M864*$M$5)</f>
        <v>468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>N864+S864</f>
        <v>668</v>
      </c>
      <c r="Y864" s="14">
        <f t="shared" si="302"/>
        <v>0</v>
      </c>
      <c r="Z864" s="14">
        <f t="shared" si="303"/>
        <v>0</v>
      </c>
      <c r="AA864" s="14">
        <f t="shared" si="304"/>
        <v>0</v>
      </c>
      <c r="AB864" s="14">
        <f>R864+W864</f>
        <v>0</v>
      </c>
      <c r="AC864" s="15">
        <f t="shared" si="307"/>
        <v>668</v>
      </c>
      <c r="AD864" s="48">
        <f>(ROUND(AC864-AC862,1)/AC862)</f>
        <v>-7.2222222222222215E-2</v>
      </c>
      <c r="AE864" s="113"/>
      <c r="AF864" s="60"/>
      <c r="AH864" s="59"/>
    </row>
    <row r="865" spans="1:34">
      <c r="A865" s="99" t="s">
        <v>803</v>
      </c>
      <c r="B865" s="89">
        <v>0</v>
      </c>
      <c r="C865" s="21" t="s">
        <v>337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50</v>
      </c>
      <c r="K865" s="13">
        <v>0</v>
      </c>
      <c r="L865" s="13">
        <v>0</v>
      </c>
      <c r="M865" s="13">
        <v>60</v>
      </c>
      <c r="N865" s="14">
        <f>D865*$D$6</f>
        <v>200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(N865/100)*(I865*$I$6)+(N865/100)*(J865*$J$6)+(N865/100)*(M865*$M$6)</f>
        <v>468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ref="X865:X871" si="309">N865+S865</f>
        <v>668</v>
      </c>
      <c r="Y865" s="14">
        <f t="shared" si="302"/>
        <v>0</v>
      </c>
      <c r="Z865" s="14">
        <f t="shared" si="303"/>
        <v>0</v>
      </c>
      <c r="AA865" s="14">
        <f t="shared" si="304"/>
        <v>0</v>
      </c>
      <c r="AB865" s="14">
        <f t="shared" ref="AB865:AB876" si="310">R865+W865</f>
        <v>0</v>
      </c>
      <c r="AC865" s="15">
        <f t="shared" si="307"/>
        <v>668</v>
      </c>
      <c r="AD865" s="48">
        <f>(ROUND(AC865-AC862,1)/AC862)</f>
        <v>-7.2222222222222215E-2</v>
      </c>
      <c r="AE865" s="113"/>
      <c r="AF865" s="60"/>
      <c r="AH865" s="59"/>
    </row>
    <row r="866" spans="1:34">
      <c r="A866" s="99" t="s">
        <v>804</v>
      </c>
      <c r="B866" s="89">
        <v>0</v>
      </c>
      <c r="C866" s="21" t="s">
        <v>338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60</v>
      </c>
      <c r="N866" s="14">
        <f>D866*$D$7</f>
        <v>200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(N866/100)*(I866*$I$7)+(N866/100)*(J866*$J$7)+(N866/100)*(M866*$M$7)</f>
        <v>468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9"/>
        <v>668</v>
      </c>
      <c r="Y866" s="14">
        <f t="shared" si="302"/>
        <v>0</v>
      </c>
      <c r="Z866" s="14">
        <f t="shared" si="303"/>
        <v>0</v>
      </c>
      <c r="AA866" s="14">
        <f t="shared" si="304"/>
        <v>0</v>
      </c>
      <c r="AB866" s="14">
        <f t="shared" si="310"/>
        <v>0</v>
      </c>
      <c r="AC866" s="15">
        <f t="shared" si="307"/>
        <v>668</v>
      </c>
      <c r="AD866" s="48">
        <f>(ROUND(AC866-AC862,1)/AC862)</f>
        <v>-7.2222222222222215E-2</v>
      </c>
      <c r="AE866" s="113"/>
      <c r="AF866" s="60"/>
      <c r="AH866" s="59"/>
    </row>
    <row r="867" spans="1:34">
      <c r="A867" s="99" t="s">
        <v>654</v>
      </c>
      <c r="B867" s="89"/>
      <c r="C867" s="21" t="s">
        <v>339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60</v>
      </c>
      <c r="N867" s="14">
        <f>D867*$D$8</f>
        <v>200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(N867/100)*(I867*$I$8)+(N867/100)*(J867*$J$8)+(N867/100)*(M867*$M$8)</f>
        <v>468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9"/>
        <v>668</v>
      </c>
      <c r="Y867" s="14">
        <f t="shared" si="302"/>
        <v>0</v>
      </c>
      <c r="Z867" s="14">
        <f t="shared" si="303"/>
        <v>0</v>
      </c>
      <c r="AA867" s="14">
        <f t="shared" si="304"/>
        <v>0</v>
      </c>
      <c r="AB867" s="14">
        <f t="shared" si="310"/>
        <v>0</v>
      </c>
      <c r="AC867" s="15">
        <f t="shared" si="307"/>
        <v>668</v>
      </c>
      <c r="AD867" s="48">
        <f>(ROUND(AC867-AC862,1)/AC862)</f>
        <v>-7.2222222222222215E-2</v>
      </c>
      <c r="AE867" s="113"/>
      <c r="AF867" s="60"/>
      <c r="AH867" s="59"/>
    </row>
    <row r="868" spans="1:34">
      <c r="A868" s="99" t="s">
        <v>595</v>
      </c>
      <c r="B868" s="89"/>
      <c r="C868" s="21" t="s">
        <v>1</v>
      </c>
      <c r="D868" s="12">
        <v>50</v>
      </c>
      <c r="E868" s="12">
        <v>100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120</v>
      </c>
      <c r="L868" s="13">
        <v>0</v>
      </c>
      <c r="M868" s="13">
        <v>60</v>
      </c>
      <c r="N868" s="14">
        <f>D868*$D$9</f>
        <v>65</v>
      </c>
      <c r="O868" s="14">
        <f>E868*$E$9</f>
        <v>150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(N868/100)*(I868*$I$9)+(N868/100)*(J868*$J$9)+(N868/100)*(M868*$M$9)</f>
        <v>169</v>
      </c>
      <c r="T868" s="14">
        <f>(O868/100)*(K868*$K$9)+(N868/100)*(M868*$M$9)</f>
        <v>438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9"/>
        <v>234</v>
      </c>
      <c r="Y868" s="14">
        <f t="shared" si="302"/>
        <v>588</v>
      </c>
      <c r="Z868" s="14">
        <f t="shared" si="303"/>
        <v>0</v>
      </c>
      <c r="AA868" s="14">
        <f t="shared" si="304"/>
        <v>0</v>
      </c>
      <c r="AB868" s="14">
        <f t="shared" si="310"/>
        <v>0</v>
      </c>
      <c r="AC868" s="15">
        <f t="shared" si="307"/>
        <v>822</v>
      </c>
      <c r="AD868" s="48">
        <f>(ROUND(AC868-AC862,1)/AC862)</f>
        <v>0.14166666666666666</v>
      </c>
      <c r="AE868" s="113"/>
      <c r="AF868" s="60"/>
      <c r="AH868" s="59"/>
    </row>
    <row r="869" spans="1:34">
      <c r="A869" s="99" t="s">
        <v>830</v>
      </c>
      <c r="B869" s="89"/>
      <c r="C869" s="21" t="s">
        <v>2</v>
      </c>
      <c r="D869" s="12">
        <v>50</v>
      </c>
      <c r="E869" s="12">
        <v>0</v>
      </c>
      <c r="F869" s="12">
        <v>100</v>
      </c>
      <c r="G869" s="12">
        <v>0</v>
      </c>
      <c r="H869" s="12">
        <v>0</v>
      </c>
      <c r="I869" s="13">
        <v>20</v>
      </c>
      <c r="J869" s="13">
        <v>50</v>
      </c>
      <c r="K869" s="13">
        <v>60</v>
      </c>
      <c r="L869" s="13">
        <v>60</v>
      </c>
      <c r="M869" s="13">
        <v>60</v>
      </c>
      <c r="N869" s="14">
        <f>D869*$D$10</f>
        <v>65</v>
      </c>
      <c r="O869" s="14">
        <f>E869*$E$10</f>
        <v>0</v>
      </c>
      <c r="P869" s="14">
        <f>F869*$F$10</f>
        <v>150</v>
      </c>
      <c r="Q869" s="14">
        <f>G869*$G$10</f>
        <v>0</v>
      </c>
      <c r="R869" s="14">
        <f>H869*$H$10</f>
        <v>0</v>
      </c>
      <c r="S869" s="14">
        <f>(N869/100)*(I869*$I$10)+(N869/100)*(J869*$J$10)+(N869/100)*(M869*$M$10)</f>
        <v>169</v>
      </c>
      <c r="T869" s="14">
        <f>(O869/100)*(K869*$J$10)</f>
        <v>0</v>
      </c>
      <c r="U869" s="14">
        <f>(P869/100)*(K869*$K$10)+(P869/100)*(L869*$L$10)+(N869/100)*(M869*$M$10)</f>
        <v>438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9"/>
        <v>234</v>
      </c>
      <c r="Y869" s="14">
        <f t="shared" si="302"/>
        <v>0</v>
      </c>
      <c r="Z869" s="14">
        <f t="shared" si="303"/>
        <v>588</v>
      </c>
      <c r="AA869" s="14">
        <f t="shared" si="304"/>
        <v>0</v>
      </c>
      <c r="AB869" s="14">
        <f t="shared" si="310"/>
        <v>0</v>
      </c>
      <c r="AC869" s="15">
        <f t="shared" si="307"/>
        <v>822</v>
      </c>
      <c r="AD869" s="48">
        <f>(ROUND(AC869-AC862,1)/AC862)</f>
        <v>0.14166666666666666</v>
      </c>
      <c r="AE869" s="113"/>
      <c r="AF869" s="60"/>
      <c r="AH869" s="59"/>
    </row>
    <row r="870" spans="1:34">
      <c r="A870" s="99" t="s">
        <v>831</v>
      </c>
      <c r="B870" s="89"/>
      <c r="C870" s="21" t="s">
        <v>3</v>
      </c>
      <c r="D870" s="12">
        <v>50</v>
      </c>
      <c r="E870" s="12">
        <v>0</v>
      </c>
      <c r="F870" s="12">
        <v>0</v>
      </c>
      <c r="G870" s="12">
        <v>100</v>
      </c>
      <c r="H870" s="12">
        <v>0</v>
      </c>
      <c r="I870" s="13">
        <v>20</v>
      </c>
      <c r="J870" s="13">
        <v>50</v>
      </c>
      <c r="K870" s="13">
        <v>0</v>
      </c>
      <c r="L870" s="13">
        <v>120</v>
      </c>
      <c r="M870" s="13">
        <v>60</v>
      </c>
      <c r="N870" s="14">
        <f>D870*$D$11</f>
        <v>65</v>
      </c>
      <c r="O870" s="14">
        <f>E870*$E$11</f>
        <v>0</v>
      </c>
      <c r="P870" s="14">
        <f>F870*$F$11</f>
        <v>0</v>
      </c>
      <c r="Q870" s="14">
        <f>G870*$G$11</f>
        <v>150</v>
      </c>
      <c r="R870" s="14">
        <f>H870*$H$11</f>
        <v>0</v>
      </c>
      <c r="S870" s="14">
        <f>(N870/100)*(I870*$I$11)+(N870/100)*(J870*$J$11)+(N870/100)*(M870*$M$11)</f>
        <v>169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(Q870/100)*(L870*$L$11)+(N870/100)*(M870*$M$11)</f>
        <v>438</v>
      </c>
      <c r="W870" s="14">
        <f>(R870/100)*(K870*$K$11)+(R870/100)*(L870*$L$11)</f>
        <v>0</v>
      </c>
      <c r="X870" s="14">
        <f t="shared" si="309"/>
        <v>234</v>
      </c>
      <c r="Y870" s="14">
        <f t="shared" si="302"/>
        <v>0</v>
      </c>
      <c r="Z870" s="14">
        <f t="shared" si="303"/>
        <v>0</v>
      </c>
      <c r="AA870" s="14">
        <f t="shared" si="304"/>
        <v>588</v>
      </c>
      <c r="AB870" s="14">
        <f t="shared" si="310"/>
        <v>0</v>
      </c>
      <c r="AC870" s="15">
        <f t="shared" si="307"/>
        <v>822</v>
      </c>
      <c r="AD870" s="48">
        <f>(ROUND(AC870-AC862,1)/AC862)</f>
        <v>0.14166666666666666</v>
      </c>
      <c r="AE870" s="113"/>
      <c r="AF870" s="60"/>
      <c r="AH870" s="59"/>
    </row>
    <row r="871" spans="1:34">
      <c r="A871" s="99" t="s">
        <v>832</v>
      </c>
      <c r="B871" s="89"/>
      <c r="C871" s="21" t="s">
        <v>4</v>
      </c>
      <c r="D871" s="12">
        <v>50</v>
      </c>
      <c r="E871" s="12">
        <v>0</v>
      </c>
      <c r="F871" s="12">
        <v>0</v>
      </c>
      <c r="G871" s="12">
        <v>0</v>
      </c>
      <c r="H871" s="12">
        <v>100</v>
      </c>
      <c r="I871" s="13">
        <v>20</v>
      </c>
      <c r="J871" s="13">
        <v>50</v>
      </c>
      <c r="K871" s="13">
        <v>60</v>
      </c>
      <c r="L871" s="13">
        <v>60</v>
      </c>
      <c r="M871" s="13">
        <v>60</v>
      </c>
      <c r="N871" s="14">
        <f>D871*$D$12</f>
        <v>65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150</v>
      </c>
      <c r="S871" s="14">
        <f>(N871/100)*(I871*$I$12)+(N871/100)*(J871*$J$12)+(N871/100)*(M871*$M$12)</f>
        <v>169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(R871/100)*(K871*$K$12)+(R871/100)*(L871*$L$12)+(N871/100)*(M871*$M$12)</f>
        <v>438</v>
      </c>
      <c r="X871" s="14">
        <f t="shared" si="309"/>
        <v>234</v>
      </c>
      <c r="Y871" s="14">
        <f t="shared" si="302"/>
        <v>0</v>
      </c>
      <c r="Z871" s="14">
        <f t="shared" si="303"/>
        <v>0</v>
      </c>
      <c r="AA871" s="14">
        <f t="shared" si="304"/>
        <v>0</v>
      </c>
      <c r="AB871" s="14">
        <f t="shared" si="310"/>
        <v>588</v>
      </c>
      <c r="AC871" s="15">
        <f t="shared" si="307"/>
        <v>822</v>
      </c>
      <c r="AD871" s="48">
        <f>(ROUND(AC871-AC862,1)/AC862)</f>
        <v>0.14166666666666666</v>
      </c>
      <c r="AE871" s="113"/>
      <c r="AF871" s="60"/>
      <c r="AH871" s="59"/>
    </row>
    <row r="872" spans="1:34">
      <c r="A872" s="99" t="s">
        <v>833</v>
      </c>
      <c r="B872" s="89"/>
      <c r="C872" s="21" t="s">
        <v>327</v>
      </c>
      <c r="D872" s="12">
        <v>100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50</v>
      </c>
      <c r="K872" s="13">
        <v>0</v>
      </c>
      <c r="L872" s="13">
        <v>0</v>
      </c>
      <c r="M872" s="13">
        <v>160</v>
      </c>
      <c r="N872" s="14">
        <f>D872*$D$13</f>
        <v>150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(N872/100)*(I872*$I$13)+(N872/100)*(J872*$J$13)+(N872/100)*(M872*$M$13)</f>
        <v>690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>N872+S872</f>
        <v>840</v>
      </c>
      <c r="Y872" s="14">
        <f t="shared" si="302"/>
        <v>0</v>
      </c>
      <c r="Z872" s="14">
        <f t="shared" si="303"/>
        <v>0</v>
      </c>
      <c r="AA872" s="14">
        <f t="shared" si="304"/>
        <v>0</v>
      </c>
      <c r="AB872" s="14">
        <f t="shared" si="310"/>
        <v>0</v>
      </c>
      <c r="AC872" s="15">
        <f t="shared" si="307"/>
        <v>840</v>
      </c>
      <c r="AD872" s="48">
        <f>(ROUND(AC872-AC862,1)/AC862)</f>
        <v>0.16666666666666666</v>
      </c>
      <c r="AE872" s="113"/>
      <c r="AF872" s="60"/>
      <c r="AH872" s="59"/>
    </row>
    <row r="873" spans="1:34">
      <c r="A873" s="99" t="s">
        <v>834</v>
      </c>
      <c r="B873" s="89"/>
      <c r="C873" s="21" t="s">
        <v>328</v>
      </c>
      <c r="D873" s="12">
        <v>100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50</v>
      </c>
      <c r="K873" s="13">
        <v>150</v>
      </c>
      <c r="L873" s="13">
        <v>0</v>
      </c>
      <c r="M873" s="13">
        <v>0</v>
      </c>
      <c r="N873" s="14">
        <f>D873*$D$14</f>
        <v>150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(N873/100)*(I873*$I$14)+(N873/100)*(J873*$J$14)+(N873/100)*(K873*$K$14)+(K873/100)*(M873*$M$14)</f>
        <v>660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ref="X873:X876" si="311">N873+S873</f>
        <v>810</v>
      </c>
      <c r="Y873" s="14">
        <f t="shared" si="302"/>
        <v>0</v>
      </c>
      <c r="Z873" s="14">
        <f t="shared" si="303"/>
        <v>0</v>
      </c>
      <c r="AA873" s="14">
        <f t="shared" si="304"/>
        <v>0</v>
      </c>
      <c r="AB873" s="14">
        <f t="shared" si="310"/>
        <v>0</v>
      </c>
      <c r="AC873" s="15">
        <f t="shared" si="307"/>
        <v>810</v>
      </c>
      <c r="AD873" s="48">
        <f>(ROUND(AC873-AC862,1)/AC862)</f>
        <v>0.125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150</v>
      </c>
      <c r="M874" s="13">
        <v>0</v>
      </c>
      <c r="N874" s="14">
        <f>D874*$D$15</f>
        <v>150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(N874/100)*(I874*$I$15)+(N874/100)*(J874*$J$15)+(N874/100)*(L874*$L$15)+(L874/100)*(M874*$M$15)</f>
        <v>660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11"/>
        <v>810</v>
      </c>
      <c r="Y874" s="14">
        <f t="shared" si="302"/>
        <v>0</v>
      </c>
      <c r="Z874" s="14">
        <f t="shared" si="303"/>
        <v>0</v>
      </c>
      <c r="AA874" s="14">
        <f t="shared" si="304"/>
        <v>0</v>
      </c>
      <c r="AB874" s="14">
        <f t="shared" si="310"/>
        <v>0</v>
      </c>
      <c r="AC874" s="15">
        <f t="shared" si="307"/>
        <v>810</v>
      </c>
      <c r="AD874" s="48">
        <f>(ROUND(AC874-AC862,1)/AC862)</f>
        <v>0.125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90</v>
      </c>
      <c r="K875" s="13">
        <v>0</v>
      </c>
      <c r="L875" s="13">
        <v>0</v>
      </c>
      <c r="M875" s="13">
        <v>60</v>
      </c>
      <c r="N875" s="14">
        <f>D875*$D$16</f>
        <v>160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(N875/100)*(I875*$I$16)+(N875/100)*(J875*$J$16)+(N875/100)*(M875*$M$16)</f>
        <v>728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11"/>
        <v>888</v>
      </c>
      <c r="Y875" s="14">
        <f t="shared" si="302"/>
        <v>0</v>
      </c>
      <c r="Z875" s="14">
        <f t="shared" si="303"/>
        <v>0</v>
      </c>
      <c r="AA875" s="14">
        <f t="shared" si="304"/>
        <v>0</v>
      </c>
      <c r="AB875" s="14">
        <f t="shared" si="310"/>
        <v>0</v>
      </c>
      <c r="AC875" s="15">
        <f t="shared" si="307"/>
        <v>888</v>
      </c>
      <c r="AD875" s="48">
        <f>(ROUND(AC875-AC862,1)/AC862)</f>
        <v>0.23333333333333334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50</v>
      </c>
      <c r="K876" s="13">
        <v>0</v>
      </c>
      <c r="L876" s="13">
        <v>0</v>
      </c>
      <c r="M876" s="13">
        <v>60</v>
      </c>
      <c r="N876" s="14">
        <f>D876*$D$17</f>
        <v>160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(N876/100)*(I876*$I$17)+(N876/100)*(J876*$J$17)+(N876/100)*(M876*$M$17)</f>
        <v>580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11"/>
        <v>740</v>
      </c>
      <c r="Y876" s="14">
        <f t="shared" si="302"/>
        <v>0</v>
      </c>
      <c r="Z876" s="14">
        <f t="shared" si="303"/>
        <v>0</v>
      </c>
      <c r="AA876" s="14">
        <f t="shared" si="304"/>
        <v>0</v>
      </c>
      <c r="AB876" s="14">
        <f t="shared" si="310"/>
        <v>0</v>
      </c>
      <c r="AC876" s="15">
        <f t="shared" si="307"/>
        <v>740</v>
      </c>
      <c r="AD876" s="48">
        <f>(ROUND(AC876-AC862,1)/AC862)</f>
        <v>2.7777777777777776E-2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ref="X877:X1102" si="312">N877+S877</f>
        <v>638</v>
      </c>
      <c r="Y877" s="52">
        <f t="shared" ref="Y877:Y1102" si="313">O877+T877</f>
        <v>0</v>
      </c>
      <c r="Z877" s="52">
        <f t="shared" ref="Z877:Z1102" si="314">P877+U877</f>
        <v>0</v>
      </c>
      <c r="AA877" s="52">
        <f t="shared" ref="AA877:AA1102" si="315">Q877+V877</f>
        <v>0</v>
      </c>
      <c r="AB877" s="52">
        <f t="shared" ref="AB877:AB879" si="316">R877+W877</f>
        <v>0</v>
      </c>
      <c r="AC877" s="53">
        <f>ROUND(X877+Y877+Z877+AA877+AB877,1)</f>
        <v>638</v>
      </c>
      <c r="AD877" s="58">
        <v>0</v>
      </c>
      <c r="AE877" s="113" t="s">
        <v>800</v>
      </c>
      <c r="AF877" s="60"/>
      <c r="AH877" s="59"/>
    </row>
    <row r="878" spans="1:34">
      <c r="A878" s="99" t="s">
        <v>801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12"/>
        <v>742.4</v>
      </c>
      <c r="Y878" s="14">
        <f t="shared" si="313"/>
        <v>0</v>
      </c>
      <c r="Z878" s="14">
        <f t="shared" si="314"/>
        <v>0</v>
      </c>
      <c r="AA878" s="14">
        <f t="shared" si="315"/>
        <v>0</v>
      </c>
      <c r="AB878" s="14">
        <f t="shared" si="316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802</v>
      </c>
      <c r="B879" s="87">
        <v>0</v>
      </c>
      <c r="C879" s="21" t="s">
        <v>835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12"/>
        <v>603.20000000000005</v>
      </c>
      <c r="Y879" s="14">
        <f t="shared" si="313"/>
        <v>0</v>
      </c>
      <c r="Z879" s="14">
        <f t="shared" si="314"/>
        <v>0</v>
      </c>
      <c r="AA879" s="14">
        <f t="shared" si="315"/>
        <v>0</v>
      </c>
      <c r="AB879" s="14">
        <f t="shared" si="316"/>
        <v>0</v>
      </c>
      <c r="AC879" s="15">
        <f t="shared" ref="AC879:AC891" si="317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12"/>
        <v>603.20000000000005</v>
      </c>
      <c r="Y880" s="14">
        <f t="shared" si="313"/>
        <v>0</v>
      </c>
      <c r="Z880" s="14">
        <f t="shared" si="314"/>
        <v>0</v>
      </c>
      <c r="AA880" s="14">
        <f t="shared" si="315"/>
        <v>0</v>
      </c>
      <c r="AB880" s="14">
        <f t="shared" ref="AB880:AB892" si="318">R880+W880</f>
        <v>0</v>
      </c>
      <c r="AC880" s="15">
        <f t="shared" si="317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12"/>
        <v>603.20000000000005</v>
      </c>
      <c r="Y881" s="14">
        <f t="shared" si="313"/>
        <v>0</v>
      </c>
      <c r="Z881" s="14">
        <f t="shared" si="314"/>
        <v>0</v>
      </c>
      <c r="AA881" s="14">
        <f t="shared" si="315"/>
        <v>0</v>
      </c>
      <c r="AB881" s="14">
        <f t="shared" si="318"/>
        <v>0</v>
      </c>
      <c r="AC881" s="15">
        <f t="shared" si="317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12"/>
        <v>603.20000000000005</v>
      </c>
      <c r="Y882" s="14">
        <f t="shared" si="313"/>
        <v>0</v>
      </c>
      <c r="Z882" s="14">
        <f t="shared" si="314"/>
        <v>0</v>
      </c>
      <c r="AA882" s="14">
        <f t="shared" si="315"/>
        <v>0</v>
      </c>
      <c r="AB882" s="14">
        <f t="shared" si="318"/>
        <v>0</v>
      </c>
      <c r="AC882" s="15">
        <f t="shared" si="317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12"/>
        <v>208.78000000000003</v>
      </c>
      <c r="Y883" s="14">
        <f t="shared" si="313"/>
        <v>495.9</v>
      </c>
      <c r="Z883" s="14">
        <f t="shared" si="314"/>
        <v>0</v>
      </c>
      <c r="AA883" s="14">
        <f t="shared" si="315"/>
        <v>0</v>
      </c>
      <c r="AB883" s="14">
        <f t="shared" si="318"/>
        <v>0</v>
      </c>
      <c r="AC883" s="15">
        <f t="shared" si="317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830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12"/>
        <v>208.78000000000003</v>
      </c>
      <c r="Y884" s="14">
        <f t="shared" si="313"/>
        <v>0</v>
      </c>
      <c r="Z884" s="14">
        <f t="shared" si="314"/>
        <v>495.9</v>
      </c>
      <c r="AA884" s="14">
        <f t="shared" si="315"/>
        <v>0</v>
      </c>
      <c r="AB884" s="14">
        <f t="shared" si="318"/>
        <v>0</v>
      </c>
      <c r="AC884" s="15">
        <f t="shared" si="317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831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12"/>
        <v>208.78000000000003</v>
      </c>
      <c r="Y885" s="14">
        <f t="shared" si="313"/>
        <v>0</v>
      </c>
      <c r="Z885" s="14">
        <f t="shared" si="314"/>
        <v>0</v>
      </c>
      <c r="AA885" s="14">
        <f t="shared" si="315"/>
        <v>495.9</v>
      </c>
      <c r="AB885" s="14">
        <f t="shared" si="318"/>
        <v>0</v>
      </c>
      <c r="AC885" s="15">
        <f t="shared" si="317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832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12"/>
        <v>208.78000000000003</v>
      </c>
      <c r="Y886" s="14">
        <f t="shared" si="313"/>
        <v>0</v>
      </c>
      <c r="Z886" s="14">
        <f t="shared" si="314"/>
        <v>0</v>
      </c>
      <c r="AA886" s="14">
        <f t="shared" si="315"/>
        <v>0</v>
      </c>
      <c r="AB886" s="14">
        <f t="shared" si="318"/>
        <v>495.9</v>
      </c>
      <c r="AC886" s="15">
        <f t="shared" si="317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833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(N887/100)*(I887*$I$13)+(N887/100)*(J887*$J$13)+(N887/100)*(M887*$M$13)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>N887+S887</f>
        <v>739.5</v>
      </c>
      <c r="Y887" s="14">
        <f t="shared" si="313"/>
        <v>0</v>
      </c>
      <c r="Z887" s="14">
        <f t="shared" si="314"/>
        <v>0</v>
      </c>
      <c r="AA887" s="14">
        <f t="shared" si="315"/>
        <v>0</v>
      </c>
      <c r="AB887" s="14">
        <f t="shared" si="318"/>
        <v>0</v>
      </c>
      <c r="AC887" s="15">
        <f t="shared" si="317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834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12"/>
        <v>739.5</v>
      </c>
      <c r="Y888" s="14">
        <f t="shared" si="313"/>
        <v>0</v>
      </c>
      <c r="Z888" s="14">
        <f t="shared" si="314"/>
        <v>0</v>
      </c>
      <c r="AA888" s="14">
        <f t="shared" si="315"/>
        <v>0</v>
      </c>
      <c r="AB888" s="14">
        <f t="shared" si="318"/>
        <v>0</v>
      </c>
      <c r="AC888" s="15">
        <f t="shared" si="317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12"/>
        <v>739.5</v>
      </c>
      <c r="Y889" s="14">
        <f t="shared" si="313"/>
        <v>0</v>
      </c>
      <c r="Z889" s="14">
        <f t="shared" si="314"/>
        <v>0</v>
      </c>
      <c r="AA889" s="14">
        <f t="shared" si="315"/>
        <v>0</v>
      </c>
      <c r="AB889" s="14">
        <f t="shared" si="318"/>
        <v>0</v>
      </c>
      <c r="AC889" s="15">
        <f t="shared" si="317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12"/>
        <v>679.76</v>
      </c>
      <c r="Y890" s="14">
        <f t="shared" si="313"/>
        <v>0</v>
      </c>
      <c r="Z890" s="14">
        <f t="shared" si="314"/>
        <v>0</v>
      </c>
      <c r="AA890" s="14">
        <f t="shared" si="315"/>
        <v>0</v>
      </c>
      <c r="AB890" s="14">
        <f t="shared" si="318"/>
        <v>0</v>
      </c>
      <c r="AC890" s="15">
        <f t="shared" si="317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12"/>
        <v>832.88</v>
      </c>
      <c r="Y891" s="14">
        <f t="shared" si="313"/>
        <v>0</v>
      </c>
      <c r="Z891" s="14">
        <f t="shared" si="314"/>
        <v>0</v>
      </c>
      <c r="AA891" s="14">
        <f t="shared" si="315"/>
        <v>0</v>
      </c>
      <c r="AB891" s="14">
        <f t="shared" si="318"/>
        <v>0</v>
      </c>
      <c r="AC891" s="15">
        <f t="shared" si="317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577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12"/>
        <v>648</v>
      </c>
      <c r="Y892" s="52">
        <f t="shared" si="313"/>
        <v>0</v>
      </c>
      <c r="Z892" s="52">
        <f t="shared" si="314"/>
        <v>0</v>
      </c>
      <c r="AA892" s="52">
        <f t="shared" si="315"/>
        <v>0</v>
      </c>
      <c r="AB892" s="52">
        <f t="shared" si="318"/>
        <v>0</v>
      </c>
      <c r="AC892" s="53">
        <f>ROUND(X892+Y892+Z892+AA892+AB892,1)</f>
        <v>648</v>
      </c>
      <c r="AD892" s="58">
        <v>0</v>
      </c>
      <c r="AE892" s="113" t="s">
        <v>800</v>
      </c>
      <c r="AF892" s="60"/>
      <c r="AH892" s="59"/>
    </row>
    <row r="893" spans="1:34">
      <c r="A893" s="99" t="s">
        <v>801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12"/>
        <v>750.6</v>
      </c>
      <c r="Y893" s="14">
        <f t="shared" si="313"/>
        <v>0</v>
      </c>
      <c r="Z893" s="14">
        <f t="shared" si="314"/>
        <v>0</v>
      </c>
      <c r="AA893" s="14">
        <f t="shared" si="315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802</v>
      </c>
      <c r="B894" s="89">
        <v>16</v>
      </c>
      <c r="C894" s="21" t="s">
        <v>835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12"/>
        <v>610.20000000000005</v>
      </c>
      <c r="Y894" s="14">
        <f t="shared" si="313"/>
        <v>0</v>
      </c>
      <c r="Z894" s="14">
        <f t="shared" si="314"/>
        <v>0</v>
      </c>
      <c r="AA894" s="14">
        <f t="shared" si="315"/>
        <v>0</v>
      </c>
      <c r="AB894" s="14">
        <f>R894+W894</f>
        <v>0</v>
      </c>
      <c r="AC894" s="15">
        <f t="shared" ref="AC894:AC906" si="319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12"/>
        <v>610.20000000000005</v>
      </c>
      <c r="Y895" s="14">
        <f t="shared" si="313"/>
        <v>0</v>
      </c>
      <c r="Z895" s="14">
        <f t="shared" si="314"/>
        <v>0</v>
      </c>
      <c r="AA895" s="14">
        <f t="shared" si="315"/>
        <v>0</v>
      </c>
      <c r="AB895" s="14">
        <f t="shared" ref="AB895:AB907" si="320">R895+W895</f>
        <v>0</v>
      </c>
      <c r="AC895" s="15">
        <f t="shared" si="319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12"/>
        <v>610.20000000000005</v>
      </c>
      <c r="Y896" s="14">
        <f t="shared" si="313"/>
        <v>0</v>
      </c>
      <c r="Z896" s="14">
        <f t="shared" si="314"/>
        <v>0</v>
      </c>
      <c r="AA896" s="14">
        <f t="shared" si="315"/>
        <v>0</v>
      </c>
      <c r="AB896" s="14">
        <f t="shared" si="320"/>
        <v>0</v>
      </c>
      <c r="AC896" s="15">
        <f t="shared" si="319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12"/>
        <v>610.20000000000005</v>
      </c>
      <c r="Y897" s="14">
        <f t="shared" si="313"/>
        <v>0</v>
      </c>
      <c r="Z897" s="14">
        <f t="shared" si="314"/>
        <v>0</v>
      </c>
      <c r="AA897" s="14">
        <f t="shared" si="315"/>
        <v>0</v>
      </c>
      <c r="AB897" s="14">
        <f t="shared" si="320"/>
        <v>0</v>
      </c>
      <c r="AC897" s="15">
        <f t="shared" si="319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12"/>
        <v>212.16000000000003</v>
      </c>
      <c r="Y898" s="14">
        <f t="shared" si="313"/>
        <v>506.25</v>
      </c>
      <c r="Z898" s="14">
        <f t="shared" si="314"/>
        <v>0</v>
      </c>
      <c r="AA898" s="14">
        <f t="shared" si="315"/>
        <v>0</v>
      </c>
      <c r="AB898" s="14">
        <f t="shared" si="320"/>
        <v>0</v>
      </c>
      <c r="AC898" s="15">
        <f t="shared" si="319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830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12"/>
        <v>212.16000000000003</v>
      </c>
      <c r="Y899" s="14">
        <f t="shared" si="313"/>
        <v>0</v>
      </c>
      <c r="Z899" s="14">
        <f t="shared" si="314"/>
        <v>506.25</v>
      </c>
      <c r="AA899" s="14">
        <f t="shared" si="315"/>
        <v>0</v>
      </c>
      <c r="AB899" s="14">
        <f t="shared" si="320"/>
        <v>0</v>
      </c>
      <c r="AC899" s="15">
        <f t="shared" si="319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831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12"/>
        <v>212.16000000000003</v>
      </c>
      <c r="Y900" s="14">
        <f t="shared" si="313"/>
        <v>0</v>
      </c>
      <c r="Z900" s="14">
        <f t="shared" si="314"/>
        <v>0</v>
      </c>
      <c r="AA900" s="14">
        <f t="shared" si="315"/>
        <v>506.25</v>
      </c>
      <c r="AB900" s="14">
        <f t="shared" si="320"/>
        <v>0</v>
      </c>
      <c r="AC900" s="15">
        <f t="shared" si="319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832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12"/>
        <v>212.16000000000003</v>
      </c>
      <c r="Y901" s="14">
        <f t="shared" si="313"/>
        <v>0</v>
      </c>
      <c r="Z901" s="14">
        <f t="shared" si="314"/>
        <v>0</v>
      </c>
      <c r="AA901" s="14">
        <f t="shared" si="315"/>
        <v>0</v>
      </c>
      <c r="AB901" s="14">
        <f t="shared" si="320"/>
        <v>506.25</v>
      </c>
      <c r="AC901" s="15">
        <f t="shared" si="319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833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(N902/100)*(I902*$I$13)+(N902/100)*(J902*$J$13)+(N902/100)*(M902*$M$13)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>N902+S902</f>
        <v>749.25</v>
      </c>
      <c r="Y902" s="14">
        <f t="shared" si="313"/>
        <v>0</v>
      </c>
      <c r="Z902" s="14">
        <f t="shared" si="314"/>
        <v>0</v>
      </c>
      <c r="AA902" s="14">
        <f t="shared" si="315"/>
        <v>0</v>
      </c>
      <c r="AB902" s="14">
        <f t="shared" si="320"/>
        <v>0</v>
      </c>
      <c r="AC902" s="15">
        <f t="shared" si="319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834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12"/>
        <v>749.25</v>
      </c>
      <c r="Y903" s="14">
        <f t="shared" si="313"/>
        <v>0</v>
      </c>
      <c r="Z903" s="14">
        <f t="shared" si="314"/>
        <v>0</v>
      </c>
      <c r="AA903" s="14">
        <f t="shared" si="315"/>
        <v>0</v>
      </c>
      <c r="AB903" s="14">
        <f t="shared" si="320"/>
        <v>0</v>
      </c>
      <c r="AC903" s="15">
        <f t="shared" si="319"/>
        <v>749.3</v>
      </c>
      <c r="AD903" s="48">
        <f>(ROUND(AC903-AC892,1)/AC892)</f>
        <v>0.15632716049382717</v>
      </c>
      <c r="AE903" s="113"/>
      <c r="AF903" s="60"/>
      <c r="AH903" s="60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12"/>
        <v>749.25</v>
      </c>
      <c r="Y904" s="14">
        <f t="shared" si="313"/>
        <v>0</v>
      </c>
      <c r="Z904" s="14">
        <f t="shared" si="314"/>
        <v>0</v>
      </c>
      <c r="AA904" s="14">
        <f t="shared" si="315"/>
        <v>0</v>
      </c>
      <c r="AB904" s="14">
        <f t="shared" si="320"/>
        <v>0</v>
      </c>
      <c r="AC904" s="15">
        <f t="shared" si="319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12"/>
        <v>684.72</v>
      </c>
      <c r="Y905" s="14">
        <f t="shared" si="313"/>
        <v>0</v>
      </c>
      <c r="Z905" s="14">
        <f t="shared" si="314"/>
        <v>0</v>
      </c>
      <c r="AA905" s="14">
        <f t="shared" si="315"/>
        <v>0</v>
      </c>
      <c r="AB905" s="14">
        <f t="shared" si="320"/>
        <v>0</v>
      </c>
      <c r="AC905" s="15">
        <f t="shared" si="319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12"/>
        <v>843.48</v>
      </c>
      <c r="Y906" s="14">
        <f t="shared" si="313"/>
        <v>0</v>
      </c>
      <c r="Z906" s="14">
        <f t="shared" si="314"/>
        <v>0</v>
      </c>
      <c r="AA906" s="14">
        <f t="shared" si="315"/>
        <v>0</v>
      </c>
      <c r="AB906" s="14">
        <f t="shared" si="320"/>
        <v>0</v>
      </c>
      <c r="AC906" s="15">
        <f t="shared" si="319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21">N907+S907</f>
        <v>650</v>
      </c>
      <c r="Y907" s="52">
        <f t="shared" ref="Y907:Y921" si="322">O907+T907</f>
        <v>0</v>
      </c>
      <c r="Z907" s="52">
        <f t="shared" ref="Z907:Z921" si="323">P907+U907</f>
        <v>0</v>
      </c>
      <c r="AA907" s="52">
        <f t="shared" ref="AA907:AA921" si="324">Q907+V907</f>
        <v>0</v>
      </c>
      <c r="AB907" s="52">
        <f t="shared" si="320"/>
        <v>0</v>
      </c>
      <c r="AC907" s="53">
        <f>ROUND(X907+Y907+Z907+AA907+AB907,1)</f>
        <v>650</v>
      </c>
      <c r="AD907" s="58">
        <v>0</v>
      </c>
      <c r="AE907" s="113" t="s">
        <v>800</v>
      </c>
      <c r="AF907" s="60"/>
      <c r="AH907" s="59"/>
    </row>
    <row r="908" spans="1:34">
      <c r="A908" s="99" t="s">
        <v>801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21"/>
        <v>750</v>
      </c>
      <c r="Y908" s="14">
        <f t="shared" si="322"/>
        <v>0</v>
      </c>
      <c r="Z908" s="14">
        <f t="shared" si="323"/>
        <v>0</v>
      </c>
      <c r="AA908" s="14">
        <f t="shared" si="324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802</v>
      </c>
      <c r="B909" s="87">
        <v>0</v>
      </c>
      <c r="C909" s="21" t="s">
        <v>835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21"/>
        <v>610</v>
      </c>
      <c r="Y909" s="14">
        <f t="shared" si="322"/>
        <v>0</v>
      </c>
      <c r="Z909" s="14">
        <f t="shared" si="323"/>
        <v>0</v>
      </c>
      <c r="AA909" s="14">
        <f t="shared" si="324"/>
        <v>0</v>
      </c>
      <c r="AB909" s="14">
        <f>R909+W909</f>
        <v>0</v>
      </c>
      <c r="AC909" s="15">
        <f t="shared" ref="AC909:AC921" si="325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21"/>
        <v>610</v>
      </c>
      <c r="Y910" s="14">
        <f t="shared" si="322"/>
        <v>0</v>
      </c>
      <c r="Z910" s="14">
        <f t="shared" si="323"/>
        <v>0</v>
      </c>
      <c r="AA910" s="14">
        <f t="shared" si="324"/>
        <v>0</v>
      </c>
      <c r="AB910" s="14">
        <f t="shared" ref="AB910:AB921" si="326">R910+W910</f>
        <v>0</v>
      </c>
      <c r="AC910" s="15">
        <f t="shared" si="325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21"/>
        <v>610</v>
      </c>
      <c r="Y911" s="14">
        <f t="shared" si="322"/>
        <v>0</v>
      </c>
      <c r="Z911" s="14">
        <f t="shared" si="323"/>
        <v>0</v>
      </c>
      <c r="AA911" s="14">
        <f t="shared" si="324"/>
        <v>0</v>
      </c>
      <c r="AB911" s="14">
        <f t="shared" si="326"/>
        <v>0</v>
      </c>
      <c r="AC911" s="15">
        <f t="shared" si="325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21"/>
        <v>610</v>
      </c>
      <c r="Y912" s="14">
        <f t="shared" si="322"/>
        <v>0</v>
      </c>
      <c r="Z912" s="14">
        <f t="shared" si="323"/>
        <v>0</v>
      </c>
      <c r="AA912" s="14">
        <f t="shared" si="324"/>
        <v>0</v>
      </c>
      <c r="AB912" s="14">
        <f t="shared" si="326"/>
        <v>0</v>
      </c>
      <c r="AC912" s="15">
        <f t="shared" si="325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21"/>
        <v>212.94000000000003</v>
      </c>
      <c r="Y913" s="14">
        <f t="shared" si="322"/>
        <v>506.25</v>
      </c>
      <c r="Z913" s="14">
        <f t="shared" si="323"/>
        <v>0</v>
      </c>
      <c r="AA913" s="14">
        <f t="shared" si="324"/>
        <v>0</v>
      </c>
      <c r="AB913" s="14">
        <f t="shared" si="326"/>
        <v>0</v>
      </c>
      <c r="AC913" s="15">
        <f t="shared" si="325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830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21"/>
        <v>212.94000000000003</v>
      </c>
      <c r="Y914" s="14">
        <f t="shared" si="322"/>
        <v>0</v>
      </c>
      <c r="Z914" s="14">
        <f t="shared" si="323"/>
        <v>506.25</v>
      </c>
      <c r="AA914" s="14">
        <f t="shared" si="324"/>
        <v>0</v>
      </c>
      <c r="AB914" s="14">
        <f t="shared" si="326"/>
        <v>0</v>
      </c>
      <c r="AC914" s="15">
        <f t="shared" si="325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831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21"/>
        <v>212.94000000000003</v>
      </c>
      <c r="Y915" s="14">
        <f t="shared" si="322"/>
        <v>0</v>
      </c>
      <c r="Z915" s="14">
        <f t="shared" si="323"/>
        <v>0</v>
      </c>
      <c r="AA915" s="14">
        <f t="shared" si="324"/>
        <v>506.25</v>
      </c>
      <c r="AB915" s="14">
        <f t="shared" si="326"/>
        <v>0</v>
      </c>
      <c r="AC915" s="15">
        <f t="shared" si="325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832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21"/>
        <v>212.94000000000003</v>
      </c>
      <c r="Y916" s="14">
        <f t="shared" si="322"/>
        <v>0</v>
      </c>
      <c r="Z916" s="14">
        <f t="shared" si="323"/>
        <v>0</v>
      </c>
      <c r="AA916" s="14">
        <f t="shared" si="324"/>
        <v>0</v>
      </c>
      <c r="AB916" s="14">
        <f t="shared" si="326"/>
        <v>506.25</v>
      </c>
      <c r="AC916" s="15">
        <f t="shared" si="325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833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(N917/100)*(I917*$I$13)+(N917/100)*(J917*$J$13)+(N917/100)*(M917*$M$13)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>N917+S917</f>
        <v>750</v>
      </c>
      <c r="Y917" s="14">
        <f t="shared" si="322"/>
        <v>0</v>
      </c>
      <c r="Z917" s="14">
        <f t="shared" si="323"/>
        <v>0</v>
      </c>
      <c r="AA917" s="14">
        <f t="shared" si="324"/>
        <v>0</v>
      </c>
      <c r="AB917" s="14">
        <f t="shared" si="326"/>
        <v>0</v>
      </c>
      <c r="AC917" s="15">
        <f t="shared" si="325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834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21"/>
        <v>750</v>
      </c>
      <c r="Y918" s="14">
        <f t="shared" si="322"/>
        <v>0</v>
      </c>
      <c r="Z918" s="14">
        <f t="shared" si="323"/>
        <v>0</v>
      </c>
      <c r="AA918" s="14">
        <f t="shared" si="324"/>
        <v>0</v>
      </c>
      <c r="AB918" s="14">
        <f t="shared" si="326"/>
        <v>0</v>
      </c>
      <c r="AC918" s="15">
        <f t="shared" si="325"/>
        <v>750</v>
      </c>
      <c r="AD918" s="48">
        <f>(ROUND(AC918-AC907,1)/AC907)</f>
        <v>0.15384615384615385</v>
      </c>
      <c r="AE918" s="113"/>
      <c r="AF918" s="60"/>
      <c r="AH918" s="59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21"/>
        <v>750</v>
      </c>
      <c r="Y919" s="14">
        <f t="shared" si="322"/>
        <v>0</v>
      </c>
      <c r="Z919" s="14">
        <f t="shared" si="323"/>
        <v>0</v>
      </c>
      <c r="AA919" s="14">
        <f t="shared" si="324"/>
        <v>0</v>
      </c>
      <c r="AB919" s="14">
        <f t="shared" si="326"/>
        <v>0</v>
      </c>
      <c r="AC919" s="15">
        <f t="shared" si="325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21"/>
        <v>705</v>
      </c>
      <c r="Y920" s="14">
        <f t="shared" si="322"/>
        <v>0</v>
      </c>
      <c r="Z920" s="14">
        <f t="shared" si="323"/>
        <v>0</v>
      </c>
      <c r="AA920" s="14">
        <f t="shared" si="324"/>
        <v>0</v>
      </c>
      <c r="AB920" s="14">
        <f t="shared" si="326"/>
        <v>0</v>
      </c>
      <c r="AC920" s="15">
        <f t="shared" si="325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21"/>
        <v>821</v>
      </c>
      <c r="Y921" s="14">
        <f t="shared" si="322"/>
        <v>0</v>
      </c>
      <c r="Z921" s="14">
        <f t="shared" si="323"/>
        <v>0</v>
      </c>
      <c r="AA921" s="14">
        <f t="shared" si="324"/>
        <v>0</v>
      </c>
      <c r="AB921" s="14">
        <f t="shared" si="326"/>
        <v>0</v>
      </c>
      <c r="AC921" s="15">
        <f t="shared" si="325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12"/>
        <v>480</v>
      </c>
      <c r="Y922" s="52">
        <f t="shared" si="313"/>
        <v>160</v>
      </c>
      <c r="Z922" s="52">
        <f t="shared" si="314"/>
        <v>0</v>
      </c>
      <c r="AA922" s="52">
        <f t="shared" si="315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800</v>
      </c>
      <c r="AF922" s="60"/>
      <c r="AH922" s="59"/>
    </row>
    <row r="923" spans="1:34">
      <c r="A923" s="99" t="s">
        <v>801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12"/>
        <v>640</v>
      </c>
      <c r="Y923" s="14">
        <f t="shared" si="313"/>
        <v>128</v>
      </c>
      <c r="Z923" s="14">
        <f t="shared" si="314"/>
        <v>0</v>
      </c>
      <c r="AA923" s="14">
        <f t="shared" si="315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802</v>
      </c>
      <c r="B924" s="91">
        <v>16</v>
      </c>
      <c r="C924" s="21" t="s">
        <v>835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2"/>
        <v>452</v>
      </c>
      <c r="Y924" s="14">
        <f t="shared" si="313"/>
        <v>160</v>
      </c>
      <c r="Z924" s="14">
        <f t="shared" si="314"/>
        <v>0</v>
      </c>
      <c r="AA924" s="14">
        <f t="shared" si="315"/>
        <v>160</v>
      </c>
      <c r="AB924" s="14">
        <f>R924+W924</f>
        <v>0</v>
      </c>
      <c r="AC924" s="15">
        <f t="shared" ref="AC924:AC936" si="327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2"/>
        <v>452</v>
      </c>
      <c r="Y925" s="14">
        <f t="shared" si="313"/>
        <v>160</v>
      </c>
      <c r="Z925" s="14">
        <f t="shared" si="314"/>
        <v>0</v>
      </c>
      <c r="AA925" s="14">
        <f t="shared" si="315"/>
        <v>160</v>
      </c>
      <c r="AB925" s="14">
        <f t="shared" ref="AB925:AB936" si="328">R925+W925</f>
        <v>0</v>
      </c>
      <c r="AC925" s="15">
        <f t="shared" si="327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2"/>
        <v>452</v>
      </c>
      <c r="Y926" s="14">
        <f t="shared" si="313"/>
        <v>160</v>
      </c>
      <c r="Z926" s="14">
        <f t="shared" si="314"/>
        <v>0</v>
      </c>
      <c r="AA926" s="14">
        <f t="shared" si="315"/>
        <v>160</v>
      </c>
      <c r="AB926" s="14">
        <f t="shared" si="328"/>
        <v>0</v>
      </c>
      <c r="AC926" s="15">
        <f t="shared" si="327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2"/>
        <v>452</v>
      </c>
      <c r="Y927" s="14">
        <f t="shared" si="313"/>
        <v>160</v>
      </c>
      <c r="Z927" s="14">
        <f t="shared" si="314"/>
        <v>0</v>
      </c>
      <c r="AA927" s="14">
        <f t="shared" si="315"/>
        <v>160</v>
      </c>
      <c r="AB927" s="14">
        <f t="shared" si="328"/>
        <v>0</v>
      </c>
      <c r="AC927" s="15">
        <f t="shared" si="327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80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396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2"/>
        <v>312</v>
      </c>
      <c r="Y928" s="14">
        <f t="shared" si="313"/>
        <v>643.5</v>
      </c>
      <c r="Z928" s="14">
        <f t="shared" si="314"/>
        <v>0</v>
      </c>
      <c r="AA928" s="14">
        <f t="shared" si="315"/>
        <v>0</v>
      </c>
      <c r="AB928" s="14">
        <f t="shared" si="328"/>
        <v>0</v>
      </c>
      <c r="AC928" s="15">
        <f t="shared" si="327"/>
        <v>955.5</v>
      </c>
      <c r="AD928" s="48">
        <f>(ROUND(AC928-AC922,1)/AC922)</f>
        <v>0.19437499999999999</v>
      </c>
      <c r="AE928" s="113"/>
      <c r="AF928" s="60"/>
      <c r="AH928" s="59"/>
    </row>
    <row r="929" spans="1:34">
      <c r="A929" s="99" t="s">
        <v>830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40</v>
      </c>
      <c r="L929" s="13">
        <v>40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396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2"/>
        <v>312</v>
      </c>
      <c r="Y929" s="14">
        <f t="shared" si="313"/>
        <v>0</v>
      </c>
      <c r="Z929" s="14">
        <f t="shared" si="314"/>
        <v>643.5</v>
      </c>
      <c r="AA929" s="14">
        <f t="shared" si="315"/>
        <v>0</v>
      </c>
      <c r="AB929" s="14">
        <f t="shared" si="328"/>
        <v>0</v>
      </c>
      <c r="AC929" s="15">
        <f t="shared" si="327"/>
        <v>955.5</v>
      </c>
      <c r="AD929" s="48">
        <f>(ROUND(AC929-AC922,1)/AC922)</f>
        <v>0.19437499999999999</v>
      </c>
      <c r="AE929" s="113"/>
      <c r="AF929" s="60"/>
      <c r="AH929" s="59"/>
    </row>
    <row r="930" spans="1:34">
      <c r="A930" s="99" t="s">
        <v>831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80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396</v>
      </c>
      <c r="W930" s="14">
        <f>(R930/100)*(K930*$K$11)+(R930/100)*(L930*$L$11)</f>
        <v>0</v>
      </c>
      <c r="X930" s="14">
        <f t="shared" si="312"/>
        <v>312</v>
      </c>
      <c r="Y930" s="14">
        <f t="shared" si="313"/>
        <v>0</v>
      </c>
      <c r="Z930" s="14">
        <f t="shared" si="314"/>
        <v>0</v>
      </c>
      <c r="AA930" s="14">
        <f t="shared" si="315"/>
        <v>643.5</v>
      </c>
      <c r="AB930" s="14">
        <f t="shared" si="328"/>
        <v>0</v>
      </c>
      <c r="AC930" s="15">
        <f t="shared" si="327"/>
        <v>955.5</v>
      </c>
      <c r="AD930" s="48">
        <f>(ROUND(AC930-AC922,1)/AC922)</f>
        <v>0.19437499999999999</v>
      </c>
      <c r="AE930" s="113"/>
      <c r="AF930" s="60"/>
      <c r="AH930" s="59"/>
    </row>
    <row r="931" spans="1:34">
      <c r="A931" s="99" t="s">
        <v>832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396</v>
      </c>
      <c r="X931" s="14">
        <f t="shared" si="312"/>
        <v>312</v>
      </c>
      <c r="Y931" s="14">
        <f t="shared" si="313"/>
        <v>0</v>
      </c>
      <c r="Z931" s="14">
        <f t="shared" si="314"/>
        <v>0</v>
      </c>
      <c r="AA931" s="14">
        <f t="shared" si="315"/>
        <v>0</v>
      </c>
      <c r="AB931" s="14">
        <f t="shared" si="328"/>
        <v>643.5</v>
      </c>
      <c r="AC931" s="15">
        <f t="shared" si="327"/>
        <v>955.5</v>
      </c>
      <c r="AD931" s="48">
        <f>(ROUND(AC931-AC922,1)/AC922)</f>
        <v>0.19437499999999999</v>
      </c>
      <c r="AE931" s="113"/>
      <c r="AF931" s="60"/>
      <c r="AH931" s="59"/>
    </row>
    <row r="932" spans="1:34">
      <c r="A932" s="99" t="s">
        <v>833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45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(N932/100)*(I932*$I$13)+(N932/100)*(J932*$J$13)+(N932/100)*(M932*$M$13)</f>
        <v>345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>N932+S932</f>
        <v>495</v>
      </c>
      <c r="Y932" s="14">
        <f t="shared" si="313"/>
        <v>228</v>
      </c>
      <c r="Z932" s="14">
        <f t="shared" si="314"/>
        <v>0</v>
      </c>
      <c r="AA932" s="14">
        <f t="shared" si="315"/>
        <v>228</v>
      </c>
      <c r="AB932" s="14">
        <f t="shared" si="328"/>
        <v>0</v>
      </c>
      <c r="AC932" s="15">
        <f t="shared" si="327"/>
        <v>951</v>
      </c>
      <c r="AD932" s="48">
        <f>(ROUND(AC932-AC922,1)/AC922)</f>
        <v>0.18875</v>
      </c>
      <c r="AE932" s="113"/>
      <c r="AF932" s="60"/>
      <c r="AH932" s="59"/>
    </row>
    <row r="933" spans="1:34">
      <c r="A933" s="99" t="s">
        <v>834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60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663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2"/>
        <v>918</v>
      </c>
      <c r="Y933" s="14">
        <f t="shared" si="313"/>
        <v>0</v>
      </c>
      <c r="Z933" s="14">
        <f t="shared" si="314"/>
        <v>0</v>
      </c>
      <c r="AA933" s="14">
        <f t="shared" si="315"/>
        <v>0</v>
      </c>
      <c r="AB933" s="14">
        <f t="shared" si="328"/>
        <v>0</v>
      </c>
      <c r="AC933" s="15">
        <f t="shared" si="327"/>
        <v>918</v>
      </c>
      <c r="AD933" s="48">
        <f>(ROUND(AC933-AC922,1)/AC922)</f>
        <v>0.14749999999999999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60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663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2"/>
        <v>918</v>
      </c>
      <c r="Y934" s="14">
        <f t="shared" si="313"/>
        <v>0</v>
      </c>
      <c r="Z934" s="14">
        <f t="shared" si="314"/>
        <v>0</v>
      </c>
      <c r="AA934" s="14">
        <f t="shared" si="315"/>
        <v>0</v>
      </c>
      <c r="AB934" s="14">
        <f t="shared" si="328"/>
        <v>0</v>
      </c>
      <c r="AC934" s="15">
        <f t="shared" si="327"/>
        <v>918</v>
      </c>
      <c r="AD934" s="48">
        <f>(ROUND(AC934-AC922,1)/AC922)</f>
        <v>0.14749999999999999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2"/>
        <v>592.79999999999995</v>
      </c>
      <c r="Y935" s="14">
        <f t="shared" si="313"/>
        <v>128</v>
      </c>
      <c r="Z935" s="14">
        <f t="shared" si="314"/>
        <v>0</v>
      </c>
      <c r="AA935" s="14">
        <f t="shared" si="315"/>
        <v>128</v>
      </c>
      <c r="AB935" s="14">
        <f t="shared" si="328"/>
        <v>0</v>
      </c>
      <c r="AC935" s="15">
        <f t="shared" si="327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2"/>
        <v>707.2</v>
      </c>
      <c r="Y936" s="14">
        <f t="shared" si="313"/>
        <v>128</v>
      </c>
      <c r="Z936" s="14">
        <f t="shared" si="314"/>
        <v>0</v>
      </c>
      <c r="AA936" s="14">
        <f t="shared" si="315"/>
        <v>128</v>
      </c>
      <c r="AB936" s="14">
        <f t="shared" si="328"/>
        <v>0</v>
      </c>
      <c r="AC936" s="15">
        <f t="shared" si="327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12"/>
        <v>716.8</v>
      </c>
      <c r="Y937" s="52">
        <f t="shared" si="313"/>
        <v>0</v>
      </c>
      <c r="Z937" s="52">
        <f t="shared" si="314"/>
        <v>0</v>
      </c>
      <c r="AA937" s="52">
        <f t="shared" si="315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800</v>
      </c>
      <c r="AF937" s="60"/>
      <c r="AH937" s="60"/>
    </row>
    <row r="938" spans="1:34">
      <c r="A938" s="99" t="s">
        <v>801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9">N938+S938</f>
        <v>829.44</v>
      </c>
      <c r="Y938" s="14">
        <f t="shared" ref="Y938:Y951" si="330">O938+T938</f>
        <v>0</v>
      </c>
      <c r="Z938" s="14">
        <f t="shared" ref="Z938:Z951" si="331">P938+U938</f>
        <v>0</v>
      </c>
      <c r="AA938" s="14">
        <f t="shared" ref="AA938:AA951" si="332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802</v>
      </c>
      <c r="B939" s="93">
        <v>18</v>
      </c>
      <c r="C939" s="21" t="s">
        <v>835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9"/>
        <v>670.72</v>
      </c>
      <c r="Y939" s="14">
        <f t="shared" si="330"/>
        <v>0</v>
      </c>
      <c r="Z939" s="14">
        <f t="shared" si="331"/>
        <v>0</v>
      </c>
      <c r="AA939" s="14">
        <f t="shared" si="332"/>
        <v>0</v>
      </c>
      <c r="AB939" s="14">
        <f>R939+W939</f>
        <v>0</v>
      </c>
      <c r="AC939" s="15">
        <f t="shared" ref="AC939:AC951" si="333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9"/>
        <v>670.72</v>
      </c>
      <c r="Y940" s="14">
        <f t="shared" si="330"/>
        <v>0</v>
      </c>
      <c r="Z940" s="14">
        <f t="shared" si="331"/>
        <v>0</v>
      </c>
      <c r="AA940" s="14">
        <f t="shared" si="332"/>
        <v>0</v>
      </c>
      <c r="AB940" s="14">
        <f t="shared" ref="AB940:AB951" si="334">R940+W940</f>
        <v>0</v>
      </c>
      <c r="AC940" s="15">
        <f t="shared" si="333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9"/>
        <v>670.72</v>
      </c>
      <c r="Y941" s="14">
        <f t="shared" si="330"/>
        <v>0</v>
      </c>
      <c r="Z941" s="14">
        <f t="shared" si="331"/>
        <v>0</v>
      </c>
      <c r="AA941" s="14">
        <f t="shared" si="332"/>
        <v>0</v>
      </c>
      <c r="AB941" s="14">
        <f t="shared" si="334"/>
        <v>0</v>
      </c>
      <c r="AC941" s="15">
        <f t="shared" si="333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9"/>
        <v>670.72</v>
      </c>
      <c r="Y942" s="14">
        <f t="shared" si="330"/>
        <v>0</v>
      </c>
      <c r="Z942" s="14">
        <f t="shared" si="331"/>
        <v>0</v>
      </c>
      <c r="AA942" s="14">
        <f t="shared" si="332"/>
        <v>0</v>
      </c>
      <c r="AB942" s="14">
        <f t="shared" si="334"/>
        <v>0</v>
      </c>
      <c r="AC942" s="15">
        <f t="shared" si="333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9"/>
        <v>232.95999999999998</v>
      </c>
      <c r="Y943" s="14">
        <f t="shared" si="330"/>
        <v>556.79999999999995</v>
      </c>
      <c r="Z943" s="14">
        <f t="shared" si="331"/>
        <v>0</v>
      </c>
      <c r="AA943" s="14">
        <f t="shared" si="332"/>
        <v>0</v>
      </c>
      <c r="AB943" s="14">
        <f t="shared" si="334"/>
        <v>0</v>
      </c>
      <c r="AC943" s="15">
        <f t="shared" si="333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830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9"/>
        <v>232.95999999999998</v>
      </c>
      <c r="Y944" s="14">
        <f t="shared" si="330"/>
        <v>0</v>
      </c>
      <c r="Z944" s="14">
        <f t="shared" si="331"/>
        <v>556.79999999999995</v>
      </c>
      <c r="AA944" s="14">
        <f t="shared" si="332"/>
        <v>0</v>
      </c>
      <c r="AB944" s="14">
        <f t="shared" si="334"/>
        <v>0</v>
      </c>
      <c r="AC944" s="15">
        <f t="shared" si="333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831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29"/>
        <v>232.95999999999998</v>
      </c>
      <c r="Y945" s="14">
        <f t="shared" si="330"/>
        <v>0</v>
      </c>
      <c r="Z945" s="14">
        <f t="shared" si="331"/>
        <v>0</v>
      </c>
      <c r="AA945" s="14">
        <f t="shared" si="332"/>
        <v>556.79999999999995</v>
      </c>
      <c r="AB945" s="14">
        <f t="shared" si="334"/>
        <v>0</v>
      </c>
      <c r="AC945" s="15">
        <f t="shared" si="333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832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29"/>
        <v>232.95999999999998</v>
      </c>
      <c r="Y946" s="14">
        <f t="shared" si="330"/>
        <v>0</v>
      </c>
      <c r="Z946" s="14">
        <f t="shared" si="331"/>
        <v>0</v>
      </c>
      <c r="AA946" s="14">
        <f t="shared" si="332"/>
        <v>0</v>
      </c>
      <c r="AB946" s="14">
        <f t="shared" si="334"/>
        <v>556.79999999999995</v>
      </c>
      <c r="AC946" s="15">
        <f t="shared" si="333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833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(N947/100)*(I947*$I$13)+(N947/100)*(J947*$J$13)+(N947/100)*(M947*$M$13)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>N947+S947</f>
        <v>825.59999999999991</v>
      </c>
      <c r="Y947" s="14">
        <f t="shared" si="330"/>
        <v>0</v>
      </c>
      <c r="Z947" s="14">
        <f t="shared" si="331"/>
        <v>0</v>
      </c>
      <c r="AA947" s="14">
        <f t="shared" si="332"/>
        <v>0</v>
      </c>
      <c r="AB947" s="14">
        <f t="shared" si="334"/>
        <v>0</v>
      </c>
      <c r="AC947" s="15">
        <f t="shared" si="333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834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9"/>
        <v>825.59999999999991</v>
      </c>
      <c r="Y948" s="14">
        <f t="shared" si="330"/>
        <v>0</v>
      </c>
      <c r="Z948" s="14">
        <f t="shared" si="331"/>
        <v>0</v>
      </c>
      <c r="AA948" s="14">
        <f t="shared" si="332"/>
        <v>0</v>
      </c>
      <c r="AB948" s="14">
        <f t="shared" si="334"/>
        <v>0</v>
      </c>
      <c r="AC948" s="15">
        <f t="shared" si="333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9"/>
        <v>825.59999999999991</v>
      </c>
      <c r="Y949" s="14">
        <f t="shared" si="330"/>
        <v>0</v>
      </c>
      <c r="Z949" s="14">
        <f t="shared" si="331"/>
        <v>0</v>
      </c>
      <c r="AA949" s="14">
        <f t="shared" si="332"/>
        <v>0</v>
      </c>
      <c r="AB949" s="14">
        <f t="shared" si="334"/>
        <v>0</v>
      </c>
      <c r="AC949" s="15">
        <f t="shared" si="333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9"/>
        <v>779.2639999999999</v>
      </c>
      <c r="Y950" s="14">
        <f t="shared" si="330"/>
        <v>0</v>
      </c>
      <c r="Z950" s="14">
        <f t="shared" si="331"/>
        <v>0</v>
      </c>
      <c r="AA950" s="14">
        <f t="shared" si="332"/>
        <v>0</v>
      </c>
      <c r="AB950" s="14">
        <f t="shared" si="334"/>
        <v>0</v>
      </c>
      <c r="AC950" s="15">
        <f t="shared" si="333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9"/>
        <v>897.02399999999989</v>
      </c>
      <c r="Y951" s="14">
        <f t="shared" si="330"/>
        <v>0</v>
      </c>
      <c r="Z951" s="14">
        <f t="shared" si="331"/>
        <v>0</v>
      </c>
      <c r="AA951" s="14">
        <f t="shared" si="332"/>
        <v>0</v>
      </c>
      <c r="AB951" s="14">
        <f t="shared" si="334"/>
        <v>0</v>
      </c>
      <c r="AC951" s="15">
        <f t="shared" si="333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12"/>
        <v>528</v>
      </c>
      <c r="Y952" s="52">
        <f t="shared" si="313"/>
        <v>0</v>
      </c>
      <c r="Z952" s="52">
        <f t="shared" si="314"/>
        <v>0</v>
      </c>
      <c r="AA952" s="52">
        <f t="shared" si="315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800</v>
      </c>
      <c r="AF952" s="60"/>
      <c r="AH952" s="59"/>
    </row>
    <row r="953" spans="1:34">
      <c r="A953" s="99" t="s">
        <v>801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12"/>
        <v>676.8</v>
      </c>
      <c r="Y953" s="14">
        <f t="shared" si="313"/>
        <v>0</v>
      </c>
      <c r="Z953" s="14">
        <f t="shared" si="314"/>
        <v>0</v>
      </c>
      <c r="AA953" s="14">
        <f t="shared" si="315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802</v>
      </c>
      <c r="B954" s="91">
        <v>12</v>
      </c>
      <c r="C954" s="21" t="s">
        <v>835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12"/>
        <v>499.2</v>
      </c>
      <c r="Y954" s="14">
        <f t="shared" si="313"/>
        <v>0</v>
      </c>
      <c r="Z954" s="14">
        <f t="shared" si="314"/>
        <v>0</v>
      </c>
      <c r="AA954" s="14">
        <f t="shared" si="315"/>
        <v>0</v>
      </c>
      <c r="AB954" s="14">
        <f>R954+W954</f>
        <v>292.39999999999998</v>
      </c>
      <c r="AC954" s="15">
        <f t="shared" ref="AC954:AC966" si="335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12"/>
        <v>499.2</v>
      </c>
      <c r="Y955" s="14">
        <f t="shared" si="313"/>
        <v>0</v>
      </c>
      <c r="Z955" s="14">
        <f t="shared" si="314"/>
        <v>0</v>
      </c>
      <c r="AA955" s="14">
        <f t="shared" si="315"/>
        <v>0</v>
      </c>
      <c r="AB955" s="14">
        <f t="shared" ref="AB955:AB966" si="336">R955+W955</f>
        <v>292.39999999999998</v>
      </c>
      <c r="AC955" s="15">
        <f t="shared" si="335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12"/>
        <v>499.2</v>
      </c>
      <c r="Y956" s="14">
        <f t="shared" si="313"/>
        <v>0</v>
      </c>
      <c r="Z956" s="14">
        <f t="shared" si="314"/>
        <v>0</v>
      </c>
      <c r="AA956" s="14">
        <f t="shared" si="315"/>
        <v>0</v>
      </c>
      <c r="AB956" s="14">
        <f t="shared" si="336"/>
        <v>292.39999999999998</v>
      </c>
      <c r="AC956" s="15">
        <f t="shared" si="335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12"/>
        <v>499.2</v>
      </c>
      <c r="Y957" s="14">
        <f t="shared" si="313"/>
        <v>0</v>
      </c>
      <c r="Z957" s="14">
        <f t="shared" si="314"/>
        <v>0</v>
      </c>
      <c r="AA957" s="14">
        <f t="shared" si="315"/>
        <v>0</v>
      </c>
      <c r="AB957" s="14">
        <f t="shared" si="336"/>
        <v>292.39999999999998</v>
      </c>
      <c r="AC957" s="15">
        <f t="shared" si="335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100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525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12"/>
        <v>171.60000000000002</v>
      </c>
      <c r="Y958" s="14">
        <f t="shared" si="313"/>
        <v>787.5</v>
      </c>
      <c r="Z958" s="14">
        <f t="shared" si="314"/>
        <v>0</v>
      </c>
      <c r="AA958" s="14">
        <f t="shared" si="315"/>
        <v>0</v>
      </c>
      <c r="AB958" s="14">
        <f t="shared" si="336"/>
        <v>0</v>
      </c>
      <c r="AC958" s="15">
        <f t="shared" si="335"/>
        <v>959.1</v>
      </c>
      <c r="AD958" s="48">
        <f>(ROUND(AC958-AC952,1)/AC952)</f>
        <v>0.15</v>
      </c>
      <c r="AE958" s="113"/>
      <c r="AF958" s="60"/>
      <c r="AH958" s="59"/>
    </row>
    <row r="959" spans="1:34">
      <c r="A959" s="99" t="s">
        <v>830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50</v>
      </c>
      <c r="L959" s="13">
        <v>50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525</v>
      </c>
      <c r="V959" s="14">
        <f>(Q959/100)*(L959*$L$10)</f>
        <v>0</v>
      </c>
      <c r="W959" s="14">
        <f>(R959/100)*(K959*$K$10)+(R959/100)*(L959*$L$10)</f>
        <v>0</v>
      </c>
      <c r="X959" s="14">
        <f t="shared" si="312"/>
        <v>171.60000000000002</v>
      </c>
      <c r="Y959" s="14">
        <f t="shared" si="313"/>
        <v>0</v>
      </c>
      <c r="Z959" s="14">
        <f t="shared" si="314"/>
        <v>787.5</v>
      </c>
      <c r="AA959" s="14">
        <f t="shared" si="315"/>
        <v>0</v>
      </c>
      <c r="AB959" s="14">
        <f t="shared" si="336"/>
        <v>0</v>
      </c>
      <c r="AC959" s="15">
        <f t="shared" si="335"/>
        <v>959.1</v>
      </c>
      <c r="AD959" s="48">
        <f>(ROUND(AC959-AC952,1)/AC952)</f>
        <v>0.15</v>
      </c>
      <c r="AE959" s="113"/>
      <c r="AF959" s="60"/>
      <c r="AH959" s="59"/>
    </row>
    <row r="960" spans="1:34">
      <c r="A960" s="99" t="s">
        <v>831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100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525</v>
      </c>
      <c r="W960" s="14">
        <f>(R960/100)*(K960*$K$11)+(R960/100)*(L960*$L$11)</f>
        <v>0</v>
      </c>
      <c r="X960" s="14">
        <f t="shared" si="312"/>
        <v>171.60000000000002</v>
      </c>
      <c r="Y960" s="14">
        <f t="shared" si="313"/>
        <v>0</v>
      </c>
      <c r="Z960" s="14">
        <f t="shared" si="314"/>
        <v>0</v>
      </c>
      <c r="AA960" s="14">
        <f t="shared" si="315"/>
        <v>787.5</v>
      </c>
      <c r="AB960" s="14">
        <f t="shared" si="336"/>
        <v>0</v>
      </c>
      <c r="AC960" s="15">
        <f t="shared" si="335"/>
        <v>959.1</v>
      </c>
      <c r="AD960" s="48">
        <f>(ROUND(AC960-AC952,1)/AC952)</f>
        <v>0.15</v>
      </c>
      <c r="AE960" s="113"/>
      <c r="AF960" s="60"/>
      <c r="AH960" s="59"/>
    </row>
    <row r="961" spans="1:34">
      <c r="A961" s="99" t="s">
        <v>832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55</v>
      </c>
      <c r="L961" s="13">
        <v>55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577.5</v>
      </c>
      <c r="X961" s="14">
        <f t="shared" si="312"/>
        <v>171.60000000000002</v>
      </c>
      <c r="Y961" s="14">
        <f t="shared" si="313"/>
        <v>0</v>
      </c>
      <c r="Z961" s="14">
        <f t="shared" si="314"/>
        <v>0</v>
      </c>
      <c r="AA961" s="14">
        <f t="shared" si="315"/>
        <v>0</v>
      </c>
      <c r="AB961" s="14">
        <f t="shared" si="336"/>
        <v>840</v>
      </c>
      <c r="AC961" s="15">
        <f t="shared" si="335"/>
        <v>1011.6</v>
      </c>
      <c r="AD961" s="48">
        <f>(ROUND(AC961-AC952,1)/AC952)</f>
        <v>0.21294964028776978</v>
      </c>
      <c r="AE961" s="113"/>
      <c r="AF961" s="60"/>
      <c r="AH961" s="59"/>
    </row>
    <row r="962" spans="1:34">
      <c r="A962" s="99" t="s">
        <v>833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55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(N962/100)*(I962*$I$13)+(N962/100)*(J962*$J$13)+(N962/100)*(M962*$M$13)</f>
        <v>414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242.25</v>
      </c>
      <c r="X962" s="14">
        <f>N962+S962</f>
        <v>594</v>
      </c>
      <c r="Y962" s="14">
        <f t="shared" si="313"/>
        <v>0</v>
      </c>
      <c r="Z962" s="14">
        <f t="shared" si="314"/>
        <v>0</v>
      </c>
      <c r="AA962" s="14">
        <f t="shared" si="315"/>
        <v>0</v>
      </c>
      <c r="AB962" s="14">
        <f t="shared" si="336"/>
        <v>369.75</v>
      </c>
      <c r="AC962" s="15">
        <f t="shared" si="335"/>
        <v>963.8</v>
      </c>
      <c r="AD962" s="48">
        <f>(ROUND(AC962-AC952,1)/AC952)</f>
        <v>0.15563549160671464</v>
      </c>
      <c r="AE962" s="113"/>
      <c r="AF962" s="60"/>
      <c r="AH962" s="59"/>
    </row>
    <row r="963" spans="1:34">
      <c r="A963" s="99" t="s">
        <v>834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100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744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12"/>
        <v>976.5</v>
      </c>
      <c r="Y963" s="14">
        <f t="shared" si="313"/>
        <v>0</v>
      </c>
      <c r="Z963" s="14">
        <f t="shared" si="314"/>
        <v>0</v>
      </c>
      <c r="AA963" s="14">
        <f t="shared" si="315"/>
        <v>0</v>
      </c>
      <c r="AB963" s="14">
        <f t="shared" si="336"/>
        <v>0</v>
      </c>
      <c r="AC963" s="15">
        <f t="shared" si="335"/>
        <v>976.5</v>
      </c>
      <c r="AD963" s="48">
        <f>(ROUND(AC963-AC952,1)/AC952)</f>
        <v>0.17086330935251798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100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744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12"/>
        <v>976.5</v>
      </c>
      <c r="Y964" s="14">
        <f t="shared" si="313"/>
        <v>0</v>
      </c>
      <c r="Z964" s="14">
        <f t="shared" si="314"/>
        <v>0</v>
      </c>
      <c r="AA964" s="14">
        <f t="shared" si="315"/>
        <v>0</v>
      </c>
      <c r="AB964" s="14">
        <f t="shared" si="336"/>
        <v>0</v>
      </c>
      <c r="AC964" s="15">
        <f t="shared" si="335"/>
        <v>976.5</v>
      </c>
      <c r="AD964" s="48">
        <f>(ROUND(AC964-AC952,1)/AC952)</f>
        <v>0.17086330935251798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12"/>
        <v>747.83999999999992</v>
      </c>
      <c r="Y965" s="14">
        <f t="shared" si="313"/>
        <v>0</v>
      </c>
      <c r="Z965" s="14">
        <f t="shared" si="314"/>
        <v>0</v>
      </c>
      <c r="AA965" s="14">
        <f t="shared" si="315"/>
        <v>0</v>
      </c>
      <c r="AB965" s="14">
        <f t="shared" si="336"/>
        <v>244.8</v>
      </c>
      <c r="AC965" s="15">
        <f t="shared" si="335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12"/>
        <v>638.4</v>
      </c>
      <c r="Y966" s="14">
        <f t="shared" si="313"/>
        <v>0</v>
      </c>
      <c r="Z966" s="14">
        <f t="shared" si="314"/>
        <v>0</v>
      </c>
      <c r="AA966" s="14">
        <f t="shared" si="315"/>
        <v>0</v>
      </c>
      <c r="AB966" s="14">
        <f t="shared" si="336"/>
        <v>244.8</v>
      </c>
      <c r="AC966" s="15">
        <f t="shared" si="335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12"/>
        <v>750</v>
      </c>
      <c r="Y967" s="52">
        <f t="shared" si="313"/>
        <v>0</v>
      </c>
      <c r="Z967" s="52">
        <f t="shared" si="314"/>
        <v>0</v>
      </c>
      <c r="AA967" s="52">
        <f t="shared" si="315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800</v>
      </c>
      <c r="AF967" s="60"/>
      <c r="AH967" s="59"/>
    </row>
    <row r="968" spans="1:34">
      <c r="A968" s="99" t="s">
        <v>801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37">N968+S968</f>
        <v>910</v>
      </c>
      <c r="Y968" s="14">
        <f t="shared" ref="Y968:Y981" si="338">O968+T968</f>
        <v>0</v>
      </c>
      <c r="Z968" s="14">
        <f t="shared" ref="Z968:Z981" si="339">P968+U968</f>
        <v>0</v>
      </c>
      <c r="AA968" s="14">
        <f t="shared" ref="AA968:AA981" si="340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802</v>
      </c>
      <c r="B969" s="93">
        <v>18</v>
      </c>
      <c r="C969" s="21" t="s">
        <v>835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37"/>
        <v>700</v>
      </c>
      <c r="Y969" s="14">
        <f t="shared" si="338"/>
        <v>0</v>
      </c>
      <c r="Z969" s="14">
        <f t="shared" si="339"/>
        <v>0</v>
      </c>
      <c r="AA969" s="14">
        <f t="shared" si="340"/>
        <v>0</v>
      </c>
      <c r="AB969" s="14">
        <f>R969+W969</f>
        <v>0</v>
      </c>
      <c r="AC969" s="15">
        <f t="shared" ref="AC969:AC981" si="341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37"/>
        <v>700</v>
      </c>
      <c r="Y970" s="14">
        <f t="shared" si="338"/>
        <v>0</v>
      </c>
      <c r="Z970" s="14">
        <f t="shared" si="339"/>
        <v>0</v>
      </c>
      <c r="AA970" s="14">
        <f t="shared" si="340"/>
        <v>0</v>
      </c>
      <c r="AB970" s="14">
        <f t="shared" ref="AB970:AB981" si="342">R970+W970</f>
        <v>0</v>
      </c>
      <c r="AC970" s="15">
        <f t="shared" si="341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37"/>
        <v>700</v>
      </c>
      <c r="Y971" s="14">
        <f t="shared" si="338"/>
        <v>0</v>
      </c>
      <c r="Z971" s="14">
        <f t="shared" si="339"/>
        <v>0</v>
      </c>
      <c r="AA971" s="14">
        <f t="shared" si="340"/>
        <v>0</v>
      </c>
      <c r="AB971" s="14">
        <f t="shared" si="342"/>
        <v>0</v>
      </c>
      <c r="AC971" s="15">
        <f t="shared" si="341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37"/>
        <v>700</v>
      </c>
      <c r="Y972" s="14">
        <f t="shared" si="338"/>
        <v>0</v>
      </c>
      <c r="Z972" s="14">
        <f t="shared" si="339"/>
        <v>0</v>
      </c>
      <c r="AA972" s="14">
        <f t="shared" si="340"/>
        <v>0</v>
      </c>
      <c r="AB972" s="14">
        <f t="shared" si="342"/>
        <v>0</v>
      </c>
      <c r="AC972" s="15">
        <f t="shared" si="341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37"/>
        <v>245.70000000000002</v>
      </c>
      <c r="Y973" s="14">
        <f t="shared" si="338"/>
        <v>581.25</v>
      </c>
      <c r="Z973" s="14">
        <f t="shared" si="339"/>
        <v>0</v>
      </c>
      <c r="AA973" s="14">
        <f t="shared" si="340"/>
        <v>0</v>
      </c>
      <c r="AB973" s="14">
        <f t="shared" si="342"/>
        <v>0</v>
      </c>
      <c r="AC973" s="15">
        <f t="shared" si="341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830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37"/>
        <v>245.70000000000002</v>
      </c>
      <c r="Y974" s="14">
        <f t="shared" si="338"/>
        <v>0</v>
      </c>
      <c r="Z974" s="14">
        <f t="shared" si="339"/>
        <v>581.25</v>
      </c>
      <c r="AA974" s="14">
        <f t="shared" si="340"/>
        <v>0</v>
      </c>
      <c r="AB974" s="14">
        <f t="shared" si="342"/>
        <v>0</v>
      </c>
      <c r="AC974" s="15">
        <f t="shared" si="341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831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37"/>
        <v>245.70000000000002</v>
      </c>
      <c r="Y975" s="14">
        <f t="shared" si="338"/>
        <v>0</v>
      </c>
      <c r="Z975" s="14">
        <f t="shared" si="339"/>
        <v>0</v>
      </c>
      <c r="AA975" s="14">
        <f t="shared" si="340"/>
        <v>581.25</v>
      </c>
      <c r="AB975" s="14">
        <f t="shared" si="342"/>
        <v>0</v>
      </c>
      <c r="AC975" s="15">
        <f t="shared" si="341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832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37"/>
        <v>245.70000000000002</v>
      </c>
      <c r="Y976" s="14">
        <f t="shared" si="338"/>
        <v>0</v>
      </c>
      <c r="Z976" s="14">
        <f t="shared" si="339"/>
        <v>0</v>
      </c>
      <c r="AA976" s="14">
        <f t="shared" si="340"/>
        <v>0</v>
      </c>
      <c r="AB976" s="14">
        <f t="shared" si="342"/>
        <v>581.25</v>
      </c>
      <c r="AC976" s="15">
        <f t="shared" si="341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833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(N977/100)*(I977*$I$13)+(N977/100)*(J977*$J$13)+(N977/100)*(M977*$M$13)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>N977+S977</f>
        <v>862.5</v>
      </c>
      <c r="Y977" s="14">
        <f t="shared" si="338"/>
        <v>0</v>
      </c>
      <c r="Z977" s="14">
        <f t="shared" si="339"/>
        <v>0</v>
      </c>
      <c r="AA977" s="14">
        <f t="shared" si="340"/>
        <v>0</v>
      </c>
      <c r="AB977" s="14">
        <f t="shared" si="342"/>
        <v>0</v>
      </c>
      <c r="AC977" s="15">
        <f t="shared" si="341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834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37"/>
        <v>862.5</v>
      </c>
      <c r="Y978" s="14">
        <f t="shared" si="338"/>
        <v>0</v>
      </c>
      <c r="Z978" s="14">
        <f t="shared" si="339"/>
        <v>0</v>
      </c>
      <c r="AA978" s="14">
        <f t="shared" si="340"/>
        <v>0</v>
      </c>
      <c r="AB978" s="14">
        <f t="shared" si="342"/>
        <v>0</v>
      </c>
      <c r="AC978" s="15">
        <f t="shared" si="341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37"/>
        <v>862.5</v>
      </c>
      <c r="Y979" s="14">
        <f t="shared" si="338"/>
        <v>0</v>
      </c>
      <c r="Z979" s="14">
        <f t="shared" si="339"/>
        <v>0</v>
      </c>
      <c r="AA979" s="14">
        <f t="shared" si="340"/>
        <v>0</v>
      </c>
      <c r="AB979" s="14">
        <f t="shared" si="342"/>
        <v>0</v>
      </c>
      <c r="AC979" s="15">
        <f t="shared" si="341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37"/>
        <v>874</v>
      </c>
      <c r="Y980" s="14">
        <f t="shared" si="338"/>
        <v>0</v>
      </c>
      <c r="Z980" s="14">
        <f t="shared" si="339"/>
        <v>0</v>
      </c>
      <c r="AA980" s="14">
        <f t="shared" si="340"/>
        <v>0</v>
      </c>
      <c r="AB980" s="14">
        <f t="shared" si="342"/>
        <v>0</v>
      </c>
      <c r="AC980" s="15">
        <f t="shared" si="341"/>
        <v>874</v>
      </c>
      <c r="AD980" s="48">
        <f>(ROUND(AC980-AC967,1)/AC967)</f>
        <v>0.16533333333333333</v>
      </c>
      <c r="AE980" s="113"/>
      <c r="AF980" s="60"/>
      <c r="AH980" s="60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37"/>
        <v>874</v>
      </c>
      <c r="Y981" s="14">
        <f t="shared" si="338"/>
        <v>0</v>
      </c>
      <c r="Z981" s="14">
        <f t="shared" si="339"/>
        <v>0</v>
      </c>
      <c r="AA981" s="14">
        <f t="shared" si="340"/>
        <v>0</v>
      </c>
      <c r="AB981" s="14">
        <f t="shared" si="342"/>
        <v>0</v>
      </c>
      <c r="AC981" s="15">
        <f t="shared" si="341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12"/>
        <v>480</v>
      </c>
      <c r="Y982" s="52">
        <f t="shared" si="313"/>
        <v>400</v>
      </c>
      <c r="Z982" s="52">
        <f t="shared" si="314"/>
        <v>0</v>
      </c>
      <c r="AA982" s="52">
        <f t="shared" si="315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800</v>
      </c>
      <c r="AF982" s="60"/>
      <c r="AH982" s="59"/>
    </row>
    <row r="983" spans="1:34">
      <c r="A983" s="99" t="s">
        <v>801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12"/>
        <v>633.6</v>
      </c>
      <c r="Y983" s="14">
        <f t="shared" si="313"/>
        <v>320</v>
      </c>
      <c r="Z983" s="14">
        <f t="shared" si="314"/>
        <v>0</v>
      </c>
      <c r="AA983" s="14">
        <f t="shared" si="315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802</v>
      </c>
      <c r="B984" s="91">
        <v>20</v>
      </c>
      <c r="C984" s="21" t="s">
        <v>835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12"/>
        <v>456</v>
      </c>
      <c r="Y984" s="14">
        <f t="shared" si="313"/>
        <v>380</v>
      </c>
      <c r="Z984" s="14">
        <f t="shared" si="314"/>
        <v>0</v>
      </c>
      <c r="AA984" s="14">
        <f t="shared" si="315"/>
        <v>0</v>
      </c>
      <c r="AB984" s="14">
        <f>R984+W984</f>
        <v>0</v>
      </c>
      <c r="AC984" s="15">
        <f t="shared" ref="AC984:AC996" si="343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12"/>
        <v>456</v>
      </c>
      <c r="Y985" s="14">
        <f t="shared" si="313"/>
        <v>380</v>
      </c>
      <c r="Z985" s="14">
        <f t="shared" si="314"/>
        <v>0</v>
      </c>
      <c r="AA985" s="14">
        <f t="shared" si="315"/>
        <v>0</v>
      </c>
      <c r="AB985" s="14">
        <f t="shared" ref="AB985:AB996" si="344">R985+W985</f>
        <v>0</v>
      </c>
      <c r="AC985" s="15">
        <f t="shared" si="343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12"/>
        <v>456</v>
      </c>
      <c r="Y986" s="14">
        <f t="shared" si="313"/>
        <v>380</v>
      </c>
      <c r="Z986" s="14">
        <f t="shared" si="314"/>
        <v>0</v>
      </c>
      <c r="AA986" s="14">
        <f t="shared" si="315"/>
        <v>0</v>
      </c>
      <c r="AB986" s="14">
        <f t="shared" si="344"/>
        <v>0</v>
      </c>
      <c r="AC986" s="15">
        <f t="shared" si="343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12"/>
        <v>456</v>
      </c>
      <c r="Y987" s="14">
        <f t="shared" si="313"/>
        <v>380</v>
      </c>
      <c r="Z987" s="14">
        <f t="shared" si="314"/>
        <v>0</v>
      </c>
      <c r="AA987" s="14">
        <f t="shared" si="315"/>
        <v>0</v>
      </c>
      <c r="AB987" s="14">
        <f t="shared" si="344"/>
        <v>0</v>
      </c>
      <c r="AC987" s="15">
        <f t="shared" si="343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100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600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12"/>
        <v>156</v>
      </c>
      <c r="Y988" s="14">
        <f t="shared" si="313"/>
        <v>900</v>
      </c>
      <c r="Z988" s="14">
        <f t="shared" si="314"/>
        <v>0</v>
      </c>
      <c r="AA988" s="14">
        <f t="shared" si="315"/>
        <v>0</v>
      </c>
      <c r="AB988" s="14">
        <f t="shared" si="344"/>
        <v>0</v>
      </c>
      <c r="AC988" s="15">
        <f t="shared" si="343"/>
        <v>1056</v>
      </c>
      <c r="AD988" s="48">
        <f>(ROUND(AC988-AC982,1)/AC982)</f>
        <v>0.2</v>
      </c>
      <c r="AE988" s="113"/>
      <c r="AF988" s="60"/>
      <c r="AH988" s="59"/>
    </row>
    <row r="989" spans="1:34">
      <c r="A989" s="99" t="s">
        <v>830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45</v>
      </c>
      <c r="L989" s="13">
        <v>45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540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12"/>
        <v>156</v>
      </c>
      <c r="Y989" s="14">
        <f t="shared" si="313"/>
        <v>0</v>
      </c>
      <c r="Z989" s="14">
        <f t="shared" si="314"/>
        <v>840</v>
      </c>
      <c r="AA989" s="14">
        <f t="shared" si="315"/>
        <v>0</v>
      </c>
      <c r="AB989" s="14">
        <f t="shared" si="344"/>
        <v>0</v>
      </c>
      <c r="AC989" s="15">
        <f t="shared" si="343"/>
        <v>996</v>
      </c>
      <c r="AD989" s="48">
        <f>(ROUND(AC989-AC982,1)/AC982)</f>
        <v>0.13181818181818181</v>
      </c>
      <c r="AE989" s="113"/>
      <c r="AF989" s="60"/>
      <c r="AH989" s="59"/>
    </row>
    <row r="990" spans="1:34">
      <c r="A990" s="99" t="s">
        <v>831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90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540</v>
      </c>
      <c r="W990" s="14">
        <f>(R990/100)*(K990*$K$11)+(R990/100)*(L990*$L$11)</f>
        <v>0</v>
      </c>
      <c r="X990" s="14">
        <f t="shared" si="312"/>
        <v>156</v>
      </c>
      <c r="Y990" s="14">
        <f t="shared" si="313"/>
        <v>0</v>
      </c>
      <c r="Z990" s="14">
        <f t="shared" si="314"/>
        <v>0</v>
      </c>
      <c r="AA990" s="14">
        <f t="shared" si="315"/>
        <v>840</v>
      </c>
      <c r="AB990" s="14">
        <f t="shared" si="344"/>
        <v>0</v>
      </c>
      <c r="AC990" s="15">
        <f t="shared" si="343"/>
        <v>996</v>
      </c>
      <c r="AD990" s="48">
        <f>(ROUND(AC990-AC982,1)/AC982)</f>
        <v>0.13181818181818181</v>
      </c>
      <c r="AE990" s="113"/>
      <c r="AF990" s="60"/>
      <c r="AH990" s="59"/>
    </row>
    <row r="991" spans="1:34">
      <c r="A991" s="99" t="s">
        <v>832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540</v>
      </c>
      <c r="X991" s="14">
        <f t="shared" si="312"/>
        <v>156</v>
      </c>
      <c r="Y991" s="14">
        <f t="shared" si="313"/>
        <v>0</v>
      </c>
      <c r="Z991" s="14">
        <f t="shared" si="314"/>
        <v>0</v>
      </c>
      <c r="AA991" s="14">
        <f t="shared" si="315"/>
        <v>0</v>
      </c>
      <c r="AB991" s="14">
        <f t="shared" si="344"/>
        <v>840</v>
      </c>
      <c r="AC991" s="15">
        <f t="shared" si="343"/>
        <v>996</v>
      </c>
      <c r="AD991" s="48">
        <f>(ROUND(AC991-AC982,1)/AC982)</f>
        <v>0.13181818181818181</v>
      </c>
      <c r="AE991" s="113"/>
      <c r="AF991" s="60"/>
      <c r="AH991" s="59"/>
    </row>
    <row r="992" spans="1:34">
      <c r="A992" s="99" t="s">
        <v>833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50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(N992/100)*(I992*$I$13)+(N992/100)*(J992*$J$13)+(N992/100)*(M992*$M$13)</f>
        <v>360</v>
      </c>
      <c r="T992" s="14">
        <f>(O992/100)*(K992*$K$13)+(O992/100)*(M992*$M$13)</f>
        <v>300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>N992+S992</f>
        <v>540</v>
      </c>
      <c r="Y992" s="14">
        <f t="shared" si="313"/>
        <v>450</v>
      </c>
      <c r="Z992" s="14">
        <f t="shared" si="314"/>
        <v>0</v>
      </c>
      <c r="AA992" s="14">
        <f t="shared" si="315"/>
        <v>0</v>
      </c>
      <c r="AB992" s="14">
        <f t="shared" si="344"/>
        <v>0</v>
      </c>
      <c r="AC992" s="15">
        <f t="shared" si="343"/>
        <v>990</v>
      </c>
      <c r="AD992" s="48">
        <f>(ROUND(AC992-AC982,1)/AC982)</f>
        <v>0.125</v>
      </c>
      <c r="AE992" s="113"/>
      <c r="AF992" s="60"/>
      <c r="AH992" s="59"/>
    </row>
    <row r="993" spans="1:34">
      <c r="A993" s="99" t="s">
        <v>834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100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742.5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12"/>
        <v>990</v>
      </c>
      <c r="Y993" s="14">
        <f t="shared" si="313"/>
        <v>0</v>
      </c>
      <c r="Z993" s="14">
        <f t="shared" si="314"/>
        <v>0</v>
      </c>
      <c r="AA993" s="14">
        <f t="shared" si="315"/>
        <v>0</v>
      </c>
      <c r="AB993" s="14">
        <f t="shared" si="344"/>
        <v>0</v>
      </c>
      <c r="AC993" s="15">
        <f t="shared" si="343"/>
        <v>990</v>
      </c>
      <c r="AD993" s="48">
        <f>(ROUND(AC993-AC982,1)/AC982)</f>
        <v>0.125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100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742.5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12"/>
        <v>990</v>
      </c>
      <c r="Y994" s="14">
        <f t="shared" si="313"/>
        <v>0</v>
      </c>
      <c r="Z994" s="14">
        <f t="shared" si="314"/>
        <v>0</v>
      </c>
      <c r="AA994" s="14">
        <f t="shared" si="315"/>
        <v>0</v>
      </c>
      <c r="AB994" s="14">
        <f t="shared" si="344"/>
        <v>0</v>
      </c>
      <c r="AC994" s="15">
        <f t="shared" si="343"/>
        <v>990</v>
      </c>
      <c r="AD994" s="48">
        <f>(ROUND(AC994-AC982,1)/AC982)</f>
        <v>0.125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12"/>
        <v>715.2</v>
      </c>
      <c r="Y995" s="14">
        <f t="shared" si="313"/>
        <v>320</v>
      </c>
      <c r="Z995" s="14">
        <f t="shared" si="314"/>
        <v>0</v>
      </c>
      <c r="AA995" s="14">
        <f t="shared" si="315"/>
        <v>0</v>
      </c>
      <c r="AB995" s="14">
        <f t="shared" si="344"/>
        <v>0</v>
      </c>
      <c r="AC995" s="15">
        <f t="shared" si="343"/>
        <v>1035.2</v>
      </c>
      <c r="AD995" s="48">
        <f>(ROUND(AC995-AC982,1)/AC982)</f>
        <v>0.17636363636363636</v>
      </c>
      <c r="AE995" s="113"/>
      <c r="AF995" s="60"/>
      <c r="AH995" s="59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12"/>
        <v>591.36</v>
      </c>
      <c r="Y996" s="14">
        <f t="shared" si="313"/>
        <v>320</v>
      </c>
      <c r="Z996" s="14">
        <f t="shared" si="314"/>
        <v>0</v>
      </c>
      <c r="AA996" s="14">
        <f t="shared" si="315"/>
        <v>0</v>
      </c>
      <c r="AB996" s="14">
        <f t="shared" si="344"/>
        <v>0</v>
      </c>
      <c r="AC996" s="15">
        <f t="shared" si="343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800</v>
      </c>
      <c r="AF997" s="60"/>
      <c r="AH997" s="59"/>
    </row>
    <row r="998" spans="1:34">
      <c r="A998" s="99" t="s">
        <v>801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45">N998+S998</f>
        <v>830</v>
      </c>
      <c r="Y998" s="14">
        <f t="shared" ref="Y998:Y1011" si="346">O998+T998</f>
        <v>0</v>
      </c>
      <c r="Z998" s="14">
        <f t="shared" ref="Z998:Z1011" si="347">P998+U998</f>
        <v>0</v>
      </c>
      <c r="AA998" s="14">
        <f t="shared" ref="AA998:AA1011" si="348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60"/>
    </row>
    <row r="999" spans="1:34">
      <c r="A999" s="99" t="s">
        <v>802</v>
      </c>
      <c r="B999" s="93">
        <v>12</v>
      </c>
      <c r="C999" s="21" t="s">
        <v>835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45"/>
        <v>677.5</v>
      </c>
      <c r="Y999" s="14">
        <f t="shared" si="346"/>
        <v>0</v>
      </c>
      <c r="Z999" s="14">
        <f t="shared" si="347"/>
        <v>0</v>
      </c>
      <c r="AA999" s="14">
        <f t="shared" si="348"/>
        <v>0</v>
      </c>
      <c r="AB999" s="14">
        <f>R999+W999</f>
        <v>0</v>
      </c>
      <c r="AC999" s="15">
        <f t="shared" ref="AC999:AC1011" si="349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45"/>
        <v>677.5</v>
      </c>
      <c r="Y1000" s="14">
        <f t="shared" si="346"/>
        <v>0</v>
      </c>
      <c r="Z1000" s="14">
        <f t="shared" si="347"/>
        <v>0</v>
      </c>
      <c r="AA1000" s="14">
        <f t="shared" si="348"/>
        <v>0</v>
      </c>
      <c r="AB1000" s="14">
        <f t="shared" ref="AB1000:AB1011" si="350">R1000+W1000</f>
        <v>0</v>
      </c>
      <c r="AC1000" s="15">
        <f t="shared" si="349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45"/>
        <v>677.5</v>
      </c>
      <c r="Y1001" s="14">
        <f t="shared" si="346"/>
        <v>0</v>
      </c>
      <c r="Z1001" s="14">
        <f t="shared" si="347"/>
        <v>0</v>
      </c>
      <c r="AA1001" s="14">
        <f t="shared" si="348"/>
        <v>0</v>
      </c>
      <c r="AB1001" s="14">
        <f t="shared" si="350"/>
        <v>0</v>
      </c>
      <c r="AC1001" s="15">
        <f t="shared" si="349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45"/>
        <v>677.5</v>
      </c>
      <c r="Y1002" s="14">
        <f t="shared" si="346"/>
        <v>0</v>
      </c>
      <c r="Z1002" s="14">
        <f t="shared" si="347"/>
        <v>0</v>
      </c>
      <c r="AA1002" s="14">
        <f t="shared" si="348"/>
        <v>0</v>
      </c>
      <c r="AB1002" s="14">
        <f t="shared" si="350"/>
        <v>0</v>
      </c>
      <c r="AC1002" s="15">
        <f t="shared" si="349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45"/>
        <v>155.61000000000001</v>
      </c>
      <c r="Y1003" s="14">
        <f t="shared" si="346"/>
        <v>645</v>
      </c>
      <c r="Z1003" s="14">
        <f t="shared" si="347"/>
        <v>0</v>
      </c>
      <c r="AA1003" s="14">
        <f t="shared" si="348"/>
        <v>0</v>
      </c>
      <c r="AB1003" s="14">
        <f t="shared" si="350"/>
        <v>0</v>
      </c>
      <c r="AC1003" s="15">
        <f t="shared" si="349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830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45"/>
        <v>237.51000000000002</v>
      </c>
      <c r="Y1004" s="14">
        <f t="shared" si="346"/>
        <v>0</v>
      </c>
      <c r="Z1004" s="14">
        <f t="shared" si="347"/>
        <v>562.5</v>
      </c>
      <c r="AA1004" s="14">
        <f t="shared" si="348"/>
        <v>0</v>
      </c>
      <c r="AB1004" s="14">
        <f t="shared" si="350"/>
        <v>0</v>
      </c>
      <c r="AC1004" s="15">
        <f t="shared" si="349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831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45"/>
        <v>294.84000000000003</v>
      </c>
      <c r="Y1005" s="14">
        <f t="shared" si="346"/>
        <v>0</v>
      </c>
      <c r="Z1005" s="14">
        <f t="shared" si="347"/>
        <v>0</v>
      </c>
      <c r="AA1005" s="14">
        <f t="shared" si="348"/>
        <v>506.25</v>
      </c>
      <c r="AB1005" s="14">
        <f t="shared" si="350"/>
        <v>0</v>
      </c>
      <c r="AC1005" s="15">
        <f t="shared" si="349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832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45"/>
        <v>237.51000000000002</v>
      </c>
      <c r="Y1006" s="14">
        <f t="shared" si="346"/>
        <v>0</v>
      </c>
      <c r="Z1006" s="14">
        <f t="shared" si="347"/>
        <v>0</v>
      </c>
      <c r="AA1006" s="14">
        <f t="shared" si="348"/>
        <v>0</v>
      </c>
      <c r="AB1006" s="14">
        <f t="shared" si="350"/>
        <v>562.5</v>
      </c>
      <c r="AC1006" s="15">
        <f t="shared" si="349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833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45"/>
        <v>836.25</v>
      </c>
      <c r="Y1007" s="14">
        <f t="shared" si="346"/>
        <v>0</v>
      </c>
      <c r="Z1007" s="14">
        <f t="shared" si="347"/>
        <v>0</v>
      </c>
      <c r="AA1007" s="14">
        <f t="shared" si="348"/>
        <v>0</v>
      </c>
      <c r="AB1007" s="14">
        <f t="shared" si="350"/>
        <v>0</v>
      </c>
      <c r="AC1007" s="15">
        <f t="shared" si="349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834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45"/>
        <v>823.5</v>
      </c>
      <c r="Y1008" s="14">
        <f t="shared" si="346"/>
        <v>0</v>
      </c>
      <c r="Z1008" s="14">
        <f t="shared" si="347"/>
        <v>0</v>
      </c>
      <c r="AA1008" s="14">
        <f t="shared" si="348"/>
        <v>0</v>
      </c>
      <c r="AB1008" s="14">
        <f t="shared" si="350"/>
        <v>0</v>
      </c>
      <c r="AC1008" s="15">
        <f t="shared" si="349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45"/>
        <v>823.5</v>
      </c>
      <c r="Y1009" s="14">
        <f t="shared" si="346"/>
        <v>0</v>
      </c>
      <c r="Z1009" s="14">
        <f t="shared" si="347"/>
        <v>0</v>
      </c>
      <c r="AA1009" s="14">
        <f t="shared" si="348"/>
        <v>0</v>
      </c>
      <c r="AB1009" s="14">
        <f t="shared" si="350"/>
        <v>0</v>
      </c>
      <c r="AC1009" s="15">
        <f t="shared" si="349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45"/>
        <v>796</v>
      </c>
      <c r="Y1010" s="14">
        <f t="shared" si="346"/>
        <v>0</v>
      </c>
      <c r="Z1010" s="14">
        <f t="shared" si="347"/>
        <v>0</v>
      </c>
      <c r="AA1010" s="14">
        <f t="shared" si="348"/>
        <v>0</v>
      </c>
      <c r="AB1010" s="14">
        <f t="shared" si="350"/>
        <v>0</v>
      </c>
      <c r="AC1010" s="15">
        <f t="shared" si="349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45"/>
        <v>899</v>
      </c>
      <c r="Y1011" s="14">
        <f t="shared" si="346"/>
        <v>0</v>
      </c>
      <c r="Z1011" s="14">
        <f t="shared" si="347"/>
        <v>0</v>
      </c>
      <c r="AA1011" s="14">
        <f t="shared" si="348"/>
        <v>0</v>
      </c>
      <c r="AB1011" s="14">
        <f t="shared" si="350"/>
        <v>0</v>
      </c>
      <c r="AC1011" s="15">
        <f t="shared" si="349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12"/>
        <v>717.59999999999991</v>
      </c>
      <c r="Y1012" s="52">
        <f t="shared" si="313"/>
        <v>0</v>
      </c>
      <c r="Z1012" s="52">
        <f t="shared" si="314"/>
        <v>0</v>
      </c>
      <c r="AA1012" s="52">
        <f t="shared" si="315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800</v>
      </c>
      <c r="AF1012" s="60"/>
      <c r="AH1012" s="59"/>
    </row>
    <row r="1013" spans="1:34">
      <c r="A1013" s="99" t="s">
        <v>801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51">N1013+S1013</f>
        <v>872.16000000000008</v>
      </c>
      <c r="Y1013" s="14">
        <f t="shared" ref="Y1013:Y1026" si="352">O1013+T1013</f>
        <v>0</v>
      </c>
      <c r="Z1013" s="14">
        <f t="shared" ref="Z1013:Z1026" si="353">P1013+U1013</f>
        <v>0</v>
      </c>
      <c r="AA1013" s="14">
        <f t="shared" ref="AA1013:AA1026" si="354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59"/>
    </row>
    <row r="1014" spans="1:34">
      <c r="A1014" s="99" t="s">
        <v>802</v>
      </c>
      <c r="B1014" s="91">
        <v>16</v>
      </c>
      <c r="C1014" s="21" t="s">
        <v>835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51"/>
        <v>673.43999999999994</v>
      </c>
      <c r="Y1014" s="14">
        <f t="shared" si="352"/>
        <v>0</v>
      </c>
      <c r="Z1014" s="14">
        <f t="shared" si="353"/>
        <v>0</v>
      </c>
      <c r="AA1014" s="14">
        <f t="shared" si="354"/>
        <v>0</v>
      </c>
      <c r="AB1014" s="14">
        <f>R1014+W1014</f>
        <v>0</v>
      </c>
      <c r="AC1014" s="15">
        <f t="shared" ref="AC1014:AC1026" si="355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60"/>
    </row>
    <row r="1015" spans="1:34">
      <c r="A1015" s="99" t="s">
        <v>803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51"/>
        <v>673.43999999999994</v>
      </c>
      <c r="Y1015" s="14">
        <f t="shared" si="352"/>
        <v>0</v>
      </c>
      <c r="Z1015" s="14">
        <f t="shared" si="353"/>
        <v>0</v>
      </c>
      <c r="AA1015" s="14">
        <f t="shared" si="354"/>
        <v>0</v>
      </c>
      <c r="AB1015" s="14">
        <f t="shared" ref="AB1015:AB1026" si="356">R1015+W1015</f>
        <v>0</v>
      </c>
      <c r="AC1015" s="15">
        <f t="shared" si="355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51"/>
        <v>673.43999999999994</v>
      </c>
      <c r="Y1016" s="14">
        <f t="shared" si="352"/>
        <v>0</v>
      </c>
      <c r="Z1016" s="14">
        <f t="shared" si="353"/>
        <v>0</v>
      </c>
      <c r="AA1016" s="14">
        <f t="shared" si="354"/>
        <v>0</v>
      </c>
      <c r="AB1016" s="14">
        <f t="shared" si="356"/>
        <v>0</v>
      </c>
      <c r="AC1016" s="15">
        <f t="shared" si="355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51"/>
        <v>673.43999999999994</v>
      </c>
      <c r="Y1017" s="14">
        <f t="shared" si="352"/>
        <v>0</v>
      </c>
      <c r="Z1017" s="14">
        <f t="shared" si="353"/>
        <v>0</v>
      </c>
      <c r="AA1017" s="14">
        <f t="shared" si="354"/>
        <v>0</v>
      </c>
      <c r="AB1017" s="14">
        <f t="shared" si="356"/>
        <v>0</v>
      </c>
      <c r="AC1017" s="15">
        <f t="shared" si="355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51"/>
        <v>233.22000000000003</v>
      </c>
      <c r="Y1018" s="14">
        <f t="shared" si="352"/>
        <v>558.9</v>
      </c>
      <c r="Z1018" s="14">
        <f t="shared" si="353"/>
        <v>0</v>
      </c>
      <c r="AA1018" s="14">
        <f t="shared" si="354"/>
        <v>0</v>
      </c>
      <c r="AB1018" s="14">
        <f t="shared" si="356"/>
        <v>0</v>
      </c>
      <c r="AC1018" s="15">
        <f t="shared" si="355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830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51"/>
        <v>233.22000000000003</v>
      </c>
      <c r="Y1019" s="14">
        <f t="shared" si="352"/>
        <v>0</v>
      </c>
      <c r="Z1019" s="14">
        <f t="shared" si="353"/>
        <v>558.9</v>
      </c>
      <c r="AA1019" s="14">
        <f t="shared" si="354"/>
        <v>0</v>
      </c>
      <c r="AB1019" s="14">
        <f t="shared" si="356"/>
        <v>0</v>
      </c>
      <c r="AC1019" s="15">
        <f t="shared" si="355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831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51"/>
        <v>233.22000000000003</v>
      </c>
      <c r="Y1020" s="14">
        <f t="shared" si="352"/>
        <v>0</v>
      </c>
      <c r="Z1020" s="14">
        <f t="shared" si="353"/>
        <v>0</v>
      </c>
      <c r="AA1020" s="14">
        <f t="shared" si="354"/>
        <v>558.9</v>
      </c>
      <c r="AB1020" s="14">
        <f t="shared" si="356"/>
        <v>0</v>
      </c>
      <c r="AC1020" s="15">
        <f t="shared" si="355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832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51"/>
        <v>233.22000000000003</v>
      </c>
      <c r="Y1021" s="14">
        <f t="shared" si="352"/>
        <v>0</v>
      </c>
      <c r="Z1021" s="14">
        <f t="shared" si="353"/>
        <v>0</v>
      </c>
      <c r="AA1021" s="14">
        <f t="shared" si="354"/>
        <v>0</v>
      </c>
      <c r="AB1021" s="14">
        <f t="shared" si="356"/>
        <v>558.9</v>
      </c>
      <c r="AC1021" s="15">
        <f t="shared" si="355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833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(N1022/100)*(I1022*$I$13)+(N1022/100)*(J1022*$J$13)+(N1022/100)*(M1022*$M$13)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>N1022+S1022</f>
        <v>828</v>
      </c>
      <c r="Y1022" s="14">
        <f t="shared" si="352"/>
        <v>0</v>
      </c>
      <c r="Z1022" s="14">
        <f t="shared" si="353"/>
        <v>0</v>
      </c>
      <c r="AA1022" s="14">
        <f t="shared" si="354"/>
        <v>0</v>
      </c>
      <c r="AB1022" s="14">
        <f t="shared" si="356"/>
        <v>0</v>
      </c>
      <c r="AC1022" s="15">
        <f t="shared" si="355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834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51"/>
        <v>828</v>
      </c>
      <c r="Y1023" s="14">
        <f t="shared" si="352"/>
        <v>0</v>
      </c>
      <c r="Z1023" s="14">
        <f t="shared" si="353"/>
        <v>0</v>
      </c>
      <c r="AA1023" s="14">
        <f t="shared" si="354"/>
        <v>0</v>
      </c>
      <c r="AB1023" s="14">
        <f t="shared" si="356"/>
        <v>0</v>
      </c>
      <c r="AC1023" s="15">
        <f t="shared" si="355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51"/>
        <v>828</v>
      </c>
      <c r="Y1024" s="14">
        <f t="shared" si="352"/>
        <v>0</v>
      </c>
      <c r="Z1024" s="14">
        <f t="shared" si="353"/>
        <v>0</v>
      </c>
      <c r="AA1024" s="14">
        <f t="shared" si="354"/>
        <v>0</v>
      </c>
      <c r="AB1024" s="14">
        <f t="shared" si="356"/>
        <v>0</v>
      </c>
      <c r="AC1024" s="15">
        <f t="shared" si="355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51"/>
        <v>842.35200000000009</v>
      </c>
      <c r="Y1025" s="14">
        <f t="shared" si="352"/>
        <v>0</v>
      </c>
      <c r="Z1025" s="14">
        <f t="shared" si="353"/>
        <v>0</v>
      </c>
      <c r="AA1025" s="14">
        <f t="shared" si="354"/>
        <v>0</v>
      </c>
      <c r="AB1025" s="14">
        <f t="shared" si="356"/>
        <v>0</v>
      </c>
      <c r="AC1025" s="15">
        <f t="shared" si="355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51"/>
        <v>842.35200000000009</v>
      </c>
      <c r="Y1026" s="14">
        <f t="shared" si="352"/>
        <v>0</v>
      </c>
      <c r="Z1026" s="14">
        <f t="shared" si="353"/>
        <v>0</v>
      </c>
      <c r="AA1026" s="14">
        <f t="shared" si="354"/>
        <v>0</v>
      </c>
      <c r="AB1026" s="14">
        <f t="shared" si="356"/>
        <v>0</v>
      </c>
      <c r="AC1026" s="15">
        <f t="shared" si="355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12"/>
        <v>712.8</v>
      </c>
      <c r="Y1027" s="52">
        <f t="shared" si="313"/>
        <v>0</v>
      </c>
      <c r="Z1027" s="52">
        <f t="shared" si="314"/>
        <v>0</v>
      </c>
      <c r="AA1027" s="52">
        <f t="shared" si="315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800</v>
      </c>
      <c r="AF1027" s="60"/>
      <c r="AH1027" s="59"/>
    </row>
    <row r="1028" spans="1:34">
      <c r="A1028" s="99" t="s">
        <v>801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12"/>
        <v>823.68000000000006</v>
      </c>
      <c r="Y1028" s="14">
        <f t="shared" si="313"/>
        <v>0</v>
      </c>
      <c r="Z1028" s="14">
        <f t="shared" si="314"/>
        <v>0</v>
      </c>
      <c r="AA1028" s="14">
        <f t="shared" si="315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802</v>
      </c>
      <c r="B1029" s="93">
        <v>28</v>
      </c>
      <c r="C1029" s="21" t="s">
        <v>835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12"/>
        <v>667.92000000000007</v>
      </c>
      <c r="Y1029" s="14">
        <f t="shared" si="313"/>
        <v>0</v>
      </c>
      <c r="Z1029" s="14">
        <f t="shared" si="314"/>
        <v>0</v>
      </c>
      <c r="AA1029" s="14">
        <f t="shared" si="315"/>
        <v>0</v>
      </c>
      <c r="AB1029" s="14">
        <f>R1029+W1029</f>
        <v>0</v>
      </c>
      <c r="AC1029" s="15">
        <f t="shared" ref="AC1029:AC1041" si="357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59"/>
    </row>
    <row r="1030" spans="1:34">
      <c r="A1030" s="99" t="s">
        <v>803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12"/>
        <v>667.92000000000007</v>
      </c>
      <c r="Y1030" s="14">
        <f t="shared" si="313"/>
        <v>0</v>
      </c>
      <c r="Z1030" s="14">
        <f t="shared" si="314"/>
        <v>0</v>
      </c>
      <c r="AA1030" s="14">
        <f t="shared" si="315"/>
        <v>0</v>
      </c>
      <c r="AB1030" s="14">
        <f t="shared" ref="AB1030:AB1041" si="358">R1030+W1030</f>
        <v>0</v>
      </c>
      <c r="AC1030" s="15">
        <f t="shared" si="357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12"/>
        <v>667.92000000000007</v>
      </c>
      <c r="Y1031" s="14">
        <f t="shared" si="313"/>
        <v>0</v>
      </c>
      <c r="Z1031" s="14">
        <f t="shared" si="314"/>
        <v>0</v>
      </c>
      <c r="AA1031" s="14">
        <f t="shared" si="315"/>
        <v>0</v>
      </c>
      <c r="AB1031" s="14">
        <f t="shared" si="358"/>
        <v>0</v>
      </c>
      <c r="AC1031" s="15">
        <f t="shared" si="357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12"/>
        <v>667.92000000000007</v>
      </c>
      <c r="Y1032" s="14">
        <f t="shared" si="313"/>
        <v>0</v>
      </c>
      <c r="Z1032" s="14">
        <f t="shared" si="314"/>
        <v>0</v>
      </c>
      <c r="AA1032" s="14">
        <f t="shared" si="315"/>
        <v>0</v>
      </c>
      <c r="AB1032" s="14">
        <f t="shared" si="358"/>
        <v>0</v>
      </c>
      <c r="AC1032" s="15">
        <f t="shared" si="357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12"/>
        <v>231.65999999999997</v>
      </c>
      <c r="Y1033" s="14">
        <f t="shared" si="313"/>
        <v>554.4</v>
      </c>
      <c r="Z1033" s="14">
        <f t="shared" si="314"/>
        <v>0</v>
      </c>
      <c r="AA1033" s="14">
        <f t="shared" si="315"/>
        <v>0</v>
      </c>
      <c r="AB1033" s="14">
        <f t="shared" si="358"/>
        <v>0</v>
      </c>
      <c r="AC1033" s="15">
        <f t="shared" si="357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830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12"/>
        <v>231.65999999999997</v>
      </c>
      <c r="Y1034" s="14">
        <f t="shared" si="313"/>
        <v>0</v>
      </c>
      <c r="Z1034" s="14">
        <f t="shared" si="314"/>
        <v>554.4</v>
      </c>
      <c r="AA1034" s="14">
        <f t="shared" si="315"/>
        <v>0</v>
      </c>
      <c r="AB1034" s="14">
        <f t="shared" si="358"/>
        <v>0</v>
      </c>
      <c r="AC1034" s="15">
        <f t="shared" si="357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831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12"/>
        <v>231.65999999999997</v>
      </c>
      <c r="Y1035" s="14">
        <f t="shared" si="313"/>
        <v>0</v>
      </c>
      <c r="Z1035" s="14">
        <f t="shared" si="314"/>
        <v>0</v>
      </c>
      <c r="AA1035" s="14">
        <f t="shared" si="315"/>
        <v>554.4</v>
      </c>
      <c r="AB1035" s="14">
        <f t="shared" si="358"/>
        <v>0</v>
      </c>
      <c r="AC1035" s="15">
        <f t="shared" si="357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832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12"/>
        <v>231.65999999999997</v>
      </c>
      <c r="Y1036" s="14">
        <f t="shared" si="313"/>
        <v>0</v>
      </c>
      <c r="Z1036" s="14">
        <f t="shared" si="314"/>
        <v>0</v>
      </c>
      <c r="AA1036" s="14">
        <f t="shared" si="315"/>
        <v>0</v>
      </c>
      <c r="AB1036" s="14">
        <f t="shared" si="358"/>
        <v>554.4</v>
      </c>
      <c r="AC1036" s="15">
        <f t="shared" si="357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833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(N1037/100)*(I1037*$I$13)+(N1037/100)*(J1037*$J$13)+(N1037/100)*(M1037*$M$13)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>N1037+S1037</f>
        <v>819.72</v>
      </c>
      <c r="Y1037" s="14">
        <f t="shared" si="313"/>
        <v>0</v>
      </c>
      <c r="Z1037" s="14">
        <f t="shared" si="314"/>
        <v>0</v>
      </c>
      <c r="AA1037" s="14">
        <f t="shared" si="315"/>
        <v>0</v>
      </c>
      <c r="AB1037" s="14">
        <f t="shared" si="358"/>
        <v>0</v>
      </c>
      <c r="AC1037" s="15">
        <f t="shared" si="357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834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12"/>
        <v>819.72</v>
      </c>
      <c r="Y1038" s="14">
        <f t="shared" si="313"/>
        <v>0</v>
      </c>
      <c r="Z1038" s="14">
        <f t="shared" si="314"/>
        <v>0</v>
      </c>
      <c r="AA1038" s="14">
        <f t="shared" si="315"/>
        <v>0</v>
      </c>
      <c r="AB1038" s="14">
        <f t="shared" si="358"/>
        <v>0</v>
      </c>
      <c r="AC1038" s="15">
        <f t="shared" si="357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12"/>
        <v>819.72</v>
      </c>
      <c r="Y1039" s="14">
        <f t="shared" si="313"/>
        <v>0</v>
      </c>
      <c r="Z1039" s="14">
        <f t="shared" si="314"/>
        <v>0</v>
      </c>
      <c r="AA1039" s="14">
        <f t="shared" si="315"/>
        <v>0</v>
      </c>
      <c r="AB1039" s="14">
        <f t="shared" si="358"/>
        <v>0</v>
      </c>
      <c r="AC1039" s="15">
        <f t="shared" si="357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12"/>
        <v>899.71199999999999</v>
      </c>
      <c r="Y1040" s="14">
        <f t="shared" si="313"/>
        <v>0</v>
      </c>
      <c r="Z1040" s="14">
        <f t="shared" si="314"/>
        <v>0</v>
      </c>
      <c r="AA1040" s="14">
        <f t="shared" si="315"/>
        <v>0</v>
      </c>
      <c r="AB1040" s="14">
        <f t="shared" si="358"/>
        <v>0</v>
      </c>
      <c r="AC1040" s="15">
        <f t="shared" si="357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12"/>
        <v>774.04800000000012</v>
      </c>
      <c r="Y1041" s="14">
        <f t="shared" si="313"/>
        <v>0</v>
      </c>
      <c r="Z1041" s="14">
        <f t="shared" si="314"/>
        <v>0</v>
      </c>
      <c r="AA1041" s="14">
        <f t="shared" si="315"/>
        <v>0</v>
      </c>
      <c r="AB1041" s="14">
        <f t="shared" si="358"/>
        <v>0</v>
      </c>
      <c r="AC1041" s="15">
        <f t="shared" si="357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12"/>
        <v>576</v>
      </c>
      <c r="Y1042" s="52">
        <f t="shared" si="313"/>
        <v>0</v>
      </c>
      <c r="Z1042" s="52">
        <f t="shared" si="314"/>
        <v>256</v>
      </c>
      <c r="AA1042" s="52">
        <f t="shared" si="315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800</v>
      </c>
      <c r="AF1042" s="60"/>
      <c r="AH1042" s="59"/>
    </row>
    <row r="1043" spans="1:34">
      <c r="A1043" s="99" t="s">
        <v>801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9">N1043+S1043</f>
        <v>729.6</v>
      </c>
      <c r="Y1043" s="14">
        <f t="shared" ref="Y1043:Y1056" si="360">O1043+T1043</f>
        <v>0</v>
      </c>
      <c r="Z1043" s="14">
        <f t="shared" ref="Z1043:Z1056" si="361">P1043+U1043</f>
        <v>204.8</v>
      </c>
      <c r="AA1043" s="14">
        <f t="shared" ref="AA1043:AA1056" si="362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802</v>
      </c>
      <c r="B1044" s="91">
        <v>18</v>
      </c>
      <c r="C1044" s="21" t="s">
        <v>835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9"/>
        <v>542.4</v>
      </c>
      <c r="Y1044" s="14">
        <f t="shared" si="360"/>
        <v>0</v>
      </c>
      <c r="Z1044" s="14">
        <f t="shared" si="361"/>
        <v>246.4</v>
      </c>
      <c r="AA1044" s="14">
        <f t="shared" si="362"/>
        <v>0</v>
      </c>
      <c r="AB1044" s="14">
        <f>R1044+W1044</f>
        <v>0</v>
      </c>
      <c r="AC1044" s="15">
        <f t="shared" ref="AC1044:AC1056" si="363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9"/>
        <v>542.4</v>
      </c>
      <c r="Y1045" s="14">
        <f t="shared" si="360"/>
        <v>0</v>
      </c>
      <c r="Z1045" s="14">
        <f t="shared" si="361"/>
        <v>246.4</v>
      </c>
      <c r="AA1045" s="14">
        <f t="shared" si="362"/>
        <v>0</v>
      </c>
      <c r="AB1045" s="14">
        <f t="shared" ref="AB1045:AB1056" si="364">R1045+W1045</f>
        <v>0</v>
      </c>
      <c r="AC1045" s="15">
        <f t="shared" si="363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9"/>
        <v>542.4</v>
      </c>
      <c r="Y1046" s="14">
        <f t="shared" si="360"/>
        <v>0</v>
      </c>
      <c r="Z1046" s="14">
        <f t="shared" si="361"/>
        <v>246.4</v>
      </c>
      <c r="AA1046" s="14">
        <f t="shared" si="362"/>
        <v>0</v>
      </c>
      <c r="AB1046" s="14">
        <f t="shared" si="364"/>
        <v>0</v>
      </c>
      <c r="AC1046" s="15">
        <f t="shared" si="363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9"/>
        <v>542.4</v>
      </c>
      <c r="Y1047" s="14">
        <f t="shared" si="360"/>
        <v>0</v>
      </c>
      <c r="Z1047" s="14">
        <f t="shared" si="361"/>
        <v>246.4</v>
      </c>
      <c r="AA1047" s="14">
        <f t="shared" si="362"/>
        <v>0</v>
      </c>
      <c r="AB1047" s="14">
        <f t="shared" si="364"/>
        <v>0</v>
      </c>
      <c r="AC1047" s="15">
        <f t="shared" si="363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100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509.99999999999994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9"/>
        <v>187.2</v>
      </c>
      <c r="Y1048" s="14">
        <f t="shared" si="360"/>
        <v>765</v>
      </c>
      <c r="Z1048" s="14">
        <f t="shared" si="361"/>
        <v>0</v>
      </c>
      <c r="AA1048" s="14">
        <f t="shared" si="362"/>
        <v>0</v>
      </c>
      <c r="AB1048" s="14">
        <f t="shared" si="364"/>
        <v>0</v>
      </c>
      <c r="AC1048" s="15">
        <f t="shared" si="363"/>
        <v>952.2</v>
      </c>
      <c r="AD1048" s="48">
        <f>(ROUND(AC1048-AC1042,1)/AC1042)</f>
        <v>0.14447115384615386</v>
      </c>
      <c r="AE1048" s="113"/>
      <c r="AF1048" s="60"/>
      <c r="AH1048" s="59"/>
    </row>
    <row r="1049" spans="1:34">
      <c r="A1049" s="99" t="s">
        <v>830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55</v>
      </c>
      <c r="L1049" s="13">
        <v>55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561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9"/>
        <v>187.2</v>
      </c>
      <c r="Y1049" s="14">
        <f t="shared" si="360"/>
        <v>0</v>
      </c>
      <c r="Z1049" s="14">
        <f t="shared" si="361"/>
        <v>816</v>
      </c>
      <c r="AA1049" s="14">
        <f t="shared" si="362"/>
        <v>0</v>
      </c>
      <c r="AB1049" s="14">
        <f t="shared" si="364"/>
        <v>0</v>
      </c>
      <c r="AC1049" s="15">
        <f t="shared" si="363"/>
        <v>1003.2</v>
      </c>
      <c r="AD1049" s="48">
        <f>(ROUND(AC1049-AC1042,1)/AC1042)</f>
        <v>0.20576923076923076</v>
      </c>
      <c r="AE1049" s="113"/>
      <c r="AF1049" s="60"/>
      <c r="AH1049" s="59"/>
    </row>
    <row r="1050" spans="1:34">
      <c r="A1050" s="99" t="s">
        <v>831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100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509.99999999999994</v>
      </c>
      <c r="W1050" s="14">
        <f>(R1050/100)*(K1050*$K$11)+(R1050/100)*(L1050*$L$11)</f>
        <v>0</v>
      </c>
      <c r="X1050" s="14">
        <f t="shared" si="359"/>
        <v>187.2</v>
      </c>
      <c r="Y1050" s="14">
        <f t="shared" si="360"/>
        <v>0</v>
      </c>
      <c r="Z1050" s="14">
        <f t="shared" si="361"/>
        <v>0</v>
      </c>
      <c r="AA1050" s="14">
        <f t="shared" si="362"/>
        <v>765</v>
      </c>
      <c r="AB1050" s="14">
        <f t="shared" si="364"/>
        <v>0</v>
      </c>
      <c r="AC1050" s="15">
        <f t="shared" si="363"/>
        <v>952.2</v>
      </c>
      <c r="AD1050" s="48">
        <f>(ROUND(AC1050-AC1042,1)/AC1042)</f>
        <v>0.14447115384615386</v>
      </c>
      <c r="AE1050" s="113"/>
      <c r="AF1050" s="60"/>
      <c r="AH1050" s="59"/>
    </row>
    <row r="1051" spans="1:34">
      <c r="A1051" s="99" t="s">
        <v>832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561</v>
      </c>
      <c r="X1051" s="14">
        <f t="shared" si="359"/>
        <v>187.2</v>
      </c>
      <c r="Y1051" s="14">
        <f t="shared" si="360"/>
        <v>0</v>
      </c>
      <c r="Z1051" s="14">
        <f t="shared" si="361"/>
        <v>0</v>
      </c>
      <c r="AA1051" s="14">
        <f t="shared" si="362"/>
        <v>0</v>
      </c>
      <c r="AB1051" s="14">
        <f t="shared" si="364"/>
        <v>816</v>
      </c>
      <c r="AC1051" s="15">
        <f t="shared" si="363"/>
        <v>1003.2</v>
      </c>
      <c r="AD1051" s="48">
        <f>(ROUND(AC1051-AC1042,1)/AC1042)</f>
        <v>0.20576923076923076</v>
      </c>
      <c r="AE1051" s="113"/>
      <c r="AF1051" s="60"/>
      <c r="AH1051" s="59"/>
    </row>
    <row r="1052" spans="1:34">
      <c r="A1052" s="99" t="s">
        <v>833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55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(N1052/100)*(I1052*$I$13)+(N1052/100)*(J1052*$J$13)+(N1052/100)*(M1052*$M$13)</f>
        <v>450</v>
      </c>
      <c r="T1052" s="14">
        <f>(O1052/100)*(K1052*$K$13)+(O1052/100)*(M1052*$M$13)</f>
        <v>0</v>
      </c>
      <c r="U1052" s="14">
        <f>(P1052/100)*(K1052*$K$13)+(P1052/100)*(L1052*$L$13)+(P1052/100)*(M1052*$M$13)</f>
        <v>204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>N1052+S1052</f>
        <v>630</v>
      </c>
      <c r="Y1052" s="14">
        <f t="shared" si="360"/>
        <v>0</v>
      </c>
      <c r="Z1052" s="14">
        <f t="shared" si="361"/>
        <v>324</v>
      </c>
      <c r="AA1052" s="14">
        <f t="shared" si="362"/>
        <v>0</v>
      </c>
      <c r="AB1052" s="14">
        <f t="shared" si="364"/>
        <v>0</v>
      </c>
      <c r="AC1052" s="15">
        <f t="shared" si="363"/>
        <v>954</v>
      </c>
      <c r="AD1052" s="48">
        <f>(ROUND(AC1052-AC1042,1)/AC1042)</f>
        <v>0.14663461538461539</v>
      </c>
      <c r="AE1052" s="113"/>
      <c r="AF1052" s="60"/>
      <c r="AH1052" s="60"/>
    </row>
    <row r="1053" spans="1:34">
      <c r="A1053" s="99" t="s">
        <v>834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720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9"/>
        <v>945</v>
      </c>
      <c r="Y1053" s="14">
        <f t="shared" si="360"/>
        <v>0</v>
      </c>
      <c r="Z1053" s="14">
        <f t="shared" si="361"/>
        <v>0</v>
      </c>
      <c r="AA1053" s="14">
        <f t="shared" si="362"/>
        <v>0</v>
      </c>
      <c r="AB1053" s="14">
        <f t="shared" si="364"/>
        <v>0</v>
      </c>
      <c r="AC1053" s="15">
        <f t="shared" si="363"/>
        <v>945</v>
      </c>
      <c r="AD1053" s="48">
        <f>(ROUND(AC1053-AC1042,1)/AC1042)</f>
        <v>0.13581730769230768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720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9"/>
        <v>945</v>
      </c>
      <c r="Y1054" s="14">
        <f t="shared" si="360"/>
        <v>0</v>
      </c>
      <c r="Z1054" s="14">
        <f t="shared" si="361"/>
        <v>0</v>
      </c>
      <c r="AA1054" s="14">
        <f t="shared" si="362"/>
        <v>0</v>
      </c>
      <c r="AB1054" s="14">
        <f t="shared" si="364"/>
        <v>0</v>
      </c>
      <c r="AC1054" s="15">
        <f t="shared" si="363"/>
        <v>945</v>
      </c>
      <c r="AD1054" s="48">
        <f>(ROUND(AC1054-AC1042,1)/AC1042)</f>
        <v>0.13581730769230768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9"/>
        <v>677.76</v>
      </c>
      <c r="Y1055" s="14">
        <f t="shared" si="360"/>
        <v>0</v>
      </c>
      <c r="Z1055" s="14">
        <f t="shared" si="361"/>
        <v>204.8</v>
      </c>
      <c r="AA1055" s="14">
        <f t="shared" si="362"/>
        <v>0</v>
      </c>
      <c r="AB1055" s="14">
        <f t="shared" si="364"/>
        <v>0</v>
      </c>
      <c r="AC1055" s="15">
        <f t="shared" si="363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9"/>
        <v>801.59999999999991</v>
      </c>
      <c r="Y1056" s="14">
        <f t="shared" si="360"/>
        <v>0</v>
      </c>
      <c r="Z1056" s="14">
        <f t="shared" si="361"/>
        <v>204.8</v>
      </c>
      <c r="AA1056" s="14">
        <f t="shared" si="362"/>
        <v>0</v>
      </c>
      <c r="AB1056" s="14">
        <f t="shared" si="364"/>
        <v>0</v>
      </c>
      <c r="AC1056" s="15">
        <f t="shared" si="363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12"/>
        <v>576</v>
      </c>
      <c r="Y1057" s="52">
        <f t="shared" si="313"/>
        <v>0</v>
      </c>
      <c r="Z1057" s="52">
        <f t="shared" si="314"/>
        <v>440</v>
      </c>
      <c r="AA1057" s="52">
        <f t="shared" si="315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800</v>
      </c>
      <c r="AF1057" s="60"/>
      <c r="AH1057" s="59"/>
    </row>
    <row r="1058" spans="1:34">
      <c r="A1058" s="99" t="s">
        <v>801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12"/>
        <v>744</v>
      </c>
      <c r="Y1058" s="14">
        <f t="shared" si="313"/>
        <v>0</v>
      </c>
      <c r="Z1058" s="14">
        <f t="shared" si="314"/>
        <v>352</v>
      </c>
      <c r="AA1058" s="14">
        <f t="shared" si="315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802</v>
      </c>
      <c r="B1059" s="93">
        <v>12</v>
      </c>
      <c r="C1059" s="21" t="s">
        <v>835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12"/>
        <v>542.4</v>
      </c>
      <c r="Y1059" s="14">
        <f t="shared" si="313"/>
        <v>0</v>
      </c>
      <c r="Z1059" s="14">
        <f t="shared" si="314"/>
        <v>416</v>
      </c>
      <c r="AA1059" s="14">
        <f t="shared" si="315"/>
        <v>0</v>
      </c>
      <c r="AB1059" s="14">
        <f>R1059+W1059</f>
        <v>0</v>
      </c>
      <c r="AC1059" s="15">
        <f t="shared" ref="AC1059:AC1071" si="365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12"/>
        <v>542.4</v>
      </c>
      <c r="Y1060" s="14">
        <f t="shared" si="313"/>
        <v>0</v>
      </c>
      <c r="Z1060" s="14">
        <f t="shared" si="314"/>
        <v>416</v>
      </c>
      <c r="AA1060" s="14">
        <f t="shared" si="315"/>
        <v>0</v>
      </c>
      <c r="AB1060" s="14">
        <f t="shared" ref="AB1060:AB1071" si="366">R1060+W1060</f>
        <v>0</v>
      </c>
      <c r="AC1060" s="15">
        <f t="shared" si="365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12"/>
        <v>542.4</v>
      </c>
      <c r="Y1061" s="14">
        <f t="shared" si="313"/>
        <v>0</v>
      </c>
      <c r="Z1061" s="14">
        <f t="shared" si="314"/>
        <v>416</v>
      </c>
      <c r="AA1061" s="14">
        <f t="shared" si="315"/>
        <v>0</v>
      </c>
      <c r="AB1061" s="14">
        <f t="shared" si="366"/>
        <v>0</v>
      </c>
      <c r="AC1061" s="15">
        <f t="shared" si="365"/>
        <v>958.4</v>
      </c>
      <c r="AD1061" s="48">
        <f>(ROUND(AC1061-AC1057,1)/AC1057)</f>
        <v>-5.6692913385826771E-2</v>
      </c>
      <c r="AE1061" s="113"/>
      <c r="AF1061" s="60"/>
      <c r="AH1061" s="60"/>
    </row>
    <row r="1062" spans="1:34">
      <c r="A1062" s="99" t="s">
        <v>654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12"/>
        <v>542.4</v>
      </c>
      <c r="Y1062" s="14">
        <f t="shared" si="313"/>
        <v>0</v>
      </c>
      <c r="Z1062" s="14">
        <f t="shared" si="314"/>
        <v>416</v>
      </c>
      <c r="AA1062" s="14">
        <f t="shared" si="315"/>
        <v>0</v>
      </c>
      <c r="AB1062" s="14">
        <f t="shared" si="366"/>
        <v>0</v>
      </c>
      <c r="AC1062" s="15">
        <f t="shared" si="365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120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720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12"/>
        <v>187.2</v>
      </c>
      <c r="Y1063" s="14">
        <f t="shared" si="313"/>
        <v>1020</v>
      </c>
      <c r="Z1063" s="14">
        <f t="shared" si="314"/>
        <v>0</v>
      </c>
      <c r="AA1063" s="14">
        <f t="shared" si="315"/>
        <v>0</v>
      </c>
      <c r="AB1063" s="14">
        <f t="shared" si="366"/>
        <v>0</v>
      </c>
      <c r="AC1063" s="15">
        <f t="shared" si="365"/>
        <v>1207.2</v>
      </c>
      <c r="AD1063" s="48">
        <f>(ROUND(AC1063-AC1057,1)/AC1057)</f>
        <v>0.18818897637795273</v>
      </c>
      <c r="AE1063" s="113"/>
      <c r="AF1063" s="60"/>
      <c r="AH1063" s="59"/>
    </row>
    <row r="1064" spans="1:34">
      <c r="A1064" s="99" t="s">
        <v>830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60</v>
      </c>
      <c r="L1064" s="13">
        <v>60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720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12"/>
        <v>187.2</v>
      </c>
      <c r="Y1064" s="14">
        <f t="shared" si="313"/>
        <v>0</v>
      </c>
      <c r="Z1064" s="14">
        <f t="shared" si="314"/>
        <v>1020</v>
      </c>
      <c r="AA1064" s="14">
        <f t="shared" si="315"/>
        <v>0</v>
      </c>
      <c r="AB1064" s="14">
        <f t="shared" si="366"/>
        <v>0</v>
      </c>
      <c r="AC1064" s="15">
        <f t="shared" si="365"/>
        <v>1207.2</v>
      </c>
      <c r="AD1064" s="48">
        <f>(ROUND(AC1064-AC1057,1)/AC1057)</f>
        <v>0.18818897637795273</v>
      </c>
      <c r="AE1064" s="113"/>
      <c r="AF1064" s="60"/>
      <c r="AH1064" s="59"/>
    </row>
    <row r="1065" spans="1:34">
      <c r="A1065" s="99" t="s">
        <v>831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120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720</v>
      </c>
      <c r="W1065" s="14">
        <f>(R1065/100)*(K1065*$K$11)+(R1065/100)*(L1065*$L$11)</f>
        <v>0</v>
      </c>
      <c r="X1065" s="14">
        <f t="shared" si="312"/>
        <v>187.2</v>
      </c>
      <c r="Y1065" s="14">
        <f t="shared" si="313"/>
        <v>0</v>
      </c>
      <c r="Z1065" s="14">
        <f t="shared" si="314"/>
        <v>0</v>
      </c>
      <c r="AA1065" s="14">
        <f t="shared" si="315"/>
        <v>1020</v>
      </c>
      <c r="AB1065" s="14">
        <f t="shared" si="366"/>
        <v>0</v>
      </c>
      <c r="AC1065" s="15">
        <f t="shared" si="365"/>
        <v>1207.2</v>
      </c>
      <c r="AD1065" s="48">
        <f>(ROUND(AC1065-AC1057,1)/AC1057)</f>
        <v>0.18818897637795273</v>
      </c>
      <c r="AE1065" s="113"/>
      <c r="AF1065" s="60"/>
      <c r="AH1065" s="60"/>
    </row>
    <row r="1066" spans="1:34">
      <c r="A1066" s="99" t="s">
        <v>832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720</v>
      </c>
      <c r="X1066" s="14">
        <f t="shared" si="312"/>
        <v>187.2</v>
      </c>
      <c r="Y1066" s="14">
        <f t="shared" si="313"/>
        <v>0</v>
      </c>
      <c r="Z1066" s="14">
        <f t="shared" si="314"/>
        <v>0</v>
      </c>
      <c r="AA1066" s="14">
        <f t="shared" si="315"/>
        <v>0</v>
      </c>
      <c r="AB1066" s="14">
        <f t="shared" si="366"/>
        <v>1020</v>
      </c>
      <c r="AC1066" s="15">
        <f t="shared" si="365"/>
        <v>1207.2</v>
      </c>
      <c r="AD1066" s="48">
        <f>(ROUND(AC1066-AC1057,1)/AC1057)</f>
        <v>0.18818897637795273</v>
      </c>
      <c r="AE1066" s="113"/>
      <c r="AF1066" s="60"/>
      <c r="AH1066" s="59"/>
    </row>
    <row r="1067" spans="1:34">
      <c r="A1067" s="99" t="s">
        <v>833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(N1067/100)*(I1067*$I$13)+(N1067/100)*(J1067*$J$13)+(N1067/100)*(M1067*$M$13)</f>
        <v>468</v>
      </c>
      <c r="T1067" s="14">
        <f>(O1067/100)*(K1067*$K$13)+(O1067/100)*(M1067*$M$13)</f>
        <v>0</v>
      </c>
      <c r="U1067" s="14">
        <f>(P1067/100)*(K1067*$K$13)+(P1067/100)*(L1067*$L$13)+(P1067/100)*(M1067*$M$13)</f>
        <v>360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>N1067+S1067</f>
        <v>648</v>
      </c>
      <c r="Y1067" s="14">
        <f t="shared" si="313"/>
        <v>0</v>
      </c>
      <c r="Z1067" s="14">
        <f t="shared" si="314"/>
        <v>510</v>
      </c>
      <c r="AA1067" s="14">
        <f t="shared" si="315"/>
        <v>0</v>
      </c>
      <c r="AB1067" s="14">
        <f t="shared" si="366"/>
        <v>0</v>
      </c>
      <c r="AC1067" s="15">
        <f t="shared" si="365"/>
        <v>1158</v>
      </c>
      <c r="AD1067" s="48">
        <f>(ROUND(AC1067-AC1057,1)/AC1057)</f>
        <v>0.13976377952755906</v>
      </c>
      <c r="AE1067" s="113"/>
      <c r="AF1067" s="60"/>
      <c r="AH1067" s="59"/>
    </row>
    <row r="1068" spans="1:34">
      <c r="A1068" s="99" t="s">
        <v>834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100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892.5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12"/>
        <v>1155</v>
      </c>
      <c r="Y1068" s="14">
        <f t="shared" si="313"/>
        <v>0</v>
      </c>
      <c r="Z1068" s="14">
        <f t="shared" si="314"/>
        <v>0</v>
      </c>
      <c r="AA1068" s="14">
        <f t="shared" si="315"/>
        <v>0</v>
      </c>
      <c r="AB1068" s="14">
        <f t="shared" si="366"/>
        <v>0</v>
      </c>
      <c r="AC1068" s="15">
        <f t="shared" si="365"/>
        <v>1155</v>
      </c>
      <c r="AD1068" s="48">
        <f>(ROUND(AC1068-AC1057,1)/AC1057)</f>
        <v>0.13681102362204725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100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892.5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12"/>
        <v>1155</v>
      </c>
      <c r="Y1069" s="14">
        <f t="shared" si="313"/>
        <v>0</v>
      </c>
      <c r="Z1069" s="14">
        <f t="shared" si="314"/>
        <v>0</v>
      </c>
      <c r="AA1069" s="14">
        <f t="shared" si="315"/>
        <v>0</v>
      </c>
      <c r="AB1069" s="14">
        <f t="shared" si="366"/>
        <v>0</v>
      </c>
      <c r="AC1069" s="15">
        <f t="shared" si="365"/>
        <v>1155</v>
      </c>
      <c r="AD1069" s="48">
        <f>(ROUND(AC1069-AC1057,1)/AC1057)</f>
        <v>0.13681102362204725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12"/>
        <v>697.92</v>
      </c>
      <c r="Y1070" s="14">
        <f t="shared" si="313"/>
        <v>0</v>
      </c>
      <c r="Z1070" s="14">
        <f t="shared" si="314"/>
        <v>352</v>
      </c>
      <c r="AA1070" s="14">
        <f t="shared" si="315"/>
        <v>0</v>
      </c>
      <c r="AB1070" s="14">
        <f t="shared" si="366"/>
        <v>0</v>
      </c>
      <c r="AC1070" s="15">
        <f t="shared" si="365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12"/>
        <v>821.76</v>
      </c>
      <c r="Y1071" s="14">
        <f t="shared" si="313"/>
        <v>0</v>
      </c>
      <c r="Z1071" s="14">
        <f t="shared" si="314"/>
        <v>352</v>
      </c>
      <c r="AA1071" s="14">
        <f t="shared" si="315"/>
        <v>0</v>
      </c>
      <c r="AB1071" s="14">
        <f t="shared" si="366"/>
        <v>0</v>
      </c>
      <c r="AC1071" s="15">
        <f t="shared" si="365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12"/>
        <v>716.80000000000007</v>
      </c>
      <c r="Y1072" s="52">
        <f t="shared" si="313"/>
        <v>0</v>
      </c>
      <c r="Z1072" s="52">
        <f t="shared" si="314"/>
        <v>0</v>
      </c>
      <c r="AA1072" s="52">
        <f t="shared" si="315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800</v>
      </c>
      <c r="AF1072" s="60"/>
      <c r="AH1072" s="59"/>
    </row>
    <row r="1073" spans="1:34">
      <c r="A1073" s="99" t="s">
        <v>801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67">N1073+S1073</f>
        <v>829.44</v>
      </c>
      <c r="Y1073" s="14">
        <f t="shared" ref="Y1073:Y1086" si="368">O1073+T1073</f>
        <v>0</v>
      </c>
      <c r="Z1073" s="14">
        <f t="shared" ref="Z1073:Z1086" si="369">P1073+U1073</f>
        <v>0</v>
      </c>
      <c r="AA1073" s="14">
        <f t="shared" ref="AA1073:AA1086" si="370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60"/>
    </row>
    <row r="1074" spans="1:34">
      <c r="A1074" s="99" t="s">
        <v>802</v>
      </c>
      <c r="B1074" s="91">
        <v>25</v>
      </c>
      <c r="C1074" s="21" t="s">
        <v>835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67"/>
        <v>670.72</v>
      </c>
      <c r="Y1074" s="14">
        <f t="shared" si="368"/>
        <v>0</v>
      </c>
      <c r="Z1074" s="14">
        <f t="shared" si="369"/>
        <v>0</v>
      </c>
      <c r="AA1074" s="14">
        <f t="shared" si="370"/>
        <v>0</v>
      </c>
      <c r="AB1074" s="14">
        <f>R1074+W1074</f>
        <v>0</v>
      </c>
      <c r="AC1074" s="15">
        <f t="shared" ref="AC1074:AC1086" si="371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67"/>
        <v>670.72</v>
      </c>
      <c r="Y1075" s="14">
        <f t="shared" si="368"/>
        <v>0</v>
      </c>
      <c r="Z1075" s="14">
        <f t="shared" si="369"/>
        <v>0</v>
      </c>
      <c r="AA1075" s="14">
        <f t="shared" si="370"/>
        <v>0</v>
      </c>
      <c r="AB1075" s="14">
        <f t="shared" ref="AB1075:AB1086" si="372">R1075+W1075</f>
        <v>0</v>
      </c>
      <c r="AC1075" s="15">
        <f t="shared" si="371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67"/>
        <v>670.72</v>
      </c>
      <c r="Y1076" s="14">
        <f t="shared" si="368"/>
        <v>0</v>
      </c>
      <c r="Z1076" s="14">
        <f t="shared" si="369"/>
        <v>0</v>
      </c>
      <c r="AA1076" s="14">
        <f t="shared" si="370"/>
        <v>0</v>
      </c>
      <c r="AB1076" s="14">
        <f t="shared" si="372"/>
        <v>0</v>
      </c>
      <c r="AC1076" s="15">
        <f t="shared" si="371"/>
        <v>670.7</v>
      </c>
      <c r="AD1076" s="48">
        <f>(ROUND(AC1076-AC1072,1)/AC1072)</f>
        <v>-6.4313616071428575E-2</v>
      </c>
      <c r="AE1076" s="113"/>
      <c r="AF1076" s="60"/>
      <c r="AH1076" s="59"/>
    </row>
    <row r="1077" spans="1:34" s="8" customFormat="1">
      <c r="A1077" s="99" t="s">
        <v>654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67"/>
        <v>670.72</v>
      </c>
      <c r="Y1077" s="14">
        <f t="shared" si="368"/>
        <v>0</v>
      </c>
      <c r="Z1077" s="14">
        <f t="shared" si="369"/>
        <v>0</v>
      </c>
      <c r="AA1077" s="14">
        <f t="shared" si="370"/>
        <v>0</v>
      </c>
      <c r="AB1077" s="14">
        <f t="shared" si="372"/>
        <v>0</v>
      </c>
      <c r="AC1077" s="15">
        <f t="shared" si="371"/>
        <v>670.7</v>
      </c>
      <c r="AD1077" s="48">
        <f>(ROUND(AC1077-AC1072,1)/AC1072)</f>
        <v>-6.4313616071428575E-2</v>
      </c>
      <c r="AE1077" s="113"/>
      <c r="AF1077" s="60"/>
      <c r="AG1077"/>
      <c r="AH1077" s="61"/>
    </row>
    <row r="1078" spans="1:34">
      <c r="A1078" s="99" t="s">
        <v>595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67"/>
        <v>232.95999999999998</v>
      </c>
      <c r="Y1078" s="14">
        <f t="shared" si="368"/>
        <v>556.79999999999995</v>
      </c>
      <c r="Z1078" s="14">
        <f t="shared" si="369"/>
        <v>0</v>
      </c>
      <c r="AA1078" s="14">
        <f t="shared" si="370"/>
        <v>0</v>
      </c>
      <c r="AB1078" s="14">
        <f t="shared" si="372"/>
        <v>0</v>
      </c>
      <c r="AC1078" s="15">
        <f t="shared" si="371"/>
        <v>789.8</v>
      </c>
      <c r="AD1078" s="48">
        <f>(ROUND(AC1078-AC1072,1)/AC1072)</f>
        <v>0.10184151785714286</v>
      </c>
      <c r="AE1078" s="113"/>
      <c r="AF1078" s="60"/>
      <c r="AH1078" s="60"/>
    </row>
    <row r="1079" spans="1:34">
      <c r="A1079" s="99" t="s">
        <v>830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67"/>
        <v>232.95999999999998</v>
      </c>
      <c r="Y1079" s="14">
        <f t="shared" si="368"/>
        <v>0</v>
      </c>
      <c r="Z1079" s="14">
        <f t="shared" si="369"/>
        <v>556.79999999999995</v>
      </c>
      <c r="AA1079" s="14">
        <f t="shared" si="370"/>
        <v>0</v>
      </c>
      <c r="AB1079" s="14">
        <f t="shared" si="372"/>
        <v>0</v>
      </c>
      <c r="AC1079" s="15">
        <f t="shared" si="371"/>
        <v>789.8</v>
      </c>
      <c r="AD1079" s="48">
        <f>(ROUND(AC1079-AC1072,1)/AC1072)</f>
        <v>0.10184151785714286</v>
      </c>
      <c r="AE1079" s="113"/>
      <c r="AF1079" s="60"/>
      <c r="AH1079" s="60"/>
    </row>
    <row r="1080" spans="1:34">
      <c r="A1080" s="99" t="s">
        <v>831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67"/>
        <v>232.95999999999998</v>
      </c>
      <c r="Y1080" s="14">
        <f t="shared" si="368"/>
        <v>0</v>
      </c>
      <c r="Z1080" s="14">
        <f t="shared" si="369"/>
        <v>0</v>
      </c>
      <c r="AA1080" s="14">
        <f t="shared" si="370"/>
        <v>556.79999999999995</v>
      </c>
      <c r="AB1080" s="14">
        <f t="shared" si="372"/>
        <v>0</v>
      </c>
      <c r="AC1080" s="15">
        <f t="shared" si="371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832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67"/>
        <v>232.95999999999998</v>
      </c>
      <c r="Y1081" s="14">
        <f t="shared" si="368"/>
        <v>0</v>
      </c>
      <c r="Z1081" s="14">
        <f t="shared" si="369"/>
        <v>0</v>
      </c>
      <c r="AA1081" s="14">
        <f t="shared" si="370"/>
        <v>0</v>
      </c>
      <c r="AB1081" s="14">
        <f t="shared" si="372"/>
        <v>556.79999999999995</v>
      </c>
      <c r="AC1081" s="15">
        <f t="shared" si="371"/>
        <v>789.8</v>
      </c>
      <c r="AD1081" s="48">
        <f>(ROUND(AC1081-AC1072,1)/AC1072)</f>
        <v>0.10184151785714286</v>
      </c>
      <c r="AE1081" s="113"/>
      <c r="AF1081" s="60"/>
      <c r="AH1081" s="60"/>
    </row>
    <row r="1082" spans="1:34">
      <c r="A1082" s="99" t="s">
        <v>833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(N1082/100)*(I1082*$I$13)+(N1082/100)*(J1082*$J$13)+(N1082/100)*(M1082*$M$13)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>N1082+S1082</f>
        <v>825.6</v>
      </c>
      <c r="Y1082" s="14">
        <f t="shared" si="368"/>
        <v>0</v>
      </c>
      <c r="Z1082" s="14">
        <f t="shared" si="369"/>
        <v>0</v>
      </c>
      <c r="AA1082" s="14">
        <f t="shared" si="370"/>
        <v>0</v>
      </c>
      <c r="AB1082" s="14">
        <f t="shared" si="372"/>
        <v>0</v>
      </c>
      <c r="AC1082" s="15">
        <f t="shared" si="371"/>
        <v>825.6</v>
      </c>
      <c r="AD1082" s="48">
        <f>(ROUND(AC1082-AC1072,1)/AC1072)</f>
        <v>0.1517857142857143</v>
      </c>
      <c r="AE1082" s="113"/>
      <c r="AF1082" s="60"/>
      <c r="AH1082" s="60"/>
    </row>
    <row r="1083" spans="1:34">
      <c r="A1083" s="99" t="s">
        <v>834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67"/>
        <v>825.6</v>
      </c>
      <c r="Y1083" s="14">
        <f t="shared" si="368"/>
        <v>0</v>
      </c>
      <c r="Z1083" s="14">
        <f t="shared" si="369"/>
        <v>0</v>
      </c>
      <c r="AA1083" s="14">
        <f t="shared" si="370"/>
        <v>0</v>
      </c>
      <c r="AB1083" s="14">
        <f t="shared" si="372"/>
        <v>0</v>
      </c>
      <c r="AC1083" s="15">
        <f t="shared" si="371"/>
        <v>825.6</v>
      </c>
      <c r="AD1083" s="48">
        <f>(ROUND(AC1083-AC1072,1)/AC1072)</f>
        <v>0.1517857142857143</v>
      </c>
      <c r="AE1083" s="113"/>
      <c r="AF1083" s="60"/>
      <c r="AH1083" s="60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67"/>
        <v>825.6</v>
      </c>
      <c r="Y1084" s="14">
        <f t="shared" si="368"/>
        <v>0</v>
      </c>
      <c r="Z1084" s="14">
        <f t="shared" si="369"/>
        <v>0</v>
      </c>
      <c r="AA1084" s="14">
        <f t="shared" si="370"/>
        <v>0</v>
      </c>
      <c r="AB1084" s="14">
        <f t="shared" si="372"/>
        <v>0</v>
      </c>
      <c r="AC1084" s="15">
        <f t="shared" si="371"/>
        <v>825.6</v>
      </c>
      <c r="AD1084" s="48">
        <f>(ROUND(AC1084-AC1072,1)/AC1072)</f>
        <v>0.1517857142857143</v>
      </c>
      <c r="AE1084" s="113"/>
      <c r="AF1084" s="60"/>
      <c r="AH1084" s="60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67"/>
        <v>912.38400000000001</v>
      </c>
      <c r="Y1085" s="14">
        <f t="shared" si="368"/>
        <v>0</v>
      </c>
      <c r="Z1085" s="14">
        <f t="shared" si="369"/>
        <v>0</v>
      </c>
      <c r="AA1085" s="14">
        <f t="shared" si="370"/>
        <v>0</v>
      </c>
      <c r="AB1085" s="14">
        <f t="shared" si="372"/>
        <v>0</v>
      </c>
      <c r="AC1085" s="15">
        <f t="shared" si="371"/>
        <v>912.4</v>
      </c>
      <c r="AD1085" s="48">
        <f>(ROUND(AC1085-AC1072,1)/AC1072)</f>
        <v>0.2728794642857143</v>
      </c>
      <c r="AE1085" s="113"/>
      <c r="AF1085" s="60"/>
      <c r="AH1085" s="60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67"/>
        <v>771.07200000000012</v>
      </c>
      <c r="Y1086" s="14">
        <f t="shared" si="368"/>
        <v>0</v>
      </c>
      <c r="Z1086" s="14">
        <f t="shared" si="369"/>
        <v>0</v>
      </c>
      <c r="AA1086" s="14">
        <f t="shared" si="370"/>
        <v>0</v>
      </c>
      <c r="AB1086" s="14">
        <f t="shared" si="372"/>
        <v>0</v>
      </c>
      <c r="AC1086" s="15">
        <f t="shared" si="371"/>
        <v>771.1</v>
      </c>
      <c r="AD1086" s="48">
        <f>(ROUND(AC1086-AC1072,1)/AC1072)</f>
        <v>7.5753348214285712E-2</v>
      </c>
      <c r="AE1086" s="113"/>
      <c r="AF1086" s="60"/>
      <c r="AH1086" s="60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12"/>
        <v>424</v>
      </c>
      <c r="Y1087" s="52">
        <f t="shared" si="313"/>
        <v>0</v>
      </c>
      <c r="Z1087" s="52">
        <f t="shared" si="314"/>
        <v>0</v>
      </c>
      <c r="AA1087" s="52">
        <f t="shared" si="315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800</v>
      </c>
      <c r="AF1087" s="60"/>
      <c r="AH1087" s="60"/>
    </row>
    <row r="1088" spans="1:34">
      <c r="A1088" s="99" t="s">
        <v>801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12"/>
        <v>593.60000000000014</v>
      </c>
      <c r="Y1088" s="14">
        <f t="shared" si="313"/>
        <v>0</v>
      </c>
      <c r="Z1088" s="14">
        <f t="shared" si="314"/>
        <v>0</v>
      </c>
      <c r="AA1088" s="14">
        <f t="shared" si="315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802</v>
      </c>
      <c r="B1089" s="93">
        <v>24</v>
      </c>
      <c r="C1089" s="21" t="s">
        <v>835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12"/>
        <v>402.8</v>
      </c>
      <c r="Y1089" s="14">
        <f t="shared" si="313"/>
        <v>0</v>
      </c>
      <c r="Z1089" s="14">
        <f t="shared" si="314"/>
        <v>0</v>
      </c>
      <c r="AA1089" s="14">
        <f t="shared" si="315"/>
        <v>0</v>
      </c>
      <c r="AB1089" s="14">
        <f>R1089+W1089</f>
        <v>385.28000000000003</v>
      </c>
      <c r="AC1089" s="15">
        <f t="shared" ref="AC1089:AC1101" si="373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60"/>
    </row>
    <row r="1090" spans="1:34">
      <c r="A1090" s="99" t="s">
        <v>803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12"/>
        <v>402.8</v>
      </c>
      <c r="Y1090" s="14">
        <f t="shared" si="313"/>
        <v>0</v>
      </c>
      <c r="Z1090" s="14">
        <f t="shared" si="314"/>
        <v>0</v>
      </c>
      <c r="AA1090" s="14">
        <f t="shared" si="315"/>
        <v>0</v>
      </c>
      <c r="AB1090" s="14">
        <f t="shared" ref="AB1090:AB1101" si="374">R1090+W1090</f>
        <v>385.28000000000003</v>
      </c>
      <c r="AC1090" s="15">
        <f t="shared" si="373"/>
        <v>788.1</v>
      </c>
      <c r="AD1090" s="48">
        <f>(ROUND(AC1090-AC1087,1)/AC1087)</f>
        <v>-4.72678916827853E-2</v>
      </c>
      <c r="AE1090" s="113"/>
      <c r="AF1090" s="60"/>
      <c r="AH1090" s="60"/>
    </row>
    <row r="1091" spans="1:34">
      <c r="A1091" s="99" t="s">
        <v>804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12"/>
        <v>402.8</v>
      </c>
      <c r="Y1091" s="14">
        <f t="shared" si="313"/>
        <v>0</v>
      </c>
      <c r="Z1091" s="14">
        <f t="shared" si="314"/>
        <v>0</v>
      </c>
      <c r="AA1091" s="14">
        <f t="shared" si="315"/>
        <v>0</v>
      </c>
      <c r="AB1091" s="14">
        <f t="shared" si="374"/>
        <v>385.28000000000003</v>
      </c>
      <c r="AC1091" s="15">
        <f t="shared" si="373"/>
        <v>788.1</v>
      </c>
      <c r="AD1091" s="48">
        <f>(ROUND(AC1091-AC1087,1)/AC1087)</f>
        <v>-4.72678916827853E-2</v>
      </c>
      <c r="AE1091" s="113"/>
      <c r="AF1091" s="60"/>
      <c r="AH1091" s="60"/>
    </row>
    <row r="1092" spans="1:34">
      <c r="A1092" s="99" t="s">
        <v>654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12"/>
        <v>402.8</v>
      </c>
      <c r="Y1092" s="14">
        <f t="shared" si="313"/>
        <v>0</v>
      </c>
      <c r="Z1092" s="14">
        <f t="shared" si="314"/>
        <v>0</v>
      </c>
      <c r="AA1092" s="14">
        <f t="shared" si="315"/>
        <v>0</v>
      </c>
      <c r="AB1092" s="14">
        <f t="shared" si="374"/>
        <v>385.28000000000003</v>
      </c>
      <c r="AC1092" s="15">
        <f t="shared" si="373"/>
        <v>788.1</v>
      </c>
      <c r="AD1092" s="48">
        <f>(ROUND(AC1092-AC1087,1)/AC1087)</f>
        <v>-4.72678916827853E-2</v>
      </c>
      <c r="AE1092" s="113"/>
      <c r="AF1092" s="60"/>
      <c r="AH1092" s="62"/>
    </row>
    <row r="1093" spans="1:34">
      <c r="A1093" s="99" t="s">
        <v>595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90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513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12"/>
        <v>137.80000000000001</v>
      </c>
      <c r="Y1093" s="14">
        <f t="shared" si="313"/>
        <v>798</v>
      </c>
      <c r="Z1093" s="14">
        <f t="shared" si="314"/>
        <v>0</v>
      </c>
      <c r="AA1093" s="14">
        <f t="shared" si="315"/>
        <v>0</v>
      </c>
      <c r="AB1093" s="14">
        <f t="shared" si="374"/>
        <v>0</v>
      </c>
      <c r="AC1093" s="15">
        <f t="shared" si="373"/>
        <v>935.8</v>
      </c>
      <c r="AD1093" s="48">
        <f>(ROUND(AC1093-AC1087,1)/AC1087)</f>
        <v>0.13128626692456477</v>
      </c>
      <c r="AE1093" s="113"/>
      <c r="AF1093" s="60"/>
      <c r="AH1093" s="60"/>
    </row>
    <row r="1094" spans="1:34">
      <c r="A1094" s="99" t="s">
        <v>830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45</v>
      </c>
      <c r="L1094" s="13">
        <v>45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513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12"/>
        <v>137.80000000000001</v>
      </c>
      <c r="Y1094" s="14">
        <f t="shared" si="313"/>
        <v>0</v>
      </c>
      <c r="Z1094" s="14">
        <f t="shared" si="314"/>
        <v>798</v>
      </c>
      <c r="AA1094" s="14">
        <f t="shared" si="315"/>
        <v>0</v>
      </c>
      <c r="AB1094" s="14">
        <f t="shared" si="374"/>
        <v>0</v>
      </c>
      <c r="AC1094" s="15">
        <f t="shared" si="373"/>
        <v>935.8</v>
      </c>
      <c r="AD1094" s="48">
        <f>(ROUND(AC1094-AC1087,1)/AC1087)</f>
        <v>0.13128626692456477</v>
      </c>
      <c r="AE1094" s="113"/>
      <c r="AF1094" s="60"/>
      <c r="AH1094" s="60"/>
    </row>
    <row r="1095" spans="1:34">
      <c r="A1095" s="99" t="s">
        <v>831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90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513</v>
      </c>
      <c r="W1095" s="14">
        <f>(R1095/100)*(K1095*$K$11)+(R1095/100)*(L1095*$L$11)</f>
        <v>0</v>
      </c>
      <c r="X1095" s="14">
        <f t="shared" si="312"/>
        <v>137.80000000000001</v>
      </c>
      <c r="Y1095" s="14">
        <f t="shared" si="313"/>
        <v>0</v>
      </c>
      <c r="Z1095" s="14">
        <f t="shared" si="314"/>
        <v>0</v>
      </c>
      <c r="AA1095" s="14">
        <f t="shared" si="315"/>
        <v>798</v>
      </c>
      <c r="AB1095" s="14">
        <f t="shared" si="374"/>
        <v>0</v>
      </c>
      <c r="AC1095" s="15">
        <f t="shared" si="373"/>
        <v>935.8</v>
      </c>
      <c r="AD1095" s="48">
        <f>(ROUND(AC1095-AC1087,1)/AC1087)</f>
        <v>0.13128626692456477</v>
      </c>
      <c r="AE1095" s="113"/>
      <c r="AF1095" s="60"/>
      <c r="AH1095" s="60"/>
    </row>
    <row r="1096" spans="1:34">
      <c r="A1096" s="99" t="s">
        <v>832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50</v>
      </c>
      <c r="L1096" s="13">
        <v>50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570</v>
      </c>
      <c r="X1096" s="14">
        <f t="shared" si="312"/>
        <v>137.80000000000001</v>
      </c>
      <c r="Y1096" s="14">
        <f t="shared" si="313"/>
        <v>0</v>
      </c>
      <c r="Z1096" s="14">
        <f t="shared" si="314"/>
        <v>0</v>
      </c>
      <c r="AA1096" s="14">
        <f t="shared" si="315"/>
        <v>0</v>
      </c>
      <c r="AB1096" s="14">
        <f t="shared" si="374"/>
        <v>855</v>
      </c>
      <c r="AC1096" s="15">
        <f t="shared" si="373"/>
        <v>992.8</v>
      </c>
      <c r="AD1096" s="48">
        <f>(ROUND(AC1096-AC1087,1)/AC1087)</f>
        <v>0.20019342359767889</v>
      </c>
      <c r="AE1096" s="113"/>
      <c r="AF1096" s="60"/>
      <c r="AH1096" s="60"/>
    </row>
    <row r="1097" spans="1:34">
      <c r="A1097" s="99" t="s">
        <v>833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50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(N1097/100)*(I1097*$I$13)+(N1097/100)*(J1097*$J$13)+(N1097/100)*(M1097*$M$13)</f>
        <v>318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302.39999999999998</v>
      </c>
      <c r="X1097" s="14">
        <f>N1097+S1097</f>
        <v>477</v>
      </c>
      <c r="Y1097" s="14">
        <f t="shared" si="313"/>
        <v>0</v>
      </c>
      <c r="Z1097" s="14">
        <f t="shared" si="314"/>
        <v>0</v>
      </c>
      <c r="AA1097" s="14">
        <f t="shared" si="315"/>
        <v>0</v>
      </c>
      <c r="AB1097" s="14">
        <f t="shared" si="374"/>
        <v>470.4</v>
      </c>
      <c r="AC1097" s="15">
        <f t="shared" si="373"/>
        <v>947.4</v>
      </c>
      <c r="AD1097" s="48">
        <f>(ROUND(AC1097-AC1087,1)/AC1087)</f>
        <v>0.14530947775628628</v>
      </c>
      <c r="AE1097" s="113"/>
      <c r="AF1097" s="60"/>
      <c r="AH1097" s="60"/>
    </row>
    <row r="1098" spans="1:34">
      <c r="A1098" s="99" t="s">
        <v>834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100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720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12"/>
        <v>960</v>
      </c>
      <c r="Y1098" s="14">
        <f t="shared" si="313"/>
        <v>0</v>
      </c>
      <c r="Z1098" s="14">
        <f t="shared" si="314"/>
        <v>0</v>
      </c>
      <c r="AA1098" s="14">
        <f t="shared" si="315"/>
        <v>0</v>
      </c>
      <c r="AB1098" s="14">
        <f t="shared" si="374"/>
        <v>0</v>
      </c>
      <c r="AC1098" s="15">
        <f t="shared" si="373"/>
        <v>960</v>
      </c>
      <c r="AD1098" s="48">
        <f>(ROUND(AC1098-AC1087,1)/AC1087)</f>
        <v>0.16054158607350097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100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720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12"/>
        <v>960</v>
      </c>
      <c r="Y1099" s="14">
        <f t="shared" si="313"/>
        <v>0</v>
      </c>
      <c r="Z1099" s="14">
        <f t="shared" si="314"/>
        <v>0</v>
      </c>
      <c r="AA1099" s="14">
        <f t="shared" si="315"/>
        <v>0</v>
      </c>
      <c r="AB1099" s="14">
        <f t="shared" si="374"/>
        <v>0</v>
      </c>
      <c r="AC1099" s="15">
        <f t="shared" si="373"/>
        <v>960</v>
      </c>
      <c r="AD1099" s="48">
        <f>(ROUND(AC1099-AC1087,1)/AC1087)</f>
        <v>0.16054158607350097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12"/>
        <v>654.65600000000006</v>
      </c>
      <c r="Y1100" s="14">
        <f t="shared" si="313"/>
        <v>0</v>
      </c>
      <c r="Z1100" s="14">
        <f t="shared" si="314"/>
        <v>0</v>
      </c>
      <c r="AA1100" s="14">
        <f t="shared" si="315"/>
        <v>0</v>
      </c>
      <c r="AB1100" s="14">
        <f t="shared" si="374"/>
        <v>322.56000000000006</v>
      </c>
      <c r="AC1100" s="15">
        <f t="shared" si="373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12"/>
        <v>558.83200000000011</v>
      </c>
      <c r="Y1101" s="14">
        <f t="shared" si="313"/>
        <v>0</v>
      </c>
      <c r="Z1101" s="14">
        <f t="shared" si="314"/>
        <v>0</v>
      </c>
      <c r="AA1101" s="14">
        <f t="shared" si="315"/>
        <v>0</v>
      </c>
      <c r="AB1101" s="14">
        <f t="shared" si="374"/>
        <v>322.56000000000006</v>
      </c>
      <c r="AC1101" s="15">
        <f t="shared" si="373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12"/>
        <v>748</v>
      </c>
      <c r="Y1102" s="52">
        <f t="shared" si="313"/>
        <v>0</v>
      </c>
      <c r="Z1102" s="52">
        <f t="shared" si="314"/>
        <v>0</v>
      </c>
      <c r="AA1102" s="52">
        <f t="shared" si="315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800</v>
      </c>
      <c r="AF1102" s="60"/>
      <c r="AH1102" s="60"/>
    </row>
    <row r="1103" spans="1:34">
      <c r="A1103" s="99" t="s">
        <v>801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75">N1103+S1103</f>
        <v>849.2</v>
      </c>
      <c r="Y1103" s="14">
        <f t="shared" ref="Y1103:Y1116" si="376">O1103+T1103</f>
        <v>0</v>
      </c>
      <c r="Z1103" s="14">
        <f t="shared" ref="Z1103:Z1116" si="377">P1103+U1103</f>
        <v>0</v>
      </c>
      <c r="AA1103" s="14">
        <f t="shared" ref="AA1103:AA1116" si="378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802</v>
      </c>
      <c r="B1104" s="91">
        <v>8</v>
      </c>
      <c r="C1104" s="21" t="s">
        <v>835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5"/>
        <v>695.2</v>
      </c>
      <c r="Y1104" s="14">
        <f t="shared" si="376"/>
        <v>0</v>
      </c>
      <c r="Z1104" s="14">
        <f t="shared" si="377"/>
        <v>0</v>
      </c>
      <c r="AA1104" s="14">
        <f t="shared" si="378"/>
        <v>0</v>
      </c>
      <c r="AB1104" s="14">
        <f>R1104+W1104</f>
        <v>0</v>
      </c>
      <c r="AC1104" s="15">
        <f t="shared" ref="AC1104:AC1116" si="379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5"/>
        <v>695.2</v>
      </c>
      <c r="Y1105" s="14">
        <f t="shared" si="376"/>
        <v>0</v>
      </c>
      <c r="Z1105" s="14">
        <f t="shared" si="377"/>
        <v>0</v>
      </c>
      <c r="AA1105" s="14">
        <f t="shared" si="378"/>
        <v>0</v>
      </c>
      <c r="AB1105" s="14">
        <f t="shared" ref="AB1105:AB1116" si="380">R1105+W1105</f>
        <v>0</v>
      </c>
      <c r="AC1105" s="15">
        <f t="shared" si="379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5"/>
        <v>695.2</v>
      </c>
      <c r="Y1106" s="14">
        <f t="shared" si="376"/>
        <v>0</v>
      </c>
      <c r="Z1106" s="14">
        <f t="shared" si="377"/>
        <v>0</v>
      </c>
      <c r="AA1106" s="14">
        <f t="shared" si="378"/>
        <v>0</v>
      </c>
      <c r="AB1106" s="14">
        <f t="shared" si="380"/>
        <v>0</v>
      </c>
      <c r="AC1106" s="15">
        <f t="shared" si="379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5"/>
        <v>695.2</v>
      </c>
      <c r="Y1107" s="14">
        <f t="shared" si="376"/>
        <v>0</v>
      </c>
      <c r="Z1107" s="14">
        <f t="shared" si="377"/>
        <v>0</v>
      </c>
      <c r="AA1107" s="14">
        <f t="shared" si="378"/>
        <v>0</v>
      </c>
      <c r="AB1107" s="14">
        <f t="shared" si="380"/>
        <v>0</v>
      </c>
      <c r="AC1107" s="15">
        <f t="shared" si="379"/>
        <v>695.2</v>
      </c>
      <c r="AD1107" s="48">
        <f>(ROUND(AC1107-AC1102,1)/AC1102)</f>
        <v>-7.0588235294117646E-2</v>
      </c>
      <c r="AE1107" s="113"/>
      <c r="AF1107" s="60"/>
      <c r="AH1107" s="60"/>
    </row>
    <row r="1108" spans="1:34">
      <c r="A1108" s="99" t="s">
        <v>595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160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528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5"/>
        <v>157.30000000000001</v>
      </c>
      <c r="Y1108" s="14">
        <f t="shared" si="376"/>
        <v>693</v>
      </c>
      <c r="Z1108" s="14">
        <f t="shared" si="377"/>
        <v>0</v>
      </c>
      <c r="AA1108" s="14">
        <f t="shared" si="378"/>
        <v>0</v>
      </c>
      <c r="AB1108" s="14">
        <f t="shared" si="380"/>
        <v>0</v>
      </c>
      <c r="AC1108" s="15">
        <f t="shared" si="379"/>
        <v>850.3</v>
      </c>
      <c r="AD1108" s="48">
        <f>(ROUND(AC1108-AC1102,1)/AC1102)</f>
        <v>0.13676470588235293</v>
      </c>
      <c r="AE1108" s="113"/>
      <c r="AF1108" s="60"/>
      <c r="AH1108" s="60"/>
    </row>
    <row r="1109" spans="1:34">
      <c r="A1109" s="99" t="s">
        <v>830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65</v>
      </c>
      <c r="L1109" s="13">
        <v>65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178.75</v>
      </c>
      <c r="T1109" s="14">
        <f>(O1109/100)*(K1109*$J$10)</f>
        <v>0</v>
      </c>
      <c r="U1109" s="14">
        <f>(P1109/100)*(K1109*$K$10)+(P1109/100)*(L1109*$L$10)</f>
        <v>429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5"/>
        <v>250.25</v>
      </c>
      <c r="Y1109" s="14">
        <f t="shared" si="376"/>
        <v>0</v>
      </c>
      <c r="Z1109" s="14">
        <f t="shared" si="377"/>
        <v>594</v>
      </c>
      <c r="AA1109" s="14">
        <f t="shared" si="378"/>
        <v>0</v>
      </c>
      <c r="AB1109" s="14">
        <f t="shared" si="380"/>
        <v>0</v>
      </c>
      <c r="AC1109" s="15">
        <f t="shared" si="379"/>
        <v>844.3</v>
      </c>
      <c r="AD1109" s="48">
        <f>(ROUND(AC1109-AC1102,1)/AC1102)</f>
        <v>0.1287433155080214</v>
      </c>
      <c r="AE1109" s="113"/>
      <c r="AF1109" s="60"/>
      <c r="AH1109" s="60"/>
    </row>
    <row r="1110" spans="1:34">
      <c r="A1110" s="99" t="s">
        <v>831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120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257.39999999999998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396</v>
      </c>
      <c r="W1110" s="14">
        <f>(R1110/100)*(K1110*$K$11)+(R1110/100)*(L1110*$L$11)</f>
        <v>0</v>
      </c>
      <c r="X1110" s="14">
        <f t="shared" si="375"/>
        <v>328.9</v>
      </c>
      <c r="Y1110" s="14">
        <f t="shared" si="376"/>
        <v>0</v>
      </c>
      <c r="Z1110" s="14">
        <f t="shared" si="377"/>
        <v>0</v>
      </c>
      <c r="AA1110" s="14">
        <f t="shared" si="378"/>
        <v>561</v>
      </c>
      <c r="AB1110" s="14">
        <f t="shared" si="380"/>
        <v>0</v>
      </c>
      <c r="AC1110" s="15">
        <f t="shared" si="379"/>
        <v>889.9</v>
      </c>
      <c r="AD1110" s="48">
        <f>(ROUND(AC1110-AC1102,1)/AC1102)</f>
        <v>0.1897058823529412</v>
      </c>
      <c r="AE1110" s="113"/>
      <c r="AF1110" s="60"/>
      <c r="AH1110" s="60"/>
    </row>
    <row r="1111" spans="1:34">
      <c r="A1111" s="99" t="s">
        <v>832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178.75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429</v>
      </c>
      <c r="X1111" s="14">
        <f t="shared" si="375"/>
        <v>250.25</v>
      </c>
      <c r="Y1111" s="14">
        <f t="shared" si="376"/>
        <v>0</v>
      </c>
      <c r="Z1111" s="14">
        <f t="shared" si="377"/>
        <v>0</v>
      </c>
      <c r="AA1111" s="14">
        <f t="shared" si="378"/>
        <v>0</v>
      </c>
      <c r="AB1111" s="14">
        <f t="shared" si="380"/>
        <v>594</v>
      </c>
      <c r="AC1111" s="15">
        <f t="shared" si="379"/>
        <v>844.3</v>
      </c>
      <c r="AD1111" s="48">
        <f>(ROUND(AC1111-AC1102,1)/AC1102)</f>
        <v>0.1287433155080214</v>
      </c>
      <c r="AE1111" s="113"/>
      <c r="AF1111" s="60"/>
      <c r="AH1111" s="60"/>
    </row>
    <row r="1112" spans="1:34">
      <c r="A1112" s="99" t="s">
        <v>833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85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676.5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5"/>
        <v>841.5</v>
      </c>
      <c r="Y1112" s="14">
        <f t="shared" si="376"/>
        <v>0</v>
      </c>
      <c r="Z1112" s="14">
        <f t="shared" si="377"/>
        <v>0</v>
      </c>
      <c r="AA1112" s="14">
        <f t="shared" si="378"/>
        <v>0</v>
      </c>
      <c r="AB1112" s="14">
        <f t="shared" si="380"/>
        <v>0</v>
      </c>
      <c r="AC1112" s="15">
        <f t="shared" si="379"/>
        <v>841.5</v>
      </c>
      <c r="AD1112" s="48">
        <f>(ROUND(AC1112-AC1102,1)/AC1102)</f>
        <v>0.125</v>
      </c>
      <c r="AE1112" s="113"/>
      <c r="AF1112" s="60"/>
      <c r="AH1112" s="60"/>
    </row>
    <row r="1113" spans="1:34">
      <c r="A1113" s="99" t="s">
        <v>834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5"/>
        <v>840</v>
      </c>
      <c r="Y1113" s="14">
        <f t="shared" si="376"/>
        <v>0</v>
      </c>
      <c r="Z1113" s="14">
        <f t="shared" si="377"/>
        <v>0</v>
      </c>
      <c r="AA1113" s="14">
        <f t="shared" si="378"/>
        <v>0</v>
      </c>
      <c r="AB1113" s="14">
        <f t="shared" si="380"/>
        <v>0</v>
      </c>
      <c r="AC1113" s="15">
        <f t="shared" si="379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5"/>
        <v>840</v>
      </c>
      <c r="Y1114" s="14">
        <f t="shared" si="376"/>
        <v>0</v>
      </c>
      <c r="Z1114" s="14">
        <f t="shared" si="377"/>
        <v>0</v>
      </c>
      <c r="AA1114" s="14">
        <f t="shared" si="378"/>
        <v>0</v>
      </c>
      <c r="AB1114" s="14">
        <f t="shared" si="380"/>
        <v>0</v>
      </c>
      <c r="AC1114" s="15">
        <f t="shared" si="379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5"/>
        <v>814.88000000000011</v>
      </c>
      <c r="Y1115" s="14">
        <f t="shared" si="376"/>
        <v>0</v>
      </c>
      <c r="Z1115" s="14">
        <f t="shared" si="377"/>
        <v>0</v>
      </c>
      <c r="AA1115" s="14">
        <f t="shared" si="378"/>
        <v>0</v>
      </c>
      <c r="AB1115" s="14">
        <f t="shared" si="380"/>
        <v>0</v>
      </c>
      <c r="AC1115" s="15">
        <f t="shared" si="379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5"/>
        <v>921.3599999999999</v>
      </c>
      <c r="Y1116" s="14">
        <f t="shared" si="376"/>
        <v>0</v>
      </c>
      <c r="Z1116" s="14">
        <f t="shared" si="377"/>
        <v>0</v>
      </c>
      <c r="AA1116" s="14">
        <f t="shared" si="378"/>
        <v>0</v>
      </c>
      <c r="AB1116" s="14">
        <f t="shared" si="380"/>
        <v>0</v>
      </c>
      <c r="AC1116" s="15">
        <f t="shared" si="379"/>
        <v>921.4</v>
      </c>
      <c r="AD1116" s="48">
        <f>(ROUND(AC1116-AC1102,1)/AC1102)</f>
        <v>0.23181818181818181</v>
      </c>
      <c r="AE1116" s="113"/>
      <c r="AF1116" s="60"/>
      <c r="AH1116" s="62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81">N1117+S1117</f>
        <v>696</v>
      </c>
      <c r="Y1117" s="52">
        <f t="shared" ref="Y1117:Y1131" si="382">O1117+T1117</f>
        <v>0</v>
      </c>
      <c r="Z1117" s="52">
        <f t="shared" ref="Z1117:Z1131" si="383">P1117+U1117</f>
        <v>0</v>
      </c>
      <c r="AA1117" s="52">
        <f t="shared" ref="AA1117:AA1131" si="384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800</v>
      </c>
      <c r="AF1117" s="60"/>
      <c r="AH1117" s="62"/>
    </row>
    <row r="1118" spans="1:34">
      <c r="A1118" s="99" t="s">
        <v>801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81"/>
        <v>802.72000000000014</v>
      </c>
      <c r="Y1118" s="14">
        <f t="shared" si="382"/>
        <v>0</v>
      </c>
      <c r="Z1118" s="14">
        <f t="shared" si="383"/>
        <v>0</v>
      </c>
      <c r="AA1118" s="14">
        <f t="shared" si="384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2"/>
    </row>
    <row r="1119" spans="1:34">
      <c r="A1119" s="99" t="s">
        <v>802</v>
      </c>
      <c r="B1119" s="93">
        <v>28</v>
      </c>
      <c r="C1119" s="21" t="s">
        <v>835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81"/>
        <v>649.59999999999991</v>
      </c>
      <c r="Y1119" s="14">
        <f t="shared" si="382"/>
        <v>0</v>
      </c>
      <c r="Z1119" s="14">
        <f t="shared" si="383"/>
        <v>0</v>
      </c>
      <c r="AA1119" s="14">
        <f t="shared" si="384"/>
        <v>0</v>
      </c>
      <c r="AB1119" s="14">
        <f>R1119+W1119</f>
        <v>0</v>
      </c>
      <c r="AC1119" s="15">
        <f t="shared" ref="AC1119:AC1131" si="385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2"/>
    </row>
    <row r="1120" spans="1:34">
      <c r="A1120" s="99" t="s">
        <v>803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81"/>
        <v>649.59999999999991</v>
      </c>
      <c r="Y1120" s="14">
        <f t="shared" si="382"/>
        <v>0</v>
      </c>
      <c r="Z1120" s="14">
        <f t="shared" si="383"/>
        <v>0</v>
      </c>
      <c r="AA1120" s="14">
        <f t="shared" si="384"/>
        <v>0</v>
      </c>
      <c r="AB1120" s="14">
        <f t="shared" ref="AB1120:AB1131" si="386">R1120+W1120</f>
        <v>0</v>
      </c>
      <c r="AC1120" s="15">
        <f t="shared" si="385"/>
        <v>649.6</v>
      </c>
      <c r="AD1120" s="48">
        <f>(ROUND(AC1120-AC1117,1)/AC1117)</f>
        <v>-6.6666666666666666E-2</v>
      </c>
      <c r="AE1120" s="113"/>
      <c r="AF1120" s="60"/>
      <c r="AH1120" s="62"/>
    </row>
    <row r="1121" spans="1:34">
      <c r="A1121" s="99" t="s">
        <v>804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81"/>
        <v>649.59999999999991</v>
      </c>
      <c r="Y1121" s="14">
        <f t="shared" si="382"/>
        <v>0</v>
      </c>
      <c r="Z1121" s="14">
        <f t="shared" si="383"/>
        <v>0</v>
      </c>
      <c r="AA1121" s="14">
        <f t="shared" si="384"/>
        <v>0</v>
      </c>
      <c r="AB1121" s="14">
        <f t="shared" si="386"/>
        <v>0</v>
      </c>
      <c r="AC1121" s="15">
        <f t="shared" si="385"/>
        <v>649.6</v>
      </c>
      <c r="AD1121" s="48">
        <f>(ROUND(AC1121-AC1117,1)/AC1117)</f>
        <v>-6.6666666666666666E-2</v>
      </c>
      <c r="AE1121" s="113"/>
      <c r="AF1121" s="60"/>
      <c r="AH1121" s="62"/>
    </row>
    <row r="1122" spans="1:34">
      <c r="A1122" s="99" t="s">
        <v>654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81"/>
        <v>649.59999999999991</v>
      </c>
      <c r="Y1122" s="14">
        <f t="shared" si="382"/>
        <v>0</v>
      </c>
      <c r="Z1122" s="14">
        <f t="shared" si="383"/>
        <v>0</v>
      </c>
      <c r="AA1122" s="14">
        <f t="shared" si="384"/>
        <v>0</v>
      </c>
      <c r="AB1122" s="14">
        <f t="shared" si="386"/>
        <v>0</v>
      </c>
      <c r="AC1122" s="15">
        <f t="shared" si="385"/>
        <v>649.6</v>
      </c>
      <c r="AD1122" s="48">
        <f>(ROUND(AC1122-AC1117,1)/AC1117)</f>
        <v>-6.6666666666666666E-2</v>
      </c>
      <c r="AE1122" s="113"/>
      <c r="AF1122" s="60"/>
      <c r="AH1122" s="62"/>
    </row>
    <row r="1123" spans="1:34">
      <c r="A1123" s="99" t="s">
        <v>595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81"/>
        <v>226.20000000000002</v>
      </c>
      <c r="Y1123" s="14">
        <f t="shared" si="382"/>
        <v>539.4</v>
      </c>
      <c r="Z1123" s="14">
        <f t="shared" si="383"/>
        <v>0</v>
      </c>
      <c r="AA1123" s="14">
        <f t="shared" si="384"/>
        <v>0</v>
      </c>
      <c r="AB1123" s="14">
        <f t="shared" si="386"/>
        <v>0</v>
      </c>
      <c r="AC1123" s="15">
        <f t="shared" si="385"/>
        <v>765.6</v>
      </c>
      <c r="AD1123" s="48">
        <f>(ROUND(AC1123-AC1117,1)/AC1117)</f>
        <v>9.9999999999999992E-2</v>
      </c>
      <c r="AE1123" s="113"/>
      <c r="AF1123" s="60"/>
      <c r="AH1123" s="62"/>
    </row>
    <row r="1124" spans="1:34">
      <c r="A1124" s="99" t="s">
        <v>830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81"/>
        <v>226.20000000000002</v>
      </c>
      <c r="Y1124" s="14">
        <f t="shared" si="382"/>
        <v>0</v>
      </c>
      <c r="Z1124" s="14">
        <f t="shared" si="383"/>
        <v>539.4</v>
      </c>
      <c r="AA1124" s="14">
        <f t="shared" si="384"/>
        <v>0</v>
      </c>
      <c r="AB1124" s="14">
        <f t="shared" si="386"/>
        <v>0</v>
      </c>
      <c r="AC1124" s="15">
        <f t="shared" si="385"/>
        <v>765.6</v>
      </c>
      <c r="AD1124" s="48">
        <f>(ROUND(AC1124-AC1117,1)/AC1117)</f>
        <v>9.9999999999999992E-2</v>
      </c>
      <c r="AE1124" s="113"/>
      <c r="AF1124" s="60"/>
      <c r="AH1124" s="62"/>
    </row>
    <row r="1125" spans="1:34">
      <c r="A1125" s="99" t="s">
        <v>831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381"/>
        <v>226.20000000000002</v>
      </c>
      <c r="Y1125" s="14">
        <f t="shared" si="382"/>
        <v>0</v>
      </c>
      <c r="Z1125" s="14">
        <f t="shared" si="383"/>
        <v>0</v>
      </c>
      <c r="AA1125" s="14">
        <f t="shared" si="384"/>
        <v>539.4</v>
      </c>
      <c r="AB1125" s="14">
        <f t="shared" si="386"/>
        <v>0</v>
      </c>
      <c r="AC1125" s="15">
        <f t="shared" si="385"/>
        <v>765.6</v>
      </c>
      <c r="AD1125" s="48">
        <f>(ROUND(AC1125-AC1117,1)/AC1117)</f>
        <v>9.9999999999999992E-2</v>
      </c>
      <c r="AE1125" s="113"/>
      <c r="AF1125" s="60"/>
      <c r="AH1125" s="62"/>
    </row>
    <row r="1126" spans="1:34">
      <c r="A1126" s="99" t="s">
        <v>832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381"/>
        <v>226.20000000000002</v>
      </c>
      <c r="Y1126" s="14">
        <f t="shared" si="382"/>
        <v>0</v>
      </c>
      <c r="Z1126" s="14">
        <f t="shared" si="383"/>
        <v>0</v>
      </c>
      <c r="AA1126" s="14">
        <f t="shared" si="384"/>
        <v>0</v>
      </c>
      <c r="AB1126" s="14">
        <f t="shared" si="386"/>
        <v>539.4</v>
      </c>
      <c r="AC1126" s="15">
        <f t="shared" si="385"/>
        <v>765.6</v>
      </c>
      <c r="AD1126" s="48">
        <f>(ROUND(AC1126-AC1117,1)/AC1117)</f>
        <v>9.9999999999999992E-2</v>
      </c>
      <c r="AE1126" s="113"/>
      <c r="AF1126" s="60"/>
      <c r="AH1126" s="62"/>
    </row>
    <row r="1127" spans="1:34">
      <c r="A1127" s="99" t="s">
        <v>833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(N1127/100)*(I1127*$I$13)+(N1127/100)*(J1127*$J$13)+(N1127/100)*(M1127*$M$13)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>N1127+S1127</f>
        <v>800.4</v>
      </c>
      <c r="Y1127" s="14">
        <f t="shared" si="382"/>
        <v>0</v>
      </c>
      <c r="Z1127" s="14">
        <f t="shared" si="383"/>
        <v>0</v>
      </c>
      <c r="AA1127" s="14">
        <f t="shared" si="384"/>
        <v>0</v>
      </c>
      <c r="AB1127" s="14">
        <f t="shared" si="386"/>
        <v>0</v>
      </c>
      <c r="AC1127" s="15">
        <f t="shared" si="385"/>
        <v>800.4</v>
      </c>
      <c r="AD1127" s="48">
        <f>(ROUND(AC1127-AC1117,1)/AC1117)</f>
        <v>0.15</v>
      </c>
      <c r="AE1127" s="113"/>
      <c r="AF1127" s="60"/>
      <c r="AH1127" s="62"/>
    </row>
    <row r="1128" spans="1:34">
      <c r="A1128" s="99" t="s">
        <v>834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81"/>
        <v>800.4</v>
      </c>
      <c r="Y1128" s="14">
        <f t="shared" si="382"/>
        <v>0</v>
      </c>
      <c r="Z1128" s="14">
        <f t="shared" si="383"/>
        <v>0</v>
      </c>
      <c r="AA1128" s="14">
        <f t="shared" si="384"/>
        <v>0</v>
      </c>
      <c r="AB1128" s="14">
        <f t="shared" si="386"/>
        <v>0</v>
      </c>
      <c r="AC1128" s="15">
        <f t="shared" si="385"/>
        <v>800.4</v>
      </c>
      <c r="AD1128" s="48">
        <f>(ROUND(AC1128-AC1117,1)/AC1117)</f>
        <v>0.15</v>
      </c>
      <c r="AE1128" s="113"/>
      <c r="AF1128" s="60"/>
      <c r="AH1128" s="62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81"/>
        <v>800.4</v>
      </c>
      <c r="Y1129" s="14">
        <f t="shared" si="382"/>
        <v>0</v>
      </c>
      <c r="Z1129" s="14">
        <f t="shared" si="383"/>
        <v>0</v>
      </c>
      <c r="AA1129" s="14">
        <f t="shared" si="384"/>
        <v>0</v>
      </c>
      <c r="AB1129" s="14">
        <f t="shared" si="386"/>
        <v>0</v>
      </c>
      <c r="AC1129" s="15">
        <f t="shared" si="385"/>
        <v>800.4</v>
      </c>
      <c r="AD1129" s="48">
        <f>(ROUND(AC1129-AC1117,1)/AC1117)</f>
        <v>0.15</v>
      </c>
      <c r="AE1129" s="113"/>
      <c r="AF1129" s="60"/>
      <c r="AH1129" s="62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81"/>
        <v>885.31200000000013</v>
      </c>
      <c r="Y1130" s="14">
        <f t="shared" si="382"/>
        <v>0</v>
      </c>
      <c r="Z1130" s="14">
        <f t="shared" si="383"/>
        <v>0</v>
      </c>
      <c r="AA1130" s="14">
        <f t="shared" si="384"/>
        <v>0</v>
      </c>
      <c r="AB1130" s="14">
        <f t="shared" si="386"/>
        <v>0</v>
      </c>
      <c r="AC1130" s="15">
        <f t="shared" si="385"/>
        <v>885.3</v>
      </c>
      <c r="AD1130" s="48">
        <f>(ROUND(AC1130-AC1117,1)/AC1117)</f>
        <v>0.27198275862068966</v>
      </c>
      <c r="AE1130" s="111"/>
      <c r="AF1130" s="63"/>
      <c r="AH1130" s="62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81"/>
        <v>743.32800000000009</v>
      </c>
      <c r="Y1131" s="14">
        <f t="shared" si="382"/>
        <v>0</v>
      </c>
      <c r="Z1131" s="14">
        <f t="shared" si="383"/>
        <v>0</v>
      </c>
      <c r="AA1131" s="14">
        <f t="shared" si="384"/>
        <v>0</v>
      </c>
      <c r="AB1131" s="14">
        <f t="shared" si="386"/>
        <v>0</v>
      </c>
      <c r="AC1131" s="15">
        <f t="shared" si="385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579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87">N1132+S1132</f>
        <v>720</v>
      </c>
      <c r="Y1132" s="52">
        <f t="shared" ref="Y1132:Y1146" si="388">O1132+T1132</f>
        <v>0</v>
      </c>
      <c r="Z1132" s="52">
        <f t="shared" ref="Z1132:Z1146" si="389">P1132+U1132</f>
        <v>0</v>
      </c>
      <c r="AA1132" s="52">
        <f t="shared" ref="AA1132:AA1146" si="390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/>
      <c r="AF1132" s="60"/>
      <c r="AH1132" s="62"/>
    </row>
    <row r="1133" spans="1:34">
      <c r="A1133" s="99" t="s">
        <v>801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87"/>
        <v>830.4</v>
      </c>
      <c r="Y1133" s="14">
        <f t="shared" si="388"/>
        <v>0</v>
      </c>
      <c r="Z1133" s="14">
        <f t="shared" si="389"/>
        <v>0</v>
      </c>
      <c r="AA1133" s="14">
        <f t="shared" si="390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 t="s">
        <v>800</v>
      </c>
      <c r="AF1133" s="60"/>
      <c r="AH1133" s="62"/>
    </row>
    <row r="1134" spans="1:34">
      <c r="A1134" s="99" t="s">
        <v>802</v>
      </c>
      <c r="B1134" s="91">
        <v>25</v>
      </c>
      <c r="C1134" s="21" t="s">
        <v>835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87"/>
        <v>672</v>
      </c>
      <c r="Y1134" s="14">
        <f t="shared" si="388"/>
        <v>0</v>
      </c>
      <c r="Z1134" s="14">
        <f t="shared" si="389"/>
        <v>0</v>
      </c>
      <c r="AA1134" s="14">
        <f t="shared" si="390"/>
        <v>0</v>
      </c>
      <c r="AB1134" s="14">
        <f>R1134+W1134</f>
        <v>0</v>
      </c>
      <c r="AC1134" s="15">
        <f t="shared" ref="AC1134:AC1146" si="391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87"/>
        <v>672</v>
      </c>
      <c r="Y1135" s="14">
        <f t="shared" si="388"/>
        <v>0</v>
      </c>
      <c r="Z1135" s="14">
        <f t="shared" si="389"/>
        <v>0</v>
      </c>
      <c r="AA1135" s="14">
        <f t="shared" si="390"/>
        <v>0</v>
      </c>
      <c r="AB1135" s="14">
        <f t="shared" ref="AB1135:AB1146" si="392">R1135+W1135</f>
        <v>0</v>
      </c>
      <c r="AC1135" s="15">
        <f t="shared" si="391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87"/>
        <v>672</v>
      </c>
      <c r="Y1136" s="14">
        <f t="shared" si="388"/>
        <v>0</v>
      </c>
      <c r="Z1136" s="14">
        <f t="shared" si="389"/>
        <v>0</v>
      </c>
      <c r="AA1136" s="14">
        <f t="shared" si="390"/>
        <v>0</v>
      </c>
      <c r="AB1136" s="14">
        <f t="shared" si="392"/>
        <v>0</v>
      </c>
      <c r="AC1136" s="15">
        <f t="shared" si="391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87"/>
        <v>672</v>
      </c>
      <c r="Y1137" s="14">
        <f t="shared" si="388"/>
        <v>0</v>
      </c>
      <c r="Z1137" s="14">
        <f t="shared" si="389"/>
        <v>0</v>
      </c>
      <c r="AA1137" s="14">
        <f t="shared" si="390"/>
        <v>0</v>
      </c>
      <c r="AB1137" s="14">
        <f t="shared" si="392"/>
        <v>0</v>
      </c>
      <c r="AC1137" s="15">
        <f t="shared" si="391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87"/>
        <v>234</v>
      </c>
      <c r="Y1138" s="14">
        <f t="shared" si="388"/>
        <v>558</v>
      </c>
      <c r="Z1138" s="14">
        <f t="shared" si="389"/>
        <v>0</v>
      </c>
      <c r="AA1138" s="14">
        <f t="shared" si="390"/>
        <v>0</v>
      </c>
      <c r="AB1138" s="14">
        <f t="shared" si="392"/>
        <v>0</v>
      </c>
      <c r="AC1138" s="15">
        <f t="shared" si="391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830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87"/>
        <v>234</v>
      </c>
      <c r="Y1139" s="14">
        <f t="shared" si="388"/>
        <v>0</v>
      </c>
      <c r="Z1139" s="14">
        <f t="shared" si="389"/>
        <v>558</v>
      </c>
      <c r="AA1139" s="14">
        <f t="shared" si="390"/>
        <v>0</v>
      </c>
      <c r="AB1139" s="14">
        <f t="shared" si="392"/>
        <v>0</v>
      </c>
      <c r="AC1139" s="15">
        <f t="shared" si="391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831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387"/>
        <v>234</v>
      </c>
      <c r="Y1140" s="14">
        <f t="shared" si="388"/>
        <v>0</v>
      </c>
      <c r="Z1140" s="14">
        <f t="shared" si="389"/>
        <v>0</v>
      </c>
      <c r="AA1140" s="14">
        <f t="shared" si="390"/>
        <v>558</v>
      </c>
      <c r="AB1140" s="14">
        <f t="shared" si="392"/>
        <v>0</v>
      </c>
      <c r="AC1140" s="15">
        <f t="shared" si="391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832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387"/>
        <v>234</v>
      </c>
      <c r="Y1141" s="14">
        <f t="shared" si="388"/>
        <v>0</v>
      </c>
      <c r="Z1141" s="14">
        <f t="shared" si="389"/>
        <v>0</v>
      </c>
      <c r="AA1141" s="14">
        <f t="shared" si="390"/>
        <v>0</v>
      </c>
      <c r="AB1141" s="14">
        <f t="shared" si="392"/>
        <v>558</v>
      </c>
      <c r="AC1141" s="15">
        <f t="shared" si="391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833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(N1142/100)*(I1142*$I$13)+(N1142/100)*(J1142*$J$13)+(N1142/100)*(M1142*$M$13)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>N1142+S1142</f>
        <v>828</v>
      </c>
      <c r="Y1142" s="14">
        <f t="shared" si="388"/>
        <v>0</v>
      </c>
      <c r="Z1142" s="14">
        <f t="shared" si="389"/>
        <v>0</v>
      </c>
      <c r="AA1142" s="14">
        <f t="shared" si="390"/>
        <v>0</v>
      </c>
      <c r="AB1142" s="14">
        <f t="shared" si="392"/>
        <v>0</v>
      </c>
      <c r="AC1142" s="15">
        <f t="shared" si="391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834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87"/>
        <v>828</v>
      </c>
      <c r="Y1143" s="14">
        <f t="shared" si="388"/>
        <v>0</v>
      </c>
      <c r="Z1143" s="14">
        <f t="shared" si="389"/>
        <v>0</v>
      </c>
      <c r="AA1143" s="14">
        <f t="shared" si="390"/>
        <v>0</v>
      </c>
      <c r="AB1143" s="14">
        <f t="shared" si="392"/>
        <v>0</v>
      </c>
      <c r="AC1143" s="15">
        <f t="shared" si="391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87"/>
        <v>828</v>
      </c>
      <c r="Y1144" s="14">
        <f t="shared" si="388"/>
        <v>0</v>
      </c>
      <c r="Z1144" s="14">
        <f t="shared" si="389"/>
        <v>0</v>
      </c>
      <c r="AA1144" s="14">
        <f t="shared" si="390"/>
        <v>0</v>
      </c>
      <c r="AB1144" s="14">
        <f t="shared" si="392"/>
        <v>0</v>
      </c>
      <c r="AC1144" s="15">
        <f t="shared" si="391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87"/>
        <v>901.44</v>
      </c>
      <c r="Y1145" s="14">
        <f t="shared" si="388"/>
        <v>0</v>
      </c>
      <c r="Z1145" s="14">
        <f t="shared" si="389"/>
        <v>0</v>
      </c>
      <c r="AA1145" s="14">
        <f t="shared" si="390"/>
        <v>0</v>
      </c>
      <c r="AB1145" s="14">
        <f t="shared" si="392"/>
        <v>0</v>
      </c>
      <c r="AC1145" s="15">
        <f t="shared" si="391"/>
        <v>901.4</v>
      </c>
      <c r="AD1145" s="48">
        <f>(ROUND(AC1145-AC1132,1)/AC1132)</f>
        <v>0.25194444444444447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87"/>
        <v>783.36</v>
      </c>
      <c r="Y1146" s="14">
        <f t="shared" si="388"/>
        <v>0</v>
      </c>
      <c r="Z1146" s="14">
        <f t="shared" si="389"/>
        <v>0</v>
      </c>
      <c r="AA1146" s="14">
        <f t="shared" si="390"/>
        <v>0</v>
      </c>
      <c r="AB1146" s="14">
        <f t="shared" si="392"/>
        <v>0</v>
      </c>
      <c r="AC1146" s="15">
        <f t="shared" si="391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93">N1147+S1147</f>
        <v>725</v>
      </c>
      <c r="Y1147" s="52">
        <f t="shared" ref="Y1147:Y1161" si="394">O1147+T1147</f>
        <v>0</v>
      </c>
      <c r="Z1147" s="52">
        <f t="shared" ref="Z1147:Z1161" si="395">P1147+U1147</f>
        <v>0</v>
      </c>
      <c r="AA1147" s="52">
        <f t="shared" ref="AA1147:AA1161" si="396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93"/>
        <v>840</v>
      </c>
      <c r="Y1148" s="14">
        <f t="shared" si="394"/>
        <v>0</v>
      </c>
      <c r="Z1148" s="14">
        <f t="shared" si="395"/>
        <v>0</v>
      </c>
      <c r="AA1148" s="14">
        <f t="shared" si="396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800</v>
      </c>
      <c r="AF1148" s="60"/>
      <c r="AH1148" s="62"/>
    </row>
    <row r="1149" spans="1:34">
      <c r="A1149" s="99" t="s">
        <v>802</v>
      </c>
      <c r="B1149" s="93">
        <v>18</v>
      </c>
      <c r="C1149" s="21" t="s">
        <v>835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93"/>
        <v>677.5</v>
      </c>
      <c r="Y1149" s="14">
        <f t="shared" si="394"/>
        <v>0</v>
      </c>
      <c r="Z1149" s="14">
        <f t="shared" si="395"/>
        <v>0</v>
      </c>
      <c r="AA1149" s="14">
        <f t="shared" si="396"/>
        <v>0</v>
      </c>
      <c r="AB1149" s="14">
        <f>R1149+W1149</f>
        <v>0</v>
      </c>
      <c r="AC1149" s="15">
        <f t="shared" ref="AC1149:AC1161" si="397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93"/>
        <v>677.5</v>
      </c>
      <c r="Y1150" s="14">
        <f t="shared" si="394"/>
        <v>0</v>
      </c>
      <c r="Z1150" s="14">
        <f t="shared" si="395"/>
        <v>0</v>
      </c>
      <c r="AA1150" s="14">
        <f t="shared" si="396"/>
        <v>0</v>
      </c>
      <c r="AB1150" s="14">
        <f t="shared" ref="AB1150:AB1161" si="398">R1150+W1150</f>
        <v>0</v>
      </c>
      <c r="AC1150" s="15">
        <f t="shared" si="397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93"/>
        <v>677.5</v>
      </c>
      <c r="Y1151" s="14">
        <f t="shared" si="394"/>
        <v>0</v>
      </c>
      <c r="Z1151" s="14">
        <f t="shared" si="395"/>
        <v>0</v>
      </c>
      <c r="AA1151" s="14">
        <f t="shared" si="396"/>
        <v>0</v>
      </c>
      <c r="AB1151" s="14">
        <f t="shared" si="398"/>
        <v>0</v>
      </c>
      <c r="AC1151" s="15">
        <f t="shared" si="397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93"/>
        <v>677.5</v>
      </c>
      <c r="Y1152" s="14">
        <f t="shared" si="394"/>
        <v>0</v>
      </c>
      <c r="Z1152" s="14">
        <f t="shared" si="395"/>
        <v>0</v>
      </c>
      <c r="AA1152" s="14">
        <f t="shared" si="396"/>
        <v>0</v>
      </c>
      <c r="AB1152" s="14">
        <f t="shared" si="398"/>
        <v>0</v>
      </c>
      <c r="AC1152" s="15">
        <f t="shared" si="397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93"/>
        <v>237.51000000000002</v>
      </c>
      <c r="Y1153" s="14">
        <f t="shared" si="394"/>
        <v>562.5</v>
      </c>
      <c r="Z1153" s="14">
        <f t="shared" si="395"/>
        <v>0</v>
      </c>
      <c r="AA1153" s="14">
        <f t="shared" si="396"/>
        <v>0</v>
      </c>
      <c r="AB1153" s="14">
        <f t="shared" si="398"/>
        <v>0</v>
      </c>
      <c r="AC1153" s="15">
        <f t="shared" si="397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830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93"/>
        <v>237.51000000000002</v>
      </c>
      <c r="Y1154" s="14">
        <f t="shared" si="394"/>
        <v>0</v>
      </c>
      <c r="Z1154" s="14">
        <f t="shared" si="395"/>
        <v>562.5</v>
      </c>
      <c r="AA1154" s="14">
        <f t="shared" si="396"/>
        <v>0</v>
      </c>
      <c r="AB1154" s="14">
        <f t="shared" si="398"/>
        <v>0</v>
      </c>
      <c r="AC1154" s="15">
        <f t="shared" si="397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831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393"/>
        <v>237.51000000000002</v>
      </c>
      <c r="Y1155" s="14">
        <f t="shared" si="394"/>
        <v>0</v>
      </c>
      <c r="Z1155" s="14">
        <f t="shared" si="395"/>
        <v>0</v>
      </c>
      <c r="AA1155" s="14">
        <f t="shared" si="396"/>
        <v>562.5</v>
      </c>
      <c r="AB1155" s="14">
        <f t="shared" si="398"/>
        <v>0</v>
      </c>
      <c r="AC1155" s="15">
        <f t="shared" si="397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832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393"/>
        <v>237.51000000000002</v>
      </c>
      <c r="Y1156" s="14">
        <f t="shared" si="394"/>
        <v>0</v>
      </c>
      <c r="Z1156" s="14">
        <f t="shared" si="395"/>
        <v>0</v>
      </c>
      <c r="AA1156" s="14">
        <f t="shared" si="396"/>
        <v>0</v>
      </c>
      <c r="AB1156" s="14">
        <f t="shared" si="398"/>
        <v>562.5</v>
      </c>
      <c r="AC1156" s="15">
        <f t="shared" si="397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833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(N1157/100)*(I1157*$I$13)+(N1157/100)*(J1157*$J$13)+(N1157/100)*(M1157*$M$13)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>N1157+S1157</f>
        <v>836.25</v>
      </c>
      <c r="Y1157" s="14">
        <f t="shared" si="394"/>
        <v>0</v>
      </c>
      <c r="Z1157" s="14">
        <f t="shared" si="395"/>
        <v>0</v>
      </c>
      <c r="AA1157" s="14">
        <f t="shared" si="396"/>
        <v>0</v>
      </c>
      <c r="AB1157" s="14">
        <f t="shared" si="398"/>
        <v>0</v>
      </c>
      <c r="AC1157" s="15">
        <f t="shared" si="397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834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93"/>
        <v>836.25</v>
      </c>
      <c r="Y1158" s="14">
        <f t="shared" si="394"/>
        <v>0</v>
      </c>
      <c r="Z1158" s="14">
        <f t="shared" si="395"/>
        <v>0</v>
      </c>
      <c r="AA1158" s="14">
        <f t="shared" si="396"/>
        <v>0</v>
      </c>
      <c r="AB1158" s="14">
        <f t="shared" si="398"/>
        <v>0</v>
      </c>
      <c r="AC1158" s="15">
        <f t="shared" si="397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93"/>
        <v>836.25</v>
      </c>
      <c r="Y1159" s="14">
        <f t="shared" si="394"/>
        <v>0</v>
      </c>
      <c r="Z1159" s="14">
        <f t="shared" si="395"/>
        <v>0</v>
      </c>
      <c r="AA1159" s="14">
        <f t="shared" si="396"/>
        <v>0</v>
      </c>
      <c r="AB1159" s="14">
        <f t="shared" si="398"/>
        <v>0</v>
      </c>
      <c r="AC1159" s="15">
        <f t="shared" si="397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93"/>
        <v>919</v>
      </c>
      <c r="Y1160" s="14">
        <f t="shared" si="394"/>
        <v>0</v>
      </c>
      <c r="Z1160" s="14">
        <f t="shared" si="395"/>
        <v>0</v>
      </c>
      <c r="AA1160" s="14">
        <f t="shared" si="396"/>
        <v>0</v>
      </c>
      <c r="AB1160" s="14">
        <f t="shared" si="398"/>
        <v>0</v>
      </c>
      <c r="AC1160" s="15">
        <f t="shared" si="397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93"/>
        <v>777</v>
      </c>
      <c r="Y1161" s="14">
        <f t="shared" si="394"/>
        <v>0</v>
      </c>
      <c r="Z1161" s="14">
        <f t="shared" si="395"/>
        <v>0</v>
      </c>
      <c r="AA1161" s="14">
        <f t="shared" si="396"/>
        <v>0</v>
      </c>
      <c r="AB1161" s="14">
        <f t="shared" si="398"/>
        <v>0</v>
      </c>
      <c r="AC1161" s="15">
        <f t="shared" si="397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9">N1162+S1162</f>
        <v>0</v>
      </c>
      <c r="Y1162" s="52">
        <f t="shared" ref="Y1162:Y1191" si="400">O1162+T1162</f>
        <v>768</v>
      </c>
      <c r="Z1162" s="52">
        <f t="shared" ref="Z1162:Z1191" si="401">P1162+U1162</f>
        <v>0</v>
      </c>
      <c r="AA1162" s="52">
        <f t="shared" ref="AA1162:AA1191" si="402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 t="s">
        <v>800</v>
      </c>
      <c r="AF1162" s="60"/>
      <c r="AH1162" s="62"/>
    </row>
    <row r="1163" spans="1:34">
      <c r="A1163" s="99" t="s">
        <v>801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9"/>
        <v>0</v>
      </c>
      <c r="Y1163" s="14">
        <f t="shared" si="400"/>
        <v>819.2</v>
      </c>
      <c r="Z1163" s="14">
        <f t="shared" si="401"/>
        <v>0</v>
      </c>
      <c r="AA1163" s="14">
        <f t="shared" si="402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/>
      <c r="AF1163" s="60"/>
      <c r="AH1163" s="62"/>
    </row>
    <row r="1164" spans="1:34">
      <c r="A1164" s="99" t="s">
        <v>802</v>
      </c>
      <c r="B1164" s="91">
        <v>12</v>
      </c>
      <c r="C1164" s="21" t="s">
        <v>835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9"/>
        <v>0</v>
      </c>
      <c r="Y1164" s="14">
        <f t="shared" si="400"/>
        <v>716.8</v>
      </c>
      <c r="Z1164" s="14">
        <f t="shared" si="401"/>
        <v>0</v>
      </c>
      <c r="AA1164" s="14">
        <f t="shared" si="402"/>
        <v>0</v>
      </c>
      <c r="AB1164" s="14">
        <f>R1164+W1164</f>
        <v>0</v>
      </c>
      <c r="AC1164" s="15">
        <f t="shared" ref="AC1164:AC1176" si="403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9"/>
        <v>0</v>
      </c>
      <c r="Y1165" s="14">
        <f t="shared" si="400"/>
        <v>716.8</v>
      </c>
      <c r="Z1165" s="14">
        <f t="shared" si="401"/>
        <v>0</v>
      </c>
      <c r="AA1165" s="14">
        <f t="shared" si="402"/>
        <v>0</v>
      </c>
      <c r="AB1165" s="14">
        <f t="shared" ref="AB1165:AB1176" si="404">R1165+W1165</f>
        <v>0</v>
      </c>
      <c r="AC1165" s="15">
        <f t="shared" si="403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9"/>
        <v>0</v>
      </c>
      <c r="Y1166" s="14">
        <f t="shared" si="400"/>
        <v>716.8</v>
      </c>
      <c r="Z1166" s="14">
        <f t="shared" si="401"/>
        <v>0</v>
      </c>
      <c r="AA1166" s="14">
        <f t="shared" si="402"/>
        <v>0</v>
      </c>
      <c r="AB1166" s="14">
        <f t="shared" si="404"/>
        <v>0</v>
      </c>
      <c r="AC1166" s="15">
        <f t="shared" si="403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9"/>
        <v>0</v>
      </c>
      <c r="Y1167" s="14">
        <f t="shared" si="400"/>
        <v>716.8</v>
      </c>
      <c r="Z1167" s="14">
        <f t="shared" si="401"/>
        <v>0</v>
      </c>
      <c r="AA1167" s="14">
        <f t="shared" si="402"/>
        <v>0</v>
      </c>
      <c r="AB1167" s="14">
        <f t="shared" si="404"/>
        <v>0</v>
      </c>
      <c r="AC1167" s="15">
        <f t="shared" si="403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125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675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9"/>
        <v>0</v>
      </c>
      <c r="Y1168" s="14">
        <f t="shared" si="400"/>
        <v>945</v>
      </c>
      <c r="Z1168" s="14">
        <f t="shared" si="401"/>
        <v>0</v>
      </c>
      <c r="AA1168" s="14">
        <f t="shared" si="402"/>
        <v>0</v>
      </c>
      <c r="AB1168" s="14">
        <f t="shared" si="404"/>
        <v>0</v>
      </c>
      <c r="AC1168" s="15">
        <f t="shared" si="403"/>
        <v>945</v>
      </c>
      <c r="AD1168" s="48">
        <f>(ROUND(AC1168-AC1162,1)/AC1162)</f>
        <v>0.23046875</v>
      </c>
      <c r="AE1168" s="113"/>
      <c r="AF1168" s="60"/>
      <c r="AH1168" s="62"/>
    </row>
    <row r="1169" spans="1:34">
      <c r="A1169" s="99" t="s">
        <v>830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9"/>
        <v>0</v>
      </c>
      <c r="Y1169" s="14">
        <f t="shared" si="400"/>
        <v>0</v>
      </c>
      <c r="Z1169" s="14">
        <f t="shared" si="401"/>
        <v>853.2</v>
      </c>
      <c r="AA1169" s="14">
        <f t="shared" si="402"/>
        <v>0</v>
      </c>
      <c r="AB1169" s="14">
        <f t="shared" si="404"/>
        <v>0</v>
      </c>
      <c r="AC1169" s="15">
        <f t="shared" si="403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831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399"/>
        <v>0</v>
      </c>
      <c r="Y1170" s="14">
        <f t="shared" si="400"/>
        <v>0</v>
      </c>
      <c r="Z1170" s="14">
        <f t="shared" si="401"/>
        <v>0</v>
      </c>
      <c r="AA1170" s="14">
        <f t="shared" si="402"/>
        <v>853.2</v>
      </c>
      <c r="AB1170" s="14">
        <f t="shared" si="404"/>
        <v>0</v>
      </c>
      <c r="AC1170" s="15">
        <f t="shared" si="403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832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399"/>
        <v>0</v>
      </c>
      <c r="Y1171" s="14">
        <f t="shared" si="400"/>
        <v>0</v>
      </c>
      <c r="Z1171" s="14">
        <f t="shared" si="401"/>
        <v>0</v>
      </c>
      <c r="AA1171" s="14">
        <f t="shared" si="402"/>
        <v>0</v>
      </c>
      <c r="AB1171" s="14">
        <f t="shared" si="404"/>
        <v>853.2</v>
      </c>
      <c r="AC1171" s="15">
        <f t="shared" si="403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833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(N1172/100)*(I1172*$I$13)+(N1172/100)*(J1172*$J$13)+(N1172/100)*(M1172*$M$13)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>N1172+S1172</f>
        <v>0</v>
      </c>
      <c r="Y1172" s="14">
        <f t="shared" si="400"/>
        <v>883.2</v>
      </c>
      <c r="Z1172" s="14">
        <f t="shared" si="401"/>
        <v>0</v>
      </c>
      <c r="AA1172" s="14">
        <f t="shared" si="402"/>
        <v>0</v>
      </c>
      <c r="AB1172" s="14">
        <f t="shared" si="404"/>
        <v>0</v>
      </c>
      <c r="AC1172" s="15">
        <f t="shared" si="403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834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9"/>
        <v>861.90000000000009</v>
      </c>
      <c r="Y1173" s="14">
        <f t="shared" si="400"/>
        <v>0</v>
      </c>
      <c r="Z1173" s="14">
        <f t="shared" si="401"/>
        <v>0</v>
      </c>
      <c r="AA1173" s="14">
        <f t="shared" si="402"/>
        <v>0</v>
      </c>
      <c r="AB1173" s="14">
        <f t="shared" si="404"/>
        <v>0</v>
      </c>
      <c r="AC1173" s="15">
        <f t="shared" si="403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9"/>
        <v>861.90000000000009</v>
      </c>
      <c r="Y1174" s="14">
        <f t="shared" si="400"/>
        <v>0</v>
      </c>
      <c r="Z1174" s="14">
        <f t="shared" si="401"/>
        <v>0</v>
      </c>
      <c r="AA1174" s="14">
        <f t="shared" si="402"/>
        <v>0</v>
      </c>
      <c r="AB1174" s="14">
        <f t="shared" si="404"/>
        <v>0</v>
      </c>
      <c r="AC1174" s="15">
        <f t="shared" si="403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9"/>
        <v>0</v>
      </c>
      <c r="Y1175" s="14">
        <f t="shared" si="400"/>
        <v>819.2</v>
      </c>
      <c r="Z1175" s="14">
        <f t="shared" si="401"/>
        <v>0</v>
      </c>
      <c r="AA1175" s="14">
        <f t="shared" si="402"/>
        <v>0</v>
      </c>
      <c r="AB1175" s="14">
        <f t="shared" si="404"/>
        <v>0</v>
      </c>
      <c r="AC1175" s="15">
        <f t="shared" si="403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9"/>
        <v>0</v>
      </c>
      <c r="Y1176" s="14">
        <f t="shared" si="400"/>
        <v>819.2</v>
      </c>
      <c r="Z1176" s="14">
        <f t="shared" si="401"/>
        <v>0</v>
      </c>
      <c r="AA1176" s="14">
        <f t="shared" si="402"/>
        <v>0</v>
      </c>
      <c r="AB1176" s="14">
        <f t="shared" si="404"/>
        <v>0</v>
      </c>
      <c r="AC1176" s="15">
        <f t="shared" si="403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9"/>
        <v>750</v>
      </c>
      <c r="Y1177" s="52">
        <f t="shared" si="400"/>
        <v>0</v>
      </c>
      <c r="Z1177" s="52">
        <f t="shared" si="401"/>
        <v>0</v>
      </c>
      <c r="AA1177" s="52">
        <f t="shared" si="402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/>
      <c r="AF1177" s="60"/>
      <c r="AH1177" s="62"/>
    </row>
    <row r="1178" spans="1:34">
      <c r="A1178" s="99" t="s">
        <v>801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9"/>
        <v>905</v>
      </c>
      <c r="Y1178" s="14">
        <f t="shared" si="400"/>
        <v>0</v>
      </c>
      <c r="Z1178" s="14">
        <f t="shared" si="401"/>
        <v>0</v>
      </c>
      <c r="AA1178" s="14">
        <f t="shared" si="402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 t="s">
        <v>800</v>
      </c>
      <c r="AF1178" s="60"/>
      <c r="AH1178" s="62"/>
    </row>
    <row r="1179" spans="1:34">
      <c r="A1179" s="99" t="s">
        <v>802</v>
      </c>
      <c r="B1179" s="93">
        <v>28</v>
      </c>
      <c r="C1179" s="21" t="s">
        <v>835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9"/>
        <v>700</v>
      </c>
      <c r="Y1179" s="14">
        <f t="shared" si="400"/>
        <v>0</v>
      </c>
      <c r="Z1179" s="14">
        <f t="shared" si="401"/>
        <v>0</v>
      </c>
      <c r="AA1179" s="14">
        <f t="shared" si="402"/>
        <v>0</v>
      </c>
      <c r="AB1179" s="14">
        <f>R1179+W1179</f>
        <v>0</v>
      </c>
      <c r="AC1179" s="15">
        <f t="shared" ref="AC1179:AC1191" si="405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9"/>
        <v>700</v>
      </c>
      <c r="Y1180" s="14">
        <f t="shared" si="400"/>
        <v>0</v>
      </c>
      <c r="Z1180" s="14">
        <f t="shared" si="401"/>
        <v>0</v>
      </c>
      <c r="AA1180" s="14">
        <f t="shared" si="402"/>
        <v>0</v>
      </c>
      <c r="AB1180" s="14">
        <f t="shared" ref="AB1180:AB1191" si="406">R1180+W1180</f>
        <v>0</v>
      </c>
      <c r="AC1180" s="15">
        <f t="shared" si="405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9"/>
        <v>700</v>
      </c>
      <c r="Y1181" s="14">
        <f t="shared" si="400"/>
        <v>0</v>
      </c>
      <c r="Z1181" s="14">
        <f t="shared" si="401"/>
        <v>0</v>
      </c>
      <c r="AA1181" s="14">
        <f t="shared" si="402"/>
        <v>0</v>
      </c>
      <c r="AB1181" s="14">
        <f t="shared" si="406"/>
        <v>0</v>
      </c>
      <c r="AC1181" s="15">
        <f t="shared" si="405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9"/>
        <v>700</v>
      </c>
      <c r="Y1182" s="14">
        <f t="shared" si="400"/>
        <v>0</v>
      </c>
      <c r="Z1182" s="14">
        <f t="shared" si="401"/>
        <v>0</v>
      </c>
      <c r="AA1182" s="14">
        <f t="shared" si="402"/>
        <v>0</v>
      </c>
      <c r="AB1182" s="14">
        <f t="shared" si="406"/>
        <v>0</v>
      </c>
      <c r="AC1182" s="15">
        <f t="shared" si="405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9"/>
        <v>245.70000000000002</v>
      </c>
      <c r="Y1183" s="14">
        <f t="shared" si="400"/>
        <v>581.25</v>
      </c>
      <c r="Z1183" s="14">
        <f t="shared" si="401"/>
        <v>0</v>
      </c>
      <c r="AA1183" s="14">
        <f t="shared" si="402"/>
        <v>0</v>
      </c>
      <c r="AB1183" s="14">
        <f t="shared" si="406"/>
        <v>0</v>
      </c>
      <c r="AC1183" s="15">
        <f t="shared" si="405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830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9"/>
        <v>245.70000000000002</v>
      </c>
      <c r="Y1184" s="14">
        <f t="shared" si="400"/>
        <v>0</v>
      </c>
      <c r="Z1184" s="14">
        <f t="shared" si="401"/>
        <v>581.25</v>
      </c>
      <c r="AA1184" s="14">
        <f t="shared" si="402"/>
        <v>0</v>
      </c>
      <c r="AB1184" s="14">
        <f t="shared" si="406"/>
        <v>0</v>
      </c>
      <c r="AC1184" s="15">
        <f t="shared" si="405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831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399"/>
        <v>245.70000000000002</v>
      </c>
      <c r="Y1185" s="14">
        <f t="shared" si="400"/>
        <v>0</v>
      </c>
      <c r="Z1185" s="14">
        <f t="shared" si="401"/>
        <v>0</v>
      </c>
      <c r="AA1185" s="14">
        <f t="shared" si="402"/>
        <v>581.25</v>
      </c>
      <c r="AB1185" s="14">
        <f t="shared" si="406"/>
        <v>0</v>
      </c>
      <c r="AC1185" s="15">
        <f t="shared" si="405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832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399"/>
        <v>245.70000000000002</v>
      </c>
      <c r="Y1186" s="14">
        <f t="shared" si="400"/>
        <v>0</v>
      </c>
      <c r="Z1186" s="14">
        <f t="shared" si="401"/>
        <v>0</v>
      </c>
      <c r="AA1186" s="14">
        <f t="shared" si="402"/>
        <v>0</v>
      </c>
      <c r="AB1186" s="14">
        <f t="shared" si="406"/>
        <v>581.25</v>
      </c>
      <c r="AC1186" s="15">
        <f t="shared" si="405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833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(N1187/100)*(I1187*$I$13)+(N1187/100)*(J1187*$J$13)+(N1187/100)*(M1187*$M$13)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>N1187+S1187</f>
        <v>862.5</v>
      </c>
      <c r="Y1187" s="14">
        <f t="shared" si="400"/>
        <v>0</v>
      </c>
      <c r="Z1187" s="14">
        <f t="shared" si="401"/>
        <v>0</v>
      </c>
      <c r="AA1187" s="14">
        <f t="shared" si="402"/>
        <v>0</v>
      </c>
      <c r="AB1187" s="14">
        <f t="shared" si="406"/>
        <v>0</v>
      </c>
      <c r="AC1187" s="15">
        <f t="shared" si="405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834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9"/>
        <v>862.5</v>
      </c>
      <c r="Y1188" s="14">
        <f t="shared" si="400"/>
        <v>0</v>
      </c>
      <c r="Z1188" s="14">
        <f t="shared" si="401"/>
        <v>0</v>
      </c>
      <c r="AA1188" s="14">
        <f t="shared" si="402"/>
        <v>0</v>
      </c>
      <c r="AB1188" s="14">
        <f t="shared" si="406"/>
        <v>0</v>
      </c>
      <c r="AC1188" s="15">
        <f t="shared" si="405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9"/>
        <v>862.5</v>
      </c>
      <c r="Y1189" s="14">
        <f t="shared" si="400"/>
        <v>0</v>
      </c>
      <c r="Z1189" s="14">
        <f t="shared" si="401"/>
        <v>0</v>
      </c>
      <c r="AA1189" s="14">
        <f t="shared" si="402"/>
        <v>0</v>
      </c>
      <c r="AB1189" s="14">
        <f t="shared" si="406"/>
        <v>0</v>
      </c>
      <c r="AC1189" s="15">
        <f t="shared" si="405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9"/>
        <v>874</v>
      </c>
      <c r="Y1190" s="14">
        <f t="shared" si="400"/>
        <v>0</v>
      </c>
      <c r="Z1190" s="14">
        <f t="shared" si="401"/>
        <v>0</v>
      </c>
      <c r="AA1190" s="14">
        <f t="shared" si="402"/>
        <v>0</v>
      </c>
      <c r="AB1190" s="14">
        <f t="shared" si="406"/>
        <v>0</v>
      </c>
      <c r="AC1190" s="15">
        <f t="shared" si="405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9"/>
        <v>874</v>
      </c>
      <c r="Y1191" s="14">
        <f t="shared" si="400"/>
        <v>0</v>
      </c>
      <c r="Z1191" s="14">
        <f t="shared" si="401"/>
        <v>0</v>
      </c>
      <c r="AA1191" s="14">
        <f t="shared" si="402"/>
        <v>0</v>
      </c>
      <c r="AB1191" s="14">
        <f t="shared" si="406"/>
        <v>0</v>
      </c>
      <c r="AC1191" s="15">
        <f t="shared" si="405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07">N1192+S1192</f>
        <v>754</v>
      </c>
      <c r="Y1192" s="52">
        <f t="shared" ref="Y1192:Y1206" si="408">O1192+T1192</f>
        <v>0</v>
      </c>
      <c r="Z1192" s="52">
        <f t="shared" ref="Z1192:Z1206" si="409">P1192+U1192</f>
        <v>0</v>
      </c>
      <c r="AA1192" s="52">
        <f t="shared" ref="AA1192:AA1206" si="410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07"/>
        <v>870</v>
      </c>
      <c r="Y1193" s="14">
        <f t="shared" si="408"/>
        <v>0</v>
      </c>
      <c r="Z1193" s="14">
        <f t="shared" si="409"/>
        <v>0</v>
      </c>
      <c r="AA1193" s="14">
        <f t="shared" si="410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800</v>
      </c>
      <c r="AF1193" s="60"/>
      <c r="AH1193" s="62"/>
    </row>
    <row r="1194" spans="1:34">
      <c r="A1194" s="99" t="s">
        <v>802</v>
      </c>
      <c r="B1194" s="91">
        <v>14</v>
      </c>
      <c r="C1194" s="21" t="s">
        <v>835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07"/>
        <v>707.59999999999991</v>
      </c>
      <c r="Y1194" s="14">
        <f t="shared" si="408"/>
        <v>0</v>
      </c>
      <c r="Z1194" s="14">
        <f t="shared" si="409"/>
        <v>0</v>
      </c>
      <c r="AA1194" s="14">
        <f t="shared" si="410"/>
        <v>0</v>
      </c>
      <c r="AB1194" s="14">
        <f>R1194+W1194</f>
        <v>0</v>
      </c>
      <c r="AC1194" s="15">
        <f t="shared" ref="AC1194:AC1206" si="411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07"/>
        <v>707.59999999999991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 t="shared" ref="AB1195:AB1207" si="412">R1195+W1195</f>
        <v>0</v>
      </c>
      <c r="AC1195" s="15">
        <f t="shared" si="411"/>
        <v>707.6</v>
      </c>
      <c r="AD1195" s="48">
        <f>(ROUND(AC1195-AC1192,1)/AC1192)</f>
        <v>-6.1538461538461535E-2</v>
      </c>
      <c r="AE1195" s="113"/>
      <c r="AF1195" s="60"/>
      <c r="AH1195" s="20"/>
    </row>
    <row r="1196" spans="1:34">
      <c r="A1196" s="99" t="s">
        <v>804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07"/>
        <v>707.59999999999991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 t="shared" si="412"/>
        <v>0</v>
      </c>
      <c r="AC1196" s="15">
        <f t="shared" si="411"/>
        <v>707.6</v>
      </c>
      <c r="AD1196" s="48">
        <f>(ROUND(AC1196-AC1192,1)/AC1192)</f>
        <v>-6.1538461538461535E-2</v>
      </c>
      <c r="AE1196" s="113"/>
      <c r="AF1196" s="60"/>
      <c r="AH1196" s="20"/>
    </row>
    <row r="1197" spans="1:34">
      <c r="A1197" s="99" t="s">
        <v>654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07"/>
        <v>707.59999999999991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si="412"/>
        <v>0</v>
      </c>
      <c r="AC1197" s="15">
        <f t="shared" si="411"/>
        <v>707.6</v>
      </c>
      <c r="AD1197" s="48">
        <f>(ROUND(AC1197-AC1192,1)/AC1192)</f>
        <v>-6.1538461538461535E-2</v>
      </c>
      <c r="AE1197" s="113"/>
      <c r="AF1197" s="60"/>
      <c r="AH1197" s="20"/>
    </row>
    <row r="1198" spans="1:34">
      <c r="A1198" s="99" t="s">
        <v>595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07"/>
        <v>246.74</v>
      </c>
      <c r="Y1198" s="14">
        <f t="shared" si="408"/>
        <v>587.25</v>
      </c>
      <c r="Z1198" s="14">
        <f t="shared" si="409"/>
        <v>0</v>
      </c>
      <c r="AA1198" s="14">
        <f t="shared" si="410"/>
        <v>0</v>
      </c>
      <c r="AB1198" s="14">
        <f t="shared" si="412"/>
        <v>0</v>
      </c>
      <c r="AC1198" s="15">
        <f t="shared" si="411"/>
        <v>834</v>
      </c>
      <c r="AD1198" s="48">
        <f>(ROUND(AC1198-AC1192,1)/AC1192)</f>
        <v>0.10610079575596817</v>
      </c>
      <c r="AE1198" s="113"/>
      <c r="AF1198" s="60"/>
      <c r="AH1198" s="20"/>
    </row>
    <row r="1199" spans="1:34">
      <c r="A1199" s="99" t="s">
        <v>830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07"/>
        <v>246.74</v>
      </c>
      <c r="Y1199" s="14">
        <f t="shared" si="408"/>
        <v>0</v>
      </c>
      <c r="Z1199" s="14">
        <f t="shared" si="409"/>
        <v>587.25</v>
      </c>
      <c r="AA1199" s="14">
        <f t="shared" si="410"/>
        <v>0</v>
      </c>
      <c r="AB1199" s="14">
        <f t="shared" si="412"/>
        <v>0</v>
      </c>
      <c r="AC1199" s="15">
        <f t="shared" si="411"/>
        <v>834</v>
      </c>
      <c r="AD1199" s="48">
        <f>(ROUND(AC1199-AC1192,1)/AC1192)</f>
        <v>0.10610079575596817</v>
      </c>
      <c r="AE1199" s="113"/>
      <c r="AF1199" s="60"/>
      <c r="AH1199" s="20"/>
    </row>
    <row r="1200" spans="1:34">
      <c r="A1200" s="99" t="s">
        <v>831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407"/>
        <v>246.74</v>
      </c>
      <c r="Y1200" s="14">
        <f t="shared" si="408"/>
        <v>0</v>
      </c>
      <c r="Z1200" s="14">
        <f t="shared" si="409"/>
        <v>0</v>
      </c>
      <c r="AA1200" s="14">
        <f t="shared" si="410"/>
        <v>587.25</v>
      </c>
      <c r="AB1200" s="14">
        <f t="shared" si="412"/>
        <v>0</v>
      </c>
      <c r="AC1200" s="15">
        <f t="shared" si="411"/>
        <v>834</v>
      </c>
      <c r="AD1200" s="48">
        <f>(ROUND(AC1200-AC1192,1)/AC1192)</f>
        <v>0.10610079575596817</v>
      </c>
      <c r="AE1200" s="113"/>
      <c r="AF1200" s="60"/>
      <c r="AH1200" s="20"/>
    </row>
    <row r="1201" spans="1:34">
      <c r="A1201" s="99" t="s">
        <v>832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407"/>
        <v>246.74</v>
      </c>
      <c r="Y1201" s="14">
        <f t="shared" si="408"/>
        <v>0</v>
      </c>
      <c r="Z1201" s="14">
        <f t="shared" si="409"/>
        <v>0</v>
      </c>
      <c r="AA1201" s="14">
        <f t="shared" si="410"/>
        <v>0</v>
      </c>
      <c r="AB1201" s="14">
        <f t="shared" si="412"/>
        <v>587.25</v>
      </c>
      <c r="AC1201" s="15">
        <f t="shared" si="411"/>
        <v>834</v>
      </c>
      <c r="AD1201" s="48">
        <f>(ROUND(AC1201-AC1192,1)/AC1192)</f>
        <v>0.10610079575596817</v>
      </c>
      <c r="AE1201" s="113"/>
      <c r="AF1201" s="60"/>
      <c r="AH1201" s="20"/>
    </row>
    <row r="1202" spans="1:34">
      <c r="A1202" s="99" t="s">
        <v>833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(N1202/100)*(I1202*$I$13)+(N1202/100)*(J1202*$J$13)+(N1202/100)*(M1202*$M$13)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>N1202+S1202</f>
        <v>870</v>
      </c>
      <c r="Y1202" s="14">
        <f t="shared" si="408"/>
        <v>0</v>
      </c>
      <c r="Z1202" s="14">
        <f t="shared" si="409"/>
        <v>0</v>
      </c>
      <c r="AA1202" s="14">
        <f t="shared" si="410"/>
        <v>0</v>
      </c>
      <c r="AB1202" s="14">
        <f t="shared" si="412"/>
        <v>0</v>
      </c>
      <c r="AC1202" s="15">
        <f t="shared" si="411"/>
        <v>870</v>
      </c>
      <c r="AD1202" s="48">
        <f>(ROUND(AC1202-AC1192,1)/AC1192)</f>
        <v>0.15384615384615385</v>
      </c>
      <c r="AE1202" s="113"/>
      <c r="AF1202" s="60"/>
      <c r="AH1202" s="20"/>
    </row>
    <row r="1203" spans="1:34">
      <c r="A1203" s="99" t="s">
        <v>834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07"/>
        <v>870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2"/>
        <v>0</v>
      </c>
      <c r="AC1203" s="15">
        <f t="shared" si="411"/>
        <v>870</v>
      </c>
      <c r="AD1203" s="48">
        <f>(ROUND(AC1203-AC1192,1)/AC1192)</f>
        <v>0.15384615384615385</v>
      </c>
      <c r="AE1203" s="113"/>
      <c r="AF1203" s="60"/>
      <c r="AH1203" s="20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07"/>
        <v>870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2"/>
        <v>0</v>
      </c>
      <c r="AC1204" s="15">
        <f t="shared" si="411"/>
        <v>870</v>
      </c>
      <c r="AD1204" s="48">
        <f>(ROUND(AC1204-AC1192,1)/AC1192)</f>
        <v>0.15384615384615385</v>
      </c>
      <c r="AE1204" s="113"/>
      <c r="AF1204" s="60"/>
      <c r="AH1204" s="20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07"/>
        <v>817.8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2"/>
        <v>0</v>
      </c>
      <c r="AC1205" s="15">
        <f t="shared" si="411"/>
        <v>817.8</v>
      </c>
      <c r="AD1205" s="48">
        <f>(ROUND(AC1205-AC1192,1)/AC1192)</f>
        <v>8.4615384615384606E-2</v>
      </c>
      <c r="AE1205" s="113"/>
      <c r="AF1205" s="60"/>
      <c r="AH1205" s="20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07"/>
        <v>952.3599999999999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2"/>
        <v>0</v>
      </c>
      <c r="AC1206" s="15">
        <f t="shared" si="411"/>
        <v>952.4</v>
      </c>
      <c r="AD1206" s="48">
        <f>(ROUND(AC1206-AC1192,1)/AC1192)</f>
        <v>0.26312997347480105</v>
      </c>
      <c r="AE1206" s="113"/>
      <c r="AF1206" s="60"/>
      <c r="AH1206" s="20"/>
    </row>
    <row r="1207" spans="1:34">
      <c r="A1207" s="106" t="s">
        <v>0</v>
      </c>
      <c r="B1207" s="92" t="s">
        <v>581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13">N1207+S1207</f>
        <v>728</v>
      </c>
      <c r="Y1207" s="52">
        <f t="shared" ref="Y1207:Y1236" si="414">O1207+T1207</f>
        <v>0</v>
      </c>
      <c r="Z1207" s="52">
        <f t="shared" ref="Z1207:Z1236" si="415">P1207+U1207</f>
        <v>0</v>
      </c>
      <c r="AA1207" s="52">
        <f t="shared" ref="AA1207:AA1236" si="416">Q1207+V1207</f>
        <v>0</v>
      </c>
      <c r="AB1207" s="52">
        <f t="shared" si="412"/>
        <v>0</v>
      </c>
      <c r="AC1207" s="53">
        <f>ROUND(X1207+Y1207+Z1207+AA1207+AB1207,1)</f>
        <v>728</v>
      </c>
      <c r="AD1207" s="58"/>
      <c r="AE1207" s="113"/>
      <c r="AF1207" s="60"/>
      <c r="AH1207" s="20"/>
    </row>
    <row r="1208" spans="1:34">
      <c r="A1208" s="99" t="s">
        <v>801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13"/>
        <v>840.00000000000011</v>
      </c>
      <c r="Y1208" s="14">
        <f t="shared" si="414"/>
        <v>0</v>
      </c>
      <c r="Z1208" s="14">
        <f t="shared" si="415"/>
        <v>0</v>
      </c>
      <c r="AA1208" s="14">
        <f t="shared" si="416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800</v>
      </c>
      <c r="AF1208" s="60"/>
      <c r="AH1208" s="20"/>
    </row>
    <row r="1209" spans="1:34">
      <c r="A1209" s="99" t="s">
        <v>802</v>
      </c>
      <c r="B1209" s="93">
        <v>16</v>
      </c>
      <c r="C1209" s="21" t="s">
        <v>835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13"/>
        <v>683.19999999999993</v>
      </c>
      <c r="Y1209" s="14">
        <f t="shared" si="414"/>
        <v>0</v>
      </c>
      <c r="Z1209" s="14">
        <f t="shared" si="415"/>
        <v>0</v>
      </c>
      <c r="AA1209" s="14">
        <f t="shared" si="416"/>
        <v>0</v>
      </c>
      <c r="AB1209" s="14">
        <f>R1209+W1209</f>
        <v>0</v>
      </c>
      <c r="AC1209" s="15">
        <f t="shared" ref="AC1209:AC1221" si="417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20"/>
    </row>
    <row r="1210" spans="1:34">
      <c r="A1210" s="99" t="s">
        <v>803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13"/>
        <v>683.19999999999993</v>
      </c>
      <c r="Y1210" s="14">
        <f t="shared" si="414"/>
        <v>0</v>
      </c>
      <c r="Z1210" s="14">
        <f t="shared" si="415"/>
        <v>0</v>
      </c>
      <c r="AA1210" s="14">
        <f t="shared" si="416"/>
        <v>0</v>
      </c>
      <c r="AB1210" s="14">
        <f t="shared" ref="AB1210:AB1221" si="418">R1210+W1210</f>
        <v>0</v>
      </c>
      <c r="AC1210" s="15">
        <f t="shared" si="417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13"/>
        <v>683.19999999999993</v>
      </c>
      <c r="Y1211" s="14">
        <f t="shared" si="414"/>
        <v>0</v>
      </c>
      <c r="Z1211" s="14">
        <f t="shared" si="415"/>
        <v>0</v>
      </c>
      <c r="AA1211" s="14">
        <f t="shared" si="416"/>
        <v>0</v>
      </c>
      <c r="AB1211" s="14">
        <f t="shared" si="418"/>
        <v>0</v>
      </c>
      <c r="AC1211" s="15">
        <f t="shared" si="417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13"/>
        <v>683.19999999999993</v>
      </c>
      <c r="Y1212" s="14">
        <f t="shared" si="414"/>
        <v>0</v>
      </c>
      <c r="Z1212" s="14">
        <f t="shared" si="415"/>
        <v>0</v>
      </c>
      <c r="AA1212" s="14">
        <f t="shared" si="416"/>
        <v>0</v>
      </c>
      <c r="AB1212" s="14">
        <f t="shared" si="418"/>
        <v>0</v>
      </c>
      <c r="AC1212" s="15">
        <f t="shared" si="417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13"/>
        <v>236.6</v>
      </c>
      <c r="Y1213" s="14">
        <f t="shared" si="414"/>
        <v>567</v>
      </c>
      <c r="Z1213" s="14">
        <f t="shared" si="415"/>
        <v>0</v>
      </c>
      <c r="AA1213" s="14">
        <f t="shared" si="416"/>
        <v>0</v>
      </c>
      <c r="AB1213" s="14">
        <f t="shared" si="418"/>
        <v>0</v>
      </c>
      <c r="AC1213" s="15">
        <f t="shared" si="417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830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13"/>
        <v>236.6</v>
      </c>
      <c r="Y1214" s="14">
        <f t="shared" si="414"/>
        <v>0</v>
      </c>
      <c r="Z1214" s="14">
        <f t="shared" si="415"/>
        <v>567</v>
      </c>
      <c r="AA1214" s="14">
        <f t="shared" si="416"/>
        <v>0</v>
      </c>
      <c r="AB1214" s="14">
        <f t="shared" si="418"/>
        <v>0</v>
      </c>
      <c r="AC1214" s="15">
        <f t="shared" si="417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831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13"/>
        <v>236.6</v>
      </c>
      <c r="Y1215" s="14">
        <f t="shared" si="414"/>
        <v>0</v>
      </c>
      <c r="Z1215" s="14">
        <f t="shared" si="415"/>
        <v>0</v>
      </c>
      <c r="AA1215" s="14">
        <f t="shared" si="416"/>
        <v>567</v>
      </c>
      <c r="AB1215" s="14">
        <f t="shared" si="418"/>
        <v>0</v>
      </c>
      <c r="AC1215" s="15">
        <f t="shared" si="417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832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13"/>
        <v>236.6</v>
      </c>
      <c r="Y1216" s="14">
        <f t="shared" si="414"/>
        <v>0</v>
      </c>
      <c r="Z1216" s="14">
        <f t="shared" si="415"/>
        <v>0</v>
      </c>
      <c r="AA1216" s="14">
        <f t="shared" si="416"/>
        <v>0</v>
      </c>
      <c r="AB1216" s="14">
        <f t="shared" si="418"/>
        <v>567</v>
      </c>
      <c r="AC1216" s="15">
        <f t="shared" si="417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833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(N1217/100)*(I1217*$I$13)+(N1217/100)*(J1217*$J$13)+(N1217/100)*(M1217*$M$13)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>N1217+S1217</f>
        <v>840</v>
      </c>
      <c r="Y1217" s="14">
        <f t="shared" si="414"/>
        <v>0</v>
      </c>
      <c r="Z1217" s="14">
        <f t="shared" si="415"/>
        <v>0</v>
      </c>
      <c r="AA1217" s="14">
        <f t="shared" si="416"/>
        <v>0</v>
      </c>
      <c r="AB1217" s="14">
        <f t="shared" si="418"/>
        <v>0</v>
      </c>
      <c r="AC1217" s="15">
        <f t="shared" si="417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834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13"/>
        <v>840</v>
      </c>
      <c r="Y1218" s="14">
        <f t="shared" si="414"/>
        <v>0</v>
      </c>
      <c r="Z1218" s="14">
        <f t="shared" si="415"/>
        <v>0</v>
      </c>
      <c r="AA1218" s="14">
        <f t="shared" si="416"/>
        <v>0</v>
      </c>
      <c r="AB1218" s="14">
        <f t="shared" si="418"/>
        <v>0</v>
      </c>
      <c r="AC1218" s="15">
        <f t="shared" si="417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13"/>
        <v>840</v>
      </c>
      <c r="Y1219" s="14">
        <f t="shared" si="414"/>
        <v>0</v>
      </c>
      <c r="Z1219" s="14">
        <f t="shared" si="415"/>
        <v>0</v>
      </c>
      <c r="AA1219" s="14">
        <f t="shared" si="416"/>
        <v>0</v>
      </c>
      <c r="AB1219" s="14">
        <f t="shared" si="418"/>
        <v>0</v>
      </c>
      <c r="AC1219" s="15">
        <f t="shared" si="417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13"/>
        <v>772.80000000000007</v>
      </c>
      <c r="Y1220" s="14">
        <f t="shared" si="414"/>
        <v>0</v>
      </c>
      <c r="Z1220" s="14">
        <f t="shared" si="415"/>
        <v>0</v>
      </c>
      <c r="AA1220" s="14">
        <f t="shared" si="416"/>
        <v>0</v>
      </c>
      <c r="AB1220" s="14">
        <f t="shared" si="418"/>
        <v>0</v>
      </c>
      <c r="AC1220" s="15">
        <f t="shared" si="417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13"/>
        <v>936.32</v>
      </c>
      <c r="Y1221" s="14">
        <f t="shared" si="414"/>
        <v>0</v>
      </c>
      <c r="Z1221" s="14">
        <f t="shared" si="415"/>
        <v>0</v>
      </c>
      <c r="AA1221" s="14">
        <f t="shared" si="416"/>
        <v>0</v>
      </c>
      <c r="AB1221" s="14">
        <f t="shared" si="418"/>
        <v>0</v>
      </c>
      <c r="AC1221" s="15">
        <f t="shared" si="417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902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13"/>
        <v>700</v>
      </c>
      <c r="Y1222" s="52">
        <f t="shared" si="414"/>
        <v>0</v>
      </c>
      <c r="Z1222" s="52">
        <f t="shared" si="415"/>
        <v>0</v>
      </c>
      <c r="AA1222" s="52">
        <f t="shared" si="416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13"/>
        <v>800</v>
      </c>
      <c r="Y1223" s="14">
        <f t="shared" si="414"/>
        <v>0</v>
      </c>
      <c r="Z1223" s="14">
        <f t="shared" si="415"/>
        <v>0</v>
      </c>
      <c r="AA1223" s="14">
        <f t="shared" si="416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800</v>
      </c>
      <c r="AF1223" s="60"/>
      <c r="AH1223" s="20"/>
    </row>
    <row r="1224" spans="1:34">
      <c r="A1224" s="99" t="s">
        <v>802</v>
      </c>
      <c r="B1224" s="91">
        <v>0</v>
      </c>
      <c r="C1224" s="21" t="s">
        <v>835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13"/>
        <v>655</v>
      </c>
      <c r="Y1224" s="14">
        <f t="shared" si="414"/>
        <v>0</v>
      </c>
      <c r="Z1224" s="14">
        <f t="shared" si="415"/>
        <v>0</v>
      </c>
      <c r="AA1224" s="14">
        <f t="shared" si="416"/>
        <v>0</v>
      </c>
      <c r="AB1224" s="14">
        <f>R1224+W1224</f>
        <v>0</v>
      </c>
      <c r="AC1224" s="15">
        <f t="shared" ref="AC1224:AC1236" si="419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13"/>
        <v>655</v>
      </c>
      <c r="Y1225" s="14">
        <f t="shared" si="414"/>
        <v>0</v>
      </c>
      <c r="Z1225" s="14">
        <f t="shared" si="415"/>
        <v>0</v>
      </c>
      <c r="AA1225" s="14">
        <f t="shared" si="416"/>
        <v>0</v>
      </c>
      <c r="AB1225" s="14">
        <f t="shared" ref="AB1225:AB1237" si="420">R1225+W1225</f>
        <v>0</v>
      </c>
      <c r="AC1225" s="15">
        <f t="shared" si="419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13"/>
        <v>655</v>
      </c>
      <c r="Y1226" s="14">
        <f t="shared" si="414"/>
        <v>0</v>
      </c>
      <c r="Z1226" s="14">
        <f t="shared" si="415"/>
        <v>0</v>
      </c>
      <c r="AA1226" s="14">
        <f t="shared" si="416"/>
        <v>0</v>
      </c>
      <c r="AB1226" s="14">
        <f t="shared" si="420"/>
        <v>0</v>
      </c>
      <c r="AC1226" s="15">
        <f t="shared" si="419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13"/>
        <v>655</v>
      </c>
      <c r="Y1227" s="14">
        <f t="shared" si="414"/>
        <v>0</v>
      </c>
      <c r="Z1227" s="14">
        <f t="shared" si="415"/>
        <v>0</v>
      </c>
      <c r="AA1227" s="14">
        <f t="shared" si="416"/>
        <v>0</v>
      </c>
      <c r="AB1227" s="14">
        <f t="shared" si="420"/>
        <v>0</v>
      </c>
      <c r="AC1227" s="15">
        <f t="shared" si="419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13"/>
        <v>229.32000000000002</v>
      </c>
      <c r="Y1228" s="14">
        <f t="shared" si="414"/>
        <v>547.5</v>
      </c>
      <c r="Z1228" s="14">
        <f t="shared" si="415"/>
        <v>0</v>
      </c>
      <c r="AA1228" s="14">
        <f t="shared" si="416"/>
        <v>0</v>
      </c>
      <c r="AB1228" s="14">
        <f t="shared" si="420"/>
        <v>0</v>
      </c>
      <c r="AC1228" s="15">
        <f t="shared" si="419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830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13"/>
        <v>229.32000000000002</v>
      </c>
      <c r="Y1229" s="14">
        <f t="shared" si="414"/>
        <v>0</v>
      </c>
      <c r="Z1229" s="14">
        <f t="shared" si="415"/>
        <v>547.5</v>
      </c>
      <c r="AA1229" s="14">
        <f t="shared" si="416"/>
        <v>0</v>
      </c>
      <c r="AB1229" s="14">
        <f t="shared" si="420"/>
        <v>0</v>
      </c>
      <c r="AC1229" s="15">
        <f t="shared" si="419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831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13"/>
        <v>229.32000000000002</v>
      </c>
      <c r="Y1230" s="14">
        <f t="shared" si="414"/>
        <v>0</v>
      </c>
      <c r="Z1230" s="14">
        <f t="shared" si="415"/>
        <v>0</v>
      </c>
      <c r="AA1230" s="14">
        <f t="shared" si="416"/>
        <v>547.5</v>
      </c>
      <c r="AB1230" s="14">
        <f t="shared" si="420"/>
        <v>0</v>
      </c>
      <c r="AC1230" s="15">
        <f t="shared" si="419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832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13"/>
        <v>229.32000000000002</v>
      </c>
      <c r="Y1231" s="14">
        <f t="shared" si="414"/>
        <v>0</v>
      </c>
      <c r="Z1231" s="14">
        <f t="shared" si="415"/>
        <v>0</v>
      </c>
      <c r="AA1231" s="14">
        <f t="shared" si="416"/>
        <v>0</v>
      </c>
      <c r="AB1231" s="14">
        <f t="shared" si="420"/>
        <v>547.5</v>
      </c>
      <c r="AC1231" s="15">
        <f t="shared" si="419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833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(N1232/100)*(I1232*$I$13)+(N1232/100)*(J1232*$J$13)+(N1232/100)*(M1232*$M$13)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>N1232+S1232</f>
        <v>825</v>
      </c>
      <c r="Y1232" s="14">
        <f t="shared" si="414"/>
        <v>0</v>
      </c>
      <c r="Z1232" s="14">
        <f t="shared" si="415"/>
        <v>0</v>
      </c>
      <c r="AA1232" s="14">
        <f t="shared" si="416"/>
        <v>0</v>
      </c>
      <c r="AB1232" s="14">
        <f t="shared" si="420"/>
        <v>0</v>
      </c>
      <c r="AC1232" s="15">
        <f t="shared" si="419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834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13"/>
        <v>825</v>
      </c>
      <c r="Y1233" s="14">
        <f t="shared" si="414"/>
        <v>0</v>
      </c>
      <c r="Z1233" s="14">
        <f t="shared" si="415"/>
        <v>0</v>
      </c>
      <c r="AA1233" s="14">
        <f t="shared" si="416"/>
        <v>0</v>
      </c>
      <c r="AB1233" s="14">
        <f t="shared" si="420"/>
        <v>0</v>
      </c>
      <c r="AC1233" s="15">
        <f t="shared" si="419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13"/>
        <v>825</v>
      </c>
      <c r="Y1234" s="14">
        <f t="shared" si="414"/>
        <v>0</v>
      </c>
      <c r="Z1234" s="14">
        <f t="shared" si="415"/>
        <v>0</v>
      </c>
      <c r="AA1234" s="14">
        <f t="shared" si="416"/>
        <v>0</v>
      </c>
      <c r="AB1234" s="14">
        <f t="shared" si="420"/>
        <v>0</v>
      </c>
      <c r="AC1234" s="15">
        <f t="shared" si="419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13"/>
        <v>855</v>
      </c>
      <c r="Y1235" s="14">
        <f t="shared" si="414"/>
        <v>0</v>
      </c>
      <c r="Z1235" s="14">
        <f t="shared" si="415"/>
        <v>0</v>
      </c>
      <c r="AA1235" s="14">
        <f t="shared" si="416"/>
        <v>0</v>
      </c>
      <c r="AB1235" s="14">
        <f t="shared" si="420"/>
        <v>0</v>
      </c>
      <c r="AC1235" s="15">
        <f t="shared" si="419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13"/>
        <v>754</v>
      </c>
      <c r="Y1236" s="14">
        <f t="shared" si="414"/>
        <v>0</v>
      </c>
      <c r="Z1236" s="14">
        <f t="shared" si="415"/>
        <v>0</v>
      </c>
      <c r="AA1236" s="14">
        <f t="shared" si="416"/>
        <v>0</v>
      </c>
      <c r="AB1236" s="14">
        <f t="shared" si="420"/>
        <v>0</v>
      </c>
      <c r="AC1236" s="15">
        <f t="shared" si="419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995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21">N1237+S1237</f>
        <v>720</v>
      </c>
      <c r="Y1237" s="52">
        <f t="shared" ref="Y1237:Y1251" si="422">O1237+T1237</f>
        <v>0</v>
      </c>
      <c r="Z1237" s="52">
        <f t="shared" ref="Z1237:Z1251" si="423">P1237+U1237</f>
        <v>0</v>
      </c>
      <c r="AA1237" s="52">
        <f t="shared" ref="AA1237:AA1251" si="424">Q1237+V1237</f>
        <v>0</v>
      </c>
      <c r="AB1237" s="52">
        <f t="shared" si="420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801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21"/>
        <v>864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800</v>
      </c>
      <c r="AF1238" s="60"/>
      <c r="AH1238" s="20"/>
    </row>
    <row r="1239" spans="1:34">
      <c r="A1239" s="99" t="s">
        <v>802</v>
      </c>
      <c r="B1239" s="93">
        <v>15</v>
      </c>
      <c r="C1239" s="21" t="s">
        <v>835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21"/>
        <v>672</v>
      </c>
      <c r="Y1239" s="14">
        <f t="shared" si="422"/>
        <v>0</v>
      </c>
      <c r="Z1239" s="14">
        <f t="shared" si="423"/>
        <v>0</v>
      </c>
      <c r="AA1239" s="14">
        <f t="shared" si="424"/>
        <v>0</v>
      </c>
      <c r="AB1239" s="14">
        <f>R1239+W1239</f>
        <v>0</v>
      </c>
      <c r="AC1239" s="15">
        <f t="shared" ref="AC1239:AC1251" si="425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803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21"/>
        <v>672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 t="shared" ref="AB1240:AB1251" si="426">R1240+W1240</f>
        <v>0</v>
      </c>
      <c r="AC1240" s="15">
        <f t="shared" si="425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804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21"/>
        <v>672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 t="shared" si="426"/>
        <v>0</v>
      </c>
      <c r="AC1241" s="15">
        <f t="shared" si="425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654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21"/>
        <v>672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si="426"/>
        <v>0</v>
      </c>
      <c r="AC1242" s="15">
        <f t="shared" si="425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595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21"/>
        <v>234</v>
      </c>
      <c r="Y1243" s="14">
        <f t="shared" si="422"/>
        <v>576</v>
      </c>
      <c r="Z1243" s="14">
        <f t="shared" si="423"/>
        <v>0</v>
      </c>
      <c r="AA1243" s="14">
        <f t="shared" si="424"/>
        <v>0</v>
      </c>
      <c r="AB1243" s="14">
        <f t="shared" si="426"/>
        <v>0</v>
      </c>
      <c r="AC1243" s="15">
        <f t="shared" si="425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830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21"/>
        <v>234</v>
      </c>
      <c r="Y1244" s="14">
        <f t="shared" si="422"/>
        <v>0</v>
      </c>
      <c r="Z1244" s="14">
        <f t="shared" si="423"/>
        <v>576</v>
      </c>
      <c r="AA1244" s="14">
        <f t="shared" si="424"/>
        <v>0</v>
      </c>
      <c r="AB1244" s="14">
        <f t="shared" si="426"/>
        <v>0</v>
      </c>
      <c r="AC1244" s="15">
        <f t="shared" si="425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831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21"/>
        <v>234</v>
      </c>
      <c r="Y1245" s="14">
        <f t="shared" si="422"/>
        <v>0</v>
      </c>
      <c r="Z1245" s="14">
        <f t="shared" si="423"/>
        <v>0</v>
      </c>
      <c r="AA1245" s="14">
        <f t="shared" si="424"/>
        <v>576</v>
      </c>
      <c r="AB1245" s="14">
        <f t="shared" si="426"/>
        <v>0</v>
      </c>
      <c r="AC1245" s="15">
        <f t="shared" si="425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832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21"/>
        <v>234</v>
      </c>
      <c r="Y1246" s="14">
        <f t="shared" si="422"/>
        <v>0</v>
      </c>
      <c r="Z1246" s="14">
        <f t="shared" si="423"/>
        <v>0</v>
      </c>
      <c r="AA1246" s="14">
        <f t="shared" si="424"/>
        <v>0</v>
      </c>
      <c r="AB1246" s="14">
        <f t="shared" si="426"/>
        <v>576</v>
      </c>
      <c r="AC1246" s="15">
        <f t="shared" si="425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833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(N1247/100)*(I1247*$I$13)+(N1247/100)*(J1247*$J$13)+(N1247/100)*(M1247*$M$13)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>N1247+S1247</f>
        <v>828</v>
      </c>
      <c r="Y1247" s="14">
        <f t="shared" si="422"/>
        <v>0</v>
      </c>
      <c r="Z1247" s="14">
        <f t="shared" si="423"/>
        <v>0</v>
      </c>
      <c r="AA1247" s="14">
        <f t="shared" si="424"/>
        <v>0</v>
      </c>
      <c r="AB1247" s="14">
        <f t="shared" si="426"/>
        <v>0</v>
      </c>
      <c r="AC1247" s="15">
        <f t="shared" si="425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834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21"/>
        <v>828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6"/>
        <v>0</v>
      </c>
      <c r="AC1248" s="15">
        <f t="shared" si="425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21"/>
        <v>828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6"/>
        <v>0</v>
      </c>
      <c r="AC1249" s="15">
        <f t="shared" si="425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21"/>
        <v>859.19999999999993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6"/>
        <v>0</v>
      </c>
      <c r="AC1250" s="15">
        <f t="shared" si="425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21"/>
        <v>859.19999999999993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6"/>
        <v>0</v>
      </c>
      <c r="AC1251" s="15">
        <f t="shared" si="425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50" t="s">
        <v>59</v>
      </c>
      <c r="C1252" s="150"/>
      <c r="D1252" s="150"/>
      <c r="E1252" s="150"/>
      <c r="F1252" s="150"/>
      <c r="G1252" s="150"/>
      <c r="H1252" s="150"/>
      <c r="I1252" s="150"/>
      <c r="J1252" s="150"/>
      <c r="K1252" s="150"/>
      <c r="L1252" s="150"/>
      <c r="M1252" s="150"/>
      <c r="N1252" s="150"/>
      <c r="O1252" s="150"/>
      <c r="P1252" s="150"/>
      <c r="Q1252" s="150"/>
      <c r="R1252" s="150"/>
      <c r="S1252" s="150"/>
      <c r="T1252" s="150"/>
      <c r="U1252" s="150"/>
      <c r="V1252" s="150"/>
      <c r="W1252" s="150"/>
      <c r="X1252" s="150"/>
      <c r="Y1252" s="150"/>
      <c r="Z1252" s="150"/>
      <c r="AA1252" s="150"/>
      <c r="AB1252" s="150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27">N1253+S1253</f>
        <v>780</v>
      </c>
      <c r="Y1253" s="14">
        <f t="shared" ref="Y1253:Y1297" si="428">O1253+T1253</f>
        <v>0</v>
      </c>
      <c r="Z1253" s="14">
        <f t="shared" ref="Z1253:Z1297" si="429">P1253+U1253</f>
        <v>0</v>
      </c>
      <c r="AA1253" s="14">
        <f t="shared" ref="AA1253:AA1297" si="430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800</v>
      </c>
      <c r="AF1253" s="60"/>
      <c r="AH1253" s="20"/>
    </row>
    <row r="1254" spans="1:34">
      <c r="A1254" s="99" t="s">
        <v>801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27"/>
        <v>899.6</v>
      </c>
      <c r="Y1254" s="14">
        <f t="shared" si="428"/>
        <v>0</v>
      </c>
      <c r="Z1254" s="14">
        <f t="shared" si="429"/>
        <v>0</v>
      </c>
      <c r="AA1254" s="14">
        <f t="shared" si="430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802</v>
      </c>
      <c r="B1255" s="87">
        <v>10</v>
      </c>
      <c r="C1255" s="21" t="s">
        <v>835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27"/>
        <v>728</v>
      </c>
      <c r="Y1255" s="14">
        <f t="shared" si="428"/>
        <v>0</v>
      </c>
      <c r="Z1255" s="14">
        <f t="shared" si="429"/>
        <v>0</v>
      </c>
      <c r="AA1255" s="14">
        <f t="shared" si="430"/>
        <v>0</v>
      </c>
      <c r="AB1255" s="14">
        <f>R1255+W1255</f>
        <v>0</v>
      </c>
      <c r="AC1255" s="15">
        <f t="shared" ref="AC1255:AC1267" si="431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803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27"/>
        <v>728</v>
      </c>
      <c r="Y1256" s="14">
        <f t="shared" si="428"/>
        <v>0</v>
      </c>
      <c r="Z1256" s="14">
        <f t="shared" si="429"/>
        <v>0</v>
      </c>
      <c r="AA1256" s="14">
        <f t="shared" si="430"/>
        <v>0</v>
      </c>
      <c r="AB1256" s="14">
        <f t="shared" ref="AB1256:AB1268" si="432">R1256+W1256</f>
        <v>0</v>
      </c>
      <c r="AC1256" s="15">
        <f t="shared" si="431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804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27"/>
        <v>728</v>
      </c>
      <c r="Y1257" s="14">
        <f t="shared" si="428"/>
        <v>0</v>
      </c>
      <c r="Z1257" s="14">
        <f t="shared" si="429"/>
        <v>0</v>
      </c>
      <c r="AA1257" s="14">
        <f t="shared" si="430"/>
        <v>0</v>
      </c>
      <c r="AB1257" s="14">
        <f t="shared" si="432"/>
        <v>0</v>
      </c>
      <c r="AC1257" s="15">
        <f t="shared" si="431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654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27"/>
        <v>728</v>
      </c>
      <c r="Y1258" s="14">
        <f t="shared" si="428"/>
        <v>0</v>
      </c>
      <c r="Z1258" s="14">
        <f t="shared" si="429"/>
        <v>0</v>
      </c>
      <c r="AA1258" s="14">
        <f t="shared" si="430"/>
        <v>0</v>
      </c>
      <c r="AB1258" s="14">
        <f t="shared" si="432"/>
        <v>0</v>
      </c>
      <c r="AC1258" s="15">
        <f t="shared" si="431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27"/>
        <v>253.5</v>
      </c>
      <c r="Y1259" s="14">
        <f t="shared" si="428"/>
        <v>604.5</v>
      </c>
      <c r="Z1259" s="14">
        <f t="shared" si="429"/>
        <v>0</v>
      </c>
      <c r="AA1259" s="14">
        <f t="shared" si="430"/>
        <v>0</v>
      </c>
      <c r="AB1259" s="14">
        <f t="shared" si="432"/>
        <v>0</v>
      </c>
      <c r="AC1259" s="15">
        <f t="shared" si="431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830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27"/>
        <v>253.5</v>
      </c>
      <c r="Y1260" s="14">
        <f t="shared" si="428"/>
        <v>0</v>
      </c>
      <c r="Z1260" s="14">
        <f t="shared" si="429"/>
        <v>604.5</v>
      </c>
      <c r="AA1260" s="14">
        <f t="shared" si="430"/>
        <v>0</v>
      </c>
      <c r="AB1260" s="14">
        <f t="shared" si="432"/>
        <v>0</v>
      </c>
      <c r="AC1260" s="15">
        <f t="shared" si="431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831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27"/>
        <v>253.5</v>
      </c>
      <c r="Y1261" s="14">
        <f t="shared" si="428"/>
        <v>0</v>
      </c>
      <c r="Z1261" s="14">
        <f t="shared" si="429"/>
        <v>0</v>
      </c>
      <c r="AA1261" s="14">
        <f t="shared" si="430"/>
        <v>604.5</v>
      </c>
      <c r="AB1261" s="14">
        <f t="shared" si="432"/>
        <v>0</v>
      </c>
      <c r="AC1261" s="15">
        <f t="shared" si="431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832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27"/>
        <v>253.5</v>
      </c>
      <c r="Y1262" s="14">
        <f t="shared" si="428"/>
        <v>0</v>
      </c>
      <c r="Z1262" s="14">
        <f t="shared" si="429"/>
        <v>0</v>
      </c>
      <c r="AA1262" s="14">
        <f t="shared" si="430"/>
        <v>0</v>
      </c>
      <c r="AB1262" s="14">
        <f t="shared" si="432"/>
        <v>604.5</v>
      </c>
      <c r="AC1262" s="15">
        <f t="shared" si="431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833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(N1263/100)*(I1263*$I$13)+(N1263/100)*(J1263*$J$13)+(N1263/100)*(M1263*$M$13)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>N1263+S1263</f>
        <v>897</v>
      </c>
      <c r="Y1263" s="14">
        <f t="shared" si="428"/>
        <v>0</v>
      </c>
      <c r="Z1263" s="14">
        <f t="shared" si="429"/>
        <v>0</v>
      </c>
      <c r="AA1263" s="14">
        <f t="shared" si="430"/>
        <v>0</v>
      </c>
      <c r="AB1263" s="14">
        <f t="shared" si="432"/>
        <v>0</v>
      </c>
      <c r="AC1263" s="15">
        <f t="shared" si="431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834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27"/>
        <v>897</v>
      </c>
      <c r="Y1264" s="14">
        <f t="shared" si="428"/>
        <v>0</v>
      </c>
      <c r="Z1264" s="14">
        <f t="shared" si="429"/>
        <v>0</v>
      </c>
      <c r="AA1264" s="14">
        <f t="shared" si="430"/>
        <v>0</v>
      </c>
      <c r="AB1264" s="14">
        <f t="shared" si="432"/>
        <v>0</v>
      </c>
      <c r="AC1264" s="15">
        <f t="shared" si="431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27"/>
        <v>897</v>
      </c>
      <c r="Y1265" s="14">
        <f t="shared" si="428"/>
        <v>0</v>
      </c>
      <c r="Z1265" s="14">
        <f t="shared" si="429"/>
        <v>0</v>
      </c>
      <c r="AA1265" s="14">
        <f t="shared" si="430"/>
        <v>0</v>
      </c>
      <c r="AB1265" s="14">
        <f t="shared" si="432"/>
        <v>0</v>
      </c>
      <c r="AC1265" s="15">
        <f t="shared" si="431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27"/>
        <v>848.64</v>
      </c>
      <c r="Y1266" s="14">
        <f t="shared" si="428"/>
        <v>0</v>
      </c>
      <c r="Z1266" s="14">
        <f t="shared" si="429"/>
        <v>0</v>
      </c>
      <c r="AA1266" s="14">
        <f t="shared" si="430"/>
        <v>0</v>
      </c>
      <c r="AB1266" s="14">
        <f t="shared" si="432"/>
        <v>0</v>
      </c>
      <c r="AC1266" s="15">
        <f t="shared" si="431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27"/>
        <v>983.84</v>
      </c>
      <c r="Y1267" s="14">
        <f t="shared" si="428"/>
        <v>0</v>
      </c>
      <c r="Z1267" s="14">
        <f t="shared" si="429"/>
        <v>0</v>
      </c>
      <c r="AA1267" s="14">
        <f t="shared" si="430"/>
        <v>0</v>
      </c>
      <c r="AB1267" s="14">
        <f t="shared" si="432"/>
        <v>0</v>
      </c>
      <c r="AC1267" s="15">
        <f t="shared" si="431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27"/>
        <v>784</v>
      </c>
      <c r="Y1268" s="52">
        <f t="shared" si="428"/>
        <v>0</v>
      </c>
      <c r="Z1268" s="52">
        <f t="shared" si="429"/>
        <v>0</v>
      </c>
      <c r="AA1268" s="52">
        <f t="shared" si="430"/>
        <v>0</v>
      </c>
      <c r="AB1268" s="52">
        <f t="shared" si="432"/>
        <v>0</v>
      </c>
      <c r="AC1268" s="53">
        <f>ROUND(X1268+Y1268+Z1268+AA1268+AB1268,1)</f>
        <v>784</v>
      </c>
      <c r="AD1268" s="58">
        <v>0</v>
      </c>
      <c r="AE1268" s="113" t="s">
        <v>800</v>
      </c>
      <c r="AF1268" s="60"/>
      <c r="AH1268" s="20"/>
    </row>
    <row r="1269" spans="1:34">
      <c r="A1269" s="99" t="s">
        <v>801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27"/>
        <v>907.2</v>
      </c>
      <c r="Y1269" s="14">
        <f t="shared" si="428"/>
        <v>0</v>
      </c>
      <c r="Z1269" s="14">
        <f t="shared" si="429"/>
        <v>0</v>
      </c>
      <c r="AA1269" s="14">
        <f t="shared" si="430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802</v>
      </c>
      <c r="B1270" s="89">
        <v>0</v>
      </c>
      <c r="C1270" s="21" t="s">
        <v>835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27"/>
        <v>733.59999999999991</v>
      </c>
      <c r="Y1270" s="14">
        <f t="shared" si="428"/>
        <v>0</v>
      </c>
      <c r="Z1270" s="14">
        <f t="shared" si="429"/>
        <v>0</v>
      </c>
      <c r="AA1270" s="14">
        <f t="shared" si="430"/>
        <v>0</v>
      </c>
      <c r="AB1270" s="14">
        <f>R1270+W1270</f>
        <v>0</v>
      </c>
      <c r="AC1270" s="15">
        <f t="shared" ref="AC1270:AC1282" si="433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803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27"/>
        <v>733.59999999999991</v>
      </c>
      <c r="Y1271" s="14">
        <f t="shared" si="428"/>
        <v>0</v>
      </c>
      <c r="Z1271" s="14">
        <f t="shared" si="429"/>
        <v>0</v>
      </c>
      <c r="AA1271" s="14">
        <f t="shared" si="430"/>
        <v>0</v>
      </c>
      <c r="AB1271" s="14">
        <f t="shared" ref="AB1271:AB1283" si="434">R1271+W1271</f>
        <v>0</v>
      </c>
      <c r="AC1271" s="15">
        <f t="shared" si="433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804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27"/>
        <v>733.59999999999991</v>
      </c>
      <c r="Y1272" s="14">
        <f t="shared" si="428"/>
        <v>0</v>
      </c>
      <c r="Z1272" s="14">
        <f t="shared" si="429"/>
        <v>0</v>
      </c>
      <c r="AA1272" s="14">
        <f t="shared" si="430"/>
        <v>0</v>
      </c>
      <c r="AB1272" s="14">
        <f t="shared" si="434"/>
        <v>0</v>
      </c>
      <c r="AC1272" s="15">
        <f t="shared" si="433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654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27"/>
        <v>733.59999999999991</v>
      </c>
      <c r="Y1273" s="14">
        <f t="shared" si="428"/>
        <v>0</v>
      </c>
      <c r="Z1273" s="14">
        <f t="shared" si="429"/>
        <v>0</v>
      </c>
      <c r="AA1273" s="14">
        <f t="shared" si="430"/>
        <v>0</v>
      </c>
      <c r="AB1273" s="14">
        <f t="shared" si="434"/>
        <v>0</v>
      </c>
      <c r="AC1273" s="15">
        <f t="shared" si="433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27"/>
        <v>254.79999999999998</v>
      </c>
      <c r="Y1274" s="14">
        <f t="shared" si="428"/>
        <v>609</v>
      </c>
      <c r="Z1274" s="14">
        <f t="shared" si="429"/>
        <v>0</v>
      </c>
      <c r="AA1274" s="14">
        <f t="shared" si="430"/>
        <v>0</v>
      </c>
      <c r="AB1274" s="14">
        <f t="shared" si="434"/>
        <v>0</v>
      </c>
      <c r="AC1274" s="15">
        <f t="shared" si="433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830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27"/>
        <v>254.79999999999998</v>
      </c>
      <c r="Y1275" s="14">
        <f t="shared" si="428"/>
        <v>0</v>
      </c>
      <c r="Z1275" s="14">
        <f t="shared" si="429"/>
        <v>609</v>
      </c>
      <c r="AA1275" s="14">
        <f t="shared" si="430"/>
        <v>0</v>
      </c>
      <c r="AB1275" s="14">
        <f t="shared" si="434"/>
        <v>0</v>
      </c>
      <c r="AC1275" s="15">
        <f t="shared" si="433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831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27"/>
        <v>254.79999999999998</v>
      </c>
      <c r="Y1276" s="14">
        <f t="shared" si="428"/>
        <v>0</v>
      </c>
      <c r="Z1276" s="14">
        <f t="shared" si="429"/>
        <v>0</v>
      </c>
      <c r="AA1276" s="14">
        <f t="shared" si="430"/>
        <v>609</v>
      </c>
      <c r="AB1276" s="14">
        <f t="shared" si="434"/>
        <v>0</v>
      </c>
      <c r="AC1276" s="15">
        <f t="shared" si="433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832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27"/>
        <v>254.79999999999998</v>
      </c>
      <c r="Y1277" s="14">
        <f t="shared" si="428"/>
        <v>0</v>
      </c>
      <c r="Z1277" s="14">
        <f t="shared" si="429"/>
        <v>0</v>
      </c>
      <c r="AA1277" s="14">
        <f t="shared" si="430"/>
        <v>0</v>
      </c>
      <c r="AB1277" s="14">
        <f t="shared" si="434"/>
        <v>609</v>
      </c>
      <c r="AC1277" s="15">
        <f t="shared" si="433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833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(N1278/100)*(I1278*$I$13)+(N1278/100)*(J1278*$J$13)+(N1278/100)*(M1278*$M$13)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>N1278+S1278</f>
        <v>903</v>
      </c>
      <c r="Y1278" s="14">
        <f t="shared" si="428"/>
        <v>0</v>
      </c>
      <c r="Z1278" s="14">
        <f t="shared" si="429"/>
        <v>0</v>
      </c>
      <c r="AA1278" s="14">
        <f t="shared" si="430"/>
        <v>0</v>
      </c>
      <c r="AB1278" s="14">
        <f t="shared" si="434"/>
        <v>0</v>
      </c>
      <c r="AC1278" s="15">
        <f t="shared" si="433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834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27"/>
        <v>903</v>
      </c>
      <c r="Y1279" s="14">
        <f t="shared" si="428"/>
        <v>0</v>
      </c>
      <c r="Z1279" s="14">
        <f t="shared" si="429"/>
        <v>0</v>
      </c>
      <c r="AA1279" s="14">
        <f t="shared" si="430"/>
        <v>0</v>
      </c>
      <c r="AB1279" s="14">
        <f t="shared" si="434"/>
        <v>0</v>
      </c>
      <c r="AC1279" s="15">
        <f t="shared" si="433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27"/>
        <v>903</v>
      </c>
      <c r="Y1280" s="14">
        <f t="shared" si="428"/>
        <v>0</v>
      </c>
      <c r="Z1280" s="14">
        <f t="shared" si="429"/>
        <v>0</v>
      </c>
      <c r="AA1280" s="14">
        <f t="shared" si="430"/>
        <v>0</v>
      </c>
      <c r="AB1280" s="14">
        <f t="shared" si="434"/>
        <v>0</v>
      </c>
      <c r="AC1280" s="15">
        <f t="shared" si="433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27"/>
        <v>834.40000000000009</v>
      </c>
      <c r="Y1281" s="14">
        <f t="shared" si="428"/>
        <v>0</v>
      </c>
      <c r="Z1281" s="14">
        <f t="shared" si="429"/>
        <v>0</v>
      </c>
      <c r="AA1281" s="14">
        <f t="shared" si="430"/>
        <v>0</v>
      </c>
      <c r="AB1281" s="14">
        <f t="shared" si="434"/>
        <v>0</v>
      </c>
      <c r="AC1281" s="15">
        <f t="shared" si="433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27"/>
        <v>1006.88</v>
      </c>
      <c r="Y1282" s="14">
        <f t="shared" si="428"/>
        <v>0</v>
      </c>
      <c r="Z1282" s="14">
        <f t="shared" si="429"/>
        <v>0</v>
      </c>
      <c r="AA1282" s="14">
        <f t="shared" si="430"/>
        <v>0</v>
      </c>
      <c r="AB1282" s="14">
        <f t="shared" si="434"/>
        <v>0</v>
      </c>
      <c r="AC1282" s="15">
        <f t="shared" si="433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27"/>
        <v>795.19999999999993</v>
      </c>
      <c r="Y1283" s="52">
        <f t="shared" si="428"/>
        <v>0</v>
      </c>
      <c r="Z1283" s="52">
        <f t="shared" si="429"/>
        <v>0</v>
      </c>
      <c r="AA1283" s="52">
        <f t="shared" si="430"/>
        <v>0</v>
      </c>
      <c r="AB1283" s="52">
        <f t="shared" si="434"/>
        <v>0</v>
      </c>
      <c r="AC1283" s="53">
        <f>ROUND(X1283+Y1283+Z1283+AA1283+AB1283,1)</f>
        <v>795.2</v>
      </c>
      <c r="AD1283" s="58">
        <v>0</v>
      </c>
      <c r="AE1283" s="113" t="s">
        <v>800</v>
      </c>
      <c r="AF1283" s="60"/>
      <c r="AH1283" s="20"/>
    </row>
    <row r="1284" spans="1:34">
      <c r="A1284" s="99" t="s">
        <v>801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27"/>
        <v>920.16000000000008</v>
      </c>
      <c r="Y1284" s="14">
        <f t="shared" si="428"/>
        <v>0</v>
      </c>
      <c r="Z1284" s="14">
        <f t="shared" si="429"/>
        <v>0</v>
      </c>
      <c r="AA1284" s="14">
        <f t="shared" si="430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802</v>
      </c>
      <c r="B1285" s="87">
        <v>25</v>
      </c>
      <c r="C1285" s="21" t="s">
        <v>835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7"/>
        <v>744.07999999999993</v>
      </c>
      <c r="Y1285" s="14">
        <f t="shared" si="428"/>
        <v>0</v>
      </c>
      <c r="Z1285" s="14">
        <f t="shared" si="429"/>
        <v>0</v>
      </c>
      <c r="AA1285" s="14">
        <f t="shared" si="430"/>
        <v>0</v>
      </c>
      <c r="AB1285" s="14">
        <f>R1285+W1285</f>
        <v>0</v>
      </c>
      <c r="AC1285" s="15">
        <f t="shared" ref="AC1285:AC1297" si="435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803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7"/>
        <v>744.07999999999993</v>
      </c>
      <c r="Y1286" s="14">
        <f t="shared" si="428"/>
        <v>0</v>
      </c>
      <c r="Z1286" s="14">
        <f t="shared" si="429"/>
        <v>0</v>
      </c>
      <c r="AA1286" s="14">
        <f t="shared" si="430"/>
        <v>0</v>
      </c>
      <c r="AB1286" s="14">
        <f t="shared" ref="AB1286:AB1298" si="436">R1286+W1286</f>
        <v>0</v>
      </c>
      <c r="AC1286" s="15">
        <f t="shared" si="435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804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7"/>
        <v>744.07999999999993</v>
      </c>
      <c r="Y1287" s="14">
        <f t="shared" si="428"/>
        <v>0</v>
      </c>
      <c r="Z1287" s="14">
        <f t="shared" si="429"/>
        <v>0</v>
      </c>
      <c r="AA1287" s="14">
        <f t="shared" si="430"/>
        <v>0</v>
      </c>
      <c r="AB1287" s="14">
        <f t="shared" si="436"/>
        <v>0</v>
      </c>
      <c r="AC1287" s="15">
        <f t="shared" si="435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654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7"/>
        <v>744.07999999999993</v>
      </c>
      <c r="Y1288" s="14">
        <f t="shared" si="428"/>
        <v>0</v>
      </c>
      <c r="Z1288" s="14">
        <f t="shared" si="429"/>
        <v>0</v>
      </c>
      <c r="AA1288" s="14">
        <f t="shared" si="430"/>
        <v>0</v>
      </c>
      <c r="AB1288" s="14">
        <f t="shared" si="436"/>
        <v>0</v>
      </c>
      <c r="AC1288" s="15">
        <f t="shared" si="435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7"/>
        <v>258.44</v>
      </c>
      <c r="Y1289" s="14">
        <f t="shared" si="428"/>
        <v>617.70000000000005</v>
      </c>
      <c r="Z1289" s="14">
        <f t="shared" si="429"/>
        <v>0</v>
      </c>
      <c r="AA1289" s="14">
        <f t="shared" si="430"/>
        <v>0</v>
      </c>
      <c r="AB1289" s="14">
        <f t="shared" si="436"/>
        <v>0</v>
      </c>
      <c r="AC1289" s="15">
        <f t="shared" si="435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830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7"/>
        <v>258.44</v>
      </c>
      <c r="Y1290" s="14">
        <f t="shared" si="428"/>
        <v>0</v>
      </c>
      <c r="Z1290" s="14">
        <f t="shared" si="429"/>
        <v>617.70000000000005</v>
      </c>
      <c r="AA1290" s="14">
        <f t="shared" si="430"/>
        <v>0</v>
      </c>
      <c r="AB1290" s="14">
        <f t="shared" si="436"/>
        <v>0</v>
      </c>
      <c r="AC1290" s="15">
        <f t="shared" si="435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831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27"/>
        <v>258.44</v>
      </c>
      <c r="Y1291" s="14">
        <f t="shared" si="428"/>
        <v>0</v>
      </c>
      <c r="Z1291" s="14">
        <f t="shared" si="429"/>
        <v>0</v>
      </c>
      <c r="AA1291" s="14">
        <f t="shared" si="430"/>
        <v>617.70000000000005</v>
      </c>
      <c r="AB1291" s="14">
        <f t="shared" si="436"/>
        <v>0</v>
      </c>
      <c r="AC1291" s="15">
        <f t="shared" si="435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832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27"/>
        <v>258.44</v>
      </c>
      <c r="Y1292" s="14">
        <f t="shared" si="428"/>
        <v>0</v>
      </c>
      <c r="Z1292" s="14">
        <f t="shared" si="429"/>
        <v>0</v>
      </c>
      <c r="AA1292" s="14">
        <f t="shared" si="430"/>
        <v>0</v>
      </c>
      <c r="AB1292" s="14">
        <f t="shared" si="436"/>
        <v>617.70000000000005</v>
      </c>
      <c r="AC1292" s="15">
        <f t="shared" si="435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833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(N1293/100)*(I1293*$I$13)+(N1293/100)*(J1293*$J$13)+(N1293/100)*(M1293*$M$13)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>N1293+S1293</f>
        <v>915.9</v>
      </c>
      <c r="Y1293" s="14">
        <f t="shared" si="428"/>
        <v>0</v>
      </c>
      <c r="Z1293" s="14">
        <f t="shared" si="429"/>
        <v>0</v>
      </c>
      <c r="AA1293" s="14">
        <f t="shared" si="430"/>
        <v>0</v>
      </c>
      <c r="AB1293" s="14">
        <f t="shared" si="436"/>
        <v>0</v>
      </c>
      <c r="AC1293" s="15">
        <f t="shared" si="435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834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7"/>
        <v>915.9</v>
      </c>
      <c r="Y1294" s="14">
        <f t="shared" si="428"/>
        <v>0</v>
      </c>
      <c r="Z1294" s="14">
        <f t="shared" si="429"/>
        <v>0</v>
      </c>
      <c r="AA1294" s="14">
        <f t="shared" si="430"/>
        <v>0</v>
      </c>
      <c r="AB1294" s="14">
        <f t="shared" si="436"/>
        <v>0</v>
      </c>
      <c r="AC1294" s="15">
        <f t="shared" si="435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7"/>
        <v>915.9</v>
      </c>
      <c r="Y1295" s="14">
        <f t="shared" si="428"/>
        <v>0</v>
      </c>
      <c r="Z1295" s="14">
        <f t="shared" si="429"/>
        <v>0</v>
      </c>
      <c r="AA1295" s="14">
        <f t="shared" si="430"/>
        <v>0</v>
      </c>
      <c r="AB1295" s="14">
        <f t="shared" si="436"/>
        <v>0</v>
      </c>
      <c r="AC1295" s="15">
        <f t="shared" si="435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7"/>
        <v>995.13600000000008</v>
      </c>
      <c r="Y1296" s="14">
        <f t="shared" si="428"/>
        <v>0</v>
      </c>
      <c r="Z1296" s="14">
        <f t="shared" si="429"/>
        <v>0</v>
      </c>
      <c r="AA1296" s="14">
        <f t="shared" si="430"/>
        <v>0</v>
      </c>
      <c r="AB1296" s="14">
        <f t="shared" si="436"/>
        <v>0</v>
      </c>
      <c r="AC1296" s="15">
        <f t="shared" si="435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7"/>
        <v>864.49600000000009</v>
      </c>
      <c r="Y1297" s="14">
        <f t="shared" si="428"/>
        <v>0</v>
      </c>
      <c r="Z1297" s="14">
        <f t="shared" si="429"/>
        <v>0</v>
      </c>
      <c r="AA1297" s="14">
        <f t="shared" si="430"/>
        <v>0</v>
      </c>
      <c r="AB1297" s="14">
        <f t="shared" si="436"/>
        <v>0</v>
      </c>
      <c r="AC1297" s="15">
        <f t="shared" si="435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37">N1298+S1298</f>
        <v>633.6</v>
      </c>
      <c r="Y1298" s="52">
        <f t="shared" ref="Y1298:Y1433" si="438">O1298+T1298</f>
        <v>0</v>
      </c>
      <c r="Z1298" s="52">
        <f t="shared" ref="Z1298:Z1433" si="439">P1298+U1298</f>
        <v>0</v>
      </c>
      <c r="AA1298" s="52">
        <f t="shared" ref="AA1298:AA1433" si="440">Q1298+V1298</f>
        <v>252</v>
      </c>
      <c r="AB1298" s="52">
        <f t="shared" si="436"/>
        <v>0</v>
      </c>
      <c r="AC1298" s="53">
        <f>ROUND(X1298+Y1298+Z1298+AA1298+AB1298,1)</f>
        <v>885.6</v>
      </c>
      <c r="AD1298" s="58">
        <v>0</v>
      </c>
      <c r="AE1298" s="113" t="s">
        <v>800</v>
      </c>
      <c r="AF1298" s="60"/>
      <c r="AH1298" s="20"/>
    </row>
    <row r="1299" spans="1:34">
      <c r="A1299" s="99" t="s">
        <v>801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37"/>
        <v>786.72</v>
      </c>
      <c r="Y1299" s="14">
        <f t="shared" si="438"/>
        <v>0</v>
      </c>
      <c r="Z1299" s="14">
        <f t="shared" si="439"/>
        <v>0</v>
      </c>
      <c r="AA1299" s="14">
        <f t="shared" si="440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802</v>
      </c>
      <c r="B1300" s="89">
        <v>25</v>
      </c>
      <c r="C1300" s="21" t="s">
        <v>835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37"/>
        <v>596.6400000000001</v>
      </c>
      <c r="Y1300" s="14">
        <f t="shared" si="438"/>
        <v>0</v>
      </c>
      <c r="Z1300" s="14">
        <f t="shared" si="439"/>
        <v>0</v>
      </c>
      <c r="AA1300" s="14">
        <f t="shared" si="440"/>
        <v>244.8</v>
      </c>
      <c r="AB1300" s="14">
        <f>R1300+W1300</f>
        <v>0</v>
      </c>
      <c r="AC1300" s="15">
        <f t="shared" ref="AC1300:AC1312" si="441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803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37"/>
        <v>596.6400000000001</v>
      </c>
      <c r="Y1301" s="14">
        <f t="shared" si="438"/>
        <v>0</v>
      </c>
      <c r="Z1301" s="14">
        <f t="shared" si="439"/>
        <v>0</v>
      </c>
      <c r="AA1301" s="14">
        <f t="shared" si="440"/>
        <v>244.8</v>
      </c>
      <c r="AB1301" s="14">
        <f t="shared" ref="AB1301:AB1313" si="442">R1301+W1301</f>
        <v>0</v>
      </c>
      <c r="AC1301" s="15">
        <f t="shared" si="441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804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37"/>
        <v>596.6400000000001</v>
      </c>
      <c r="Y1302" s="14">
        <f t="shared" si="438"/>
        <v>0</v>
      </c>
      <c r="Z1302" s="14">
        <f t="shared" si="439"/>
        <v>0</v>
      </c>
      <c r="AA1302" s="14">
        <f t="shared" si="440"/>
        <v>244.8</v>
      </c>
      <c r="AB1302" s="14">
        <f t="shared" si="442"/>
        <v>0</v>
      </c>
      <c r="AC1302" s="15">
        <f t="shared" si="441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654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37"/>
        <v>596.6400000000001</v>
      </c>
      <c r="Y1303" s="14">
        <f t="shared" si="438"/>
        <v>0</v>
      </c>
      <c r="Z1303" s="14">
        <f t="shared" si="439"/>
        <v>0</v>
      </c>
      <c r="AA1303" s="14">
        <f t="shared" si="440"/>
        <v>244.8</v>
      </c>
      <c r="AB1303" s="14">
        <f t="shared" si="442"/>
        <v>0</v>
      </c>
      <c r="AC1303" s="15">
        <f t="shared" si="441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100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546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37"/>
        <v>202.8</v>
      </c>
      <c r="Y1304" s="14">
        <f t="shared" si="438"/>
        <v>819</v>
      </c>
      <c r="Z1304" s="14">
        <f t="shared" si="439"/>
        <v>0</v>
      </c>
      <c r="AA1304" s="14">
        <f t="shared" si="440"/>
        <v>0</v>
      </c>
      <c r="AB1304" s="14">
        <f t="shared" si="442"/>
        <v>0</v>
      </c>
      <c r="AC1304" s="15">
        <f t="shared" si="441"/>
        <v>1021.8</v>
      </c>
      <c r="AD1304" s="48">
        <f>(ROUND(AC1304-AC1298,1)/AC1298)</f>
        <v>0.15379403794037938</v>
      </c>
      <c r="AE1304" s="113"/>
      <c r="AF1304" s="60"/>
      <c r="AH1304" s="20"/>
    </row>
    <row r="1305" spans="1:34">
      <c r="A1305" s="99" t="s">
        <v>830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50</v>
      </c>
      <c r="L1305" s="13">
        <v>50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546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37"/>
        <v>202.8</v>
      </c>
      <c r="Y1305" s="14">
        <f t="shared" si="438"/>
        <v>0</v>
      </c>
      <c r="Z1305" s="14">
        <f t="shared" si="439"/>
        <v>819</v>
      </c>
      <c r="AA1305" s="14">
        <f t="shared" si="440"/>
        <v>0</v>
      </c>
      <c r="AB1305" s="14">
        <f t="shared" si="442"/>
        <v>0</v>
      </c>
      <c r="AC1305" s="15">
        <f t="shared" si="441"/>
        <v>1021.8</v>
      </c>
      <c r="AD1305" s="48">
        <f>(ROUND(AC1305-AC1298,1)/AC1298)</f>
        <v>0.15379403794037938</v>
      </c>
      <c r="AE1305" s="113"/>
      <c r="AF1305" s="60"/>
      <c r="AH1305" s="20"/>
    </row>
    <row r="1306" spans="1:34">
      <c r="A1306" s="99" t="s">
        <v>831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110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600.6</v>
      </c>
      <c r="W1306" s="14">
        <f>(R1306/100)*(K1306*$K$11)+(R1306/100)*(L1306*$L$11)</f>
        <v>0</v>
      </c>
      <c r="X1306" s="14">
        <f t="shared" si="437"/>
        <v>202.8</v>
      </c>
      <c r="Y1306" s="14">
        <f t="shared" si="438"/>
        <v>0</v>
      </c>
      <c r="Z1306" s="14">
        <f t="shared" si="439"/>
        <v>0</v>
      </c>
      <c r="AA1306" s="14">
        <f t="shared" si="440"/>
        <v>873.6</v>
      </c>
      <c r="AB1306" s="14">
        <f t="shared" si="442"/>
        <v>0</v>
      </c>
      <c r="AC1306" s="15">
        <f t="shared" si="441"/>
        <v>1076.4000000000001</v>
      </c>
      <c r="AD1306" s="48">
        <f>(ROUND(AC1306-AC1298,1)/AC1298)</f>
        <v>0.21544715447154472</v>
      </c>
      <c r="AE1306" s="113"/>
      <c r="AF1306" s="60"/>
      <c r="AH1306" s="20"/>
    </row>
    <row r="1307" spans="1:34">
      <c r="A1307" s="99" t="s">
        <v>832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50</v>
      </c>
      <c r="L1307" s="13">
        <v>50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546</v>
      </c>
      <c r="X1307" s="14">
        <f t="shared" si="437"/>
        <v>202.8</v>
      </c>
      <c r="Y1307" s="14">
        <f t="shared" si="438"/>
        <v>0</v>
      </c>
      <c r="Z1307" s="14">
        <f t="shared" si="439"/>
        <v>0</v>
      </c>
      <c r="AA1307" s="14">
        <f t="shared" si="440"/>
        <v>0</v>
      </c>
      <c r="AB1307" s="14">
        <f t="shared" si="442"/>
        <v>819</v>
      </c>
      <c r="AC1307" s="15">
        <f t="shared" si="441"/>
        <v>1021.8</v>
      </c>
      <c r="AD1307" s="48">
        <f>(ROUND(AC1307-AC1298,1)/AC1298)</f>
        <v>0.15379403794037938</v>
      </c>
      <c r="AE1307" s="113"/>
      <c r="AF1307" s="60"/>
      <c r="AH1307" s="20"/>
    </row>
    <row r="1308" spans="1:34">
      <c r="A1308" s="99" t="s">
        <v>833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55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(N1308/100)*(I1308*$I$13)+(N1308/100)*(J1308*$J$13)+(N1308/100)*(M1308*$M$13)</f>
        <v>495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202.5</v>
      </c>
      <c r="W1308" s="14">
        <f>(R1308/100)*(K1308*$K$13)+(R1308/100)*(L1308*$L$13)+(R1308/100)*(M1308*$M$13)</f>
        <v>0</v>
      </c>
      <c r="X1308" s="14">
        <f>N1308+S1308</f>
        <v>693</v>
      </c>
      <c r="Y1308" s="14">
        <f t="shared" si="438"/>
        <v>0</v>
      </c>
      <c r="Z1308" s="14">
        <f t="shared" si="439"/>
        <v>0</v>
      </c>
      <c r="AA1308" s="14">
        <f t="shared" si="440"/>
        <v>337.5</v>
      </c>
      <c r="AB1308" s="14">
        <f t="shared" si="442"/>
        <v>0</v>
      </c>
      <c r="AC1308" s="15">
        <f t="shared" si="441"/>
        <v>1030.5</v>
      </c>
      <c r="AD1308" s="48">
        <f>(ROUND(AC1308-AC1298,1)/AC1298)</f>
        <v>0.1636178861788618</v>
      </c>
      <c r="AE1308" s="113"/>
      <c r="AF1308" s="60"/>
      <c r="AH1308" s="20"/>
    </row>
    <row r="1309" spans="1:34">
      <c r="A1309" s="99" t="s">
        <v>834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90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768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37"/>
        <v>1008</v>
      </c>
      <c r="Y1309" s="14">
        <f t="shared" si="438"/>
        <v>0</v>
      </c>
      <c r="Z1309" s="14">
        <f t="shared" si="439"/>
        <v>0</v>
      </c>
      <c r="AA1309" s="14">
        <f t="shared" si="440"/>
        <v>0</v>
      </c>
      <c r="AB1309" s="14">
        <f t="shared" si="442"/>
        <v>0</v>
      </c>
      <c r="AC1309" s="15">
        <f t="shared" si="441"/>
        <v>1008</v>
      </c>
      <c r="AD1309" s="48">
        <f>(ROUND(AC1309-AC1298,1)/AC1298)</f>
        <v>0.13821138211382114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90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768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37"/>
        <v>1008</v>
      </c>
      <c r="Y1310" s="14">
        <f t="shared" si="438"/>
        <v>0</v>
      </c>
      <c r="Z1310" s="14">
        <f t="shared" si="439"/>
        <v>0</v>
      </c>
      <c r="AA1310" s="14">
        <f t="shared" si="440"/>
        <v>0</v>
      </c>
      <c r="AB1310" s="14">
        <f t="shared" si="442"/>
        <v>0</v>
      </c>
      <c r="AC1310" s="15">
        <f t="shared" si="441"/>
        <v>1008</v>
      </c>
      <c r="AD1310" s="48">
        <f>(ROUND(AC1310-AC1298,1)/AC1298)</f>
        <v>0.13821138211382114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37"/>
        <v>866.97600000000011</v>
      </c>
      <c r="Y1311" s="14">
        <f t="shared" si="438"/>
        <v>0</v>
      </c>
      <c r="Z1311" s="14">
        <f t="shared" si="439"/>
        <v>0</v>
      </c>
      <c r="AA1311" s="14">
        <f t="shared" si="440"/>
        <v>201.6</v>
      </c>
      <c r="AB1311" s="14">
        <f t="shared" si="442"/>
        <v>0</v>
      </c>
      <c r="AC1311" s="15">
        <f t="shared" si="441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37"/>
        <v>738.14400000000001</v>
      </c>
      <c r="Y1312" s="14">
        <f t="shared" si="438"/>
        <v>0</v>
      </c>
      <c r="Z1312" s="14">
        <f t="shared" si="439"/>
        <v>0</v>
      </c>
      <c r="AA1312" s="14">
        <f t="shared" si="440"/>
        <v>201.6</v>
      </c>
      <c r="AB1312" s="14">
        <f t="shared" si="442"/>
        <v>0</v>
      </c>
      <c r="AC1312" s="15">
        <f t="shared" si="441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37"/>
        <v>795.19999999999993</v>
      </c>
      <c r="Y1313" s="52">
        <f t="shared" si="438"/>
        <v>0</v>
      </c>
      <c r="Z1313" s="52">
        <f t="shared" si="439"/>
        <v>0</v>
      </c>
      <c r="AA1313" s="52">
        <f t="shared" si="440"/>
        <v>0</v>
      </c>
      <c r="AB1313" s="52">
        <f t="shared" si="442"/>
        <v>0</v>
      </c>
      <c r="AC1313" s="53">
        <f>ROUND(X1313+Y1313+Z1313+AA1313+AB1313,1)</f>
        <v>795.2</v>
      </c>
      <c r="AD1313" s="58">
        <v>0</v>
      </c>
      <c r="AE1313" s="113" t="s">
        <v>800</v>
      </c>
      <c r="AF1313" s="60"/>
      <c r="AH1313" s="20"/>
    </row>
    <row r="1314" spans="1:34">
      <c r="A1314" s="99" t="s">
        <v>801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37"/>
        <v>920.16000000000008</v>
      </c>
      <c r="Y1314" s="14">
        <f t="shared" si="438"/>
        <v>0</v>
      </c>
      <c r="Z1314" s="14">
        <f t="shared" si="439"/>
        <v>0</v>
      </c>
      <c r="AA1314" s="14">
        <f t="shared" si="440"/>
        <v>0</v>
      </c>
      <c r="AB1314" s="14">
        <f t="shared" ref="AB1314:AB1330" si="443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802</v>
      </c>
      <c r="B1315" s="87">
        <v>0</v>
      </c>
      <c r="C1315" s="21" t="s">
        <v>835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7"/>
        <v>744.07999999999993</v>
      </c>
      <c r="Y1315" s="14">
        <f t="shared" si="438"/>
        <v>0</v>
      </c>
      <c r="Z1315" s="14">
        <f t="shared" si="439"/>
        <v>0</v>
      </c>
      <c r="AA1315" s="14">
        <f t="shared" si="440"/>
        <v>0</v>
      </c>
      <c r="AB1315" s="14">
        <f t="shared" si="443"/>
        <v>0</v>
      </c>
      <c r="AC1315" s="15">
        <f t="shared" ref="AC1315:AC1327" si="444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803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7"/>
        <v>744.07999999999993</v>
      </c>
      <c r="Y1316" s="14">
        <f t="shared" si="438"/>
        <v>0</v>
      </c>
      <c r="Z1316" s="14">
        <f t="shared" si="439"/>
        <v>0</v>
      </c>
      <c r="AA1316" s="14">
        <f t="shared" si="440"/>
        <v>0</v>
      </c>
      <c r="AB1316" s="14">
        <f t="shared" si="443"/>
        <v>0</v>
      </c>
      <c r="AC1316" s="15">
        <f t="shared" si="444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804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7"/>
        <v>744.07999999999993</v>
      </c>
      <c r="Y1317" s="14">
        <f t="shared" si="438"/>
        <v>0</v>
      </c>
      <c r="Z1317" s="14">
        <f t="shared" si="439"/>
        <v>0</v>
      </c>
      <c r="AA1317" s="14">
        <f t="shared" si="440"/>
        <v>0</v>
      </c>
      <c r="AB1317" s="14">
        <f t="shared" si="443"/>
        <v>0</v>
      </c>
      <c r="AC1317" s="15">
        <f t="shared" si="444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654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7"/>
        <v>744.07999999999993</v>
      </c>
      <c r="Y1318" s="14">
        <f t="shared" si="438"/>
        <v>0</v>
      </c>
      <c r="Z1318" s="14">
        <f t="shared" si="439"/>
        <v>0</v>
      </c>
      <c r="AA1318" s="14">
        <f t="shared" si="440"/>
        <v>0</v>
      </c>
      <c r="AB1318" s="14">
        <f t="shared" si="443"/>
        <v>0</v>
      </c>
      <c r="AC1318" s="15">
        <f t="shared" si="444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7"/>
        <v>258.44</v>
      </c>
      <c r="Y1319" s="14">
        <f t="shared" si="438"/>
        <v>617.70000000000005</v>
      </c>
      <c r="Z1319" s="14">
        <f t="shared" si="439"/>
        <v>0</v>
      </c>
      <c r="AA1319" s="14">
        <f t="shared" si="440"/>
        <v>0</v>
      </c>
      <c r="AB1319" s="14">
        <f t="shared" si="443"/>
        <v>0</v>
      </c>
      <c r="AC1319" s="15">
        <f t="shared" si="444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830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7"/>
        <v>258.44</v>
      </c>
      <c r="Y1320" s="14">
        <f t="shared" si="438"/>
        <v>0</v>
      </c>
      <c r="Z1320" s="14">
        <f t="shared" si="439"/>
        <v>617.70000000000005</v>
      </c>
      <c r="AA1320" s="14">
        <f t="shared" si="440"/>
        <v>0</v>
      </c>
      <c r="AB1320" s="14">
        <f t="shared" si="443"/>
        <v>0</v>
      </c>
      <c r="AC1320" s="15">
        <f t="shared" si="444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831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37"/>
        <v>258.44</v>
      </c>
      <c r="Y1321" s="14">
        <f t="shared" si="438"/>
        <v>0</v>
      </c>
      <c r="Z1321" s="14">
        <f t="shared" si="439"/>
        <v>0</v>
      </c>
      <c r="AA1321" s="14">
        <f t="shared" si="440"/>
        <v>617.70000000000005</v>
      </c>
      <c r="AB1321" s="14">
        <f t="shared" si="443"/>
        <v>0</v>
      </c>
      <c r="AC1321" s="15">
        <f t="shared" si="444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832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37"/>
        <v>258.44</v>
      </c>
      <c r="Y1322" s="14">
        <f t="shared" si="438"/>
        <v>0</v>
      </c>
      <c r="Z1322" s="14">
        <f t="shared" si="439"/>
        <v>0</v>
      </c>
      <c r="AA1322" s="14">
        <f t="shared" si="440"/>
        <v>0</v>
      </c>
      <c r="AB1322" s="14">
        <f t="shared" si="443"/>
        <v>617.70000000000005</v>
      </c>
      <c r="AC1322" s="15">
        <f t="shared" si="444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833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(N1323/100)*(I1323*$I$13)+(N1323/100)*(J1323*$J$13)+(N1323/100)*(M1323*$M$13)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>N1323+S1323</f>
        <v>915.9</v>
      </c>
      <c r="Y1323" s="14">
        <f t="shared" si="438"/>
        <v>0</v>
      </c>
      <c r="Z1323" s="14">
        <f t="shared" si="439"/>
        <v>0</v>
      </c>
      <c r="AA1323" s="14">
        <f t="shared" si="440"/>
        <v>0</v>
      </c>
      <c r="AB1323" s="14">
        <f t="shared" si="443"/>
        <v>0</v>
      </c>
      <c r="AC1323" s="15">
        <f t="shared" si="444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834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7"/>
        <v>915.9</v>
      </c>
      <c r="Y1324" s="14">
        <f t="shared" si="438"/>
        <v>0</v>
      </c>
      <c r="Z1324" s="14">
        <f t="shared" si="439"/>
        <v>0</v>
      </c>
      <c r="AA1324" s="14">
        <f t="shared" si="440"/>
        <v>0</v>
      </c>
      <c r="AB1324" s="14">
        <f t="shared" si="443"/>
        <v>0</v>
      </c>
      <c r="AC1324" s="15">
        <f t="shared" si="444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7"/>
        <v>915.9</v>
      </c>
      <c r="Y1325" s="14">
        <f t="shared" si="438"/>
        <v>0</v>
      </c>
      <c r="Z1325" s="14">
        <f t="shared" si="439"/>
        <v>0</v>
      </c>
      <c r="AA1325" s="14">
        <f t="shared" si="440"/>
        <v>0</v>
      </c>
      <c r="AB1325" s="14">
        <f t="shared" si="443"/>
        <v>0</v>
      </c>
      <c r="AC1325" s="15">
        <f t="shared" si="444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7"/>
        <v>855.40800000000013</v>
      </c>
      <c r="Y1326" s="14">
        <f t="shared" si="438"/>
        <v>0</v>
      </c>
      <c r="Z1326" s="14">
        <f t="shared" si="439"/>
        <v>0</v>
      </c>
      <c r="AA1326" s="14">
        <f t="shared" si="440"/>
        <v>0</v>
      </c>
      <c r="AB1326" s="14">
        <f t="shared" si="443"/>
        <v>0</v>
      </c>
      <c r="AC1326" s="15">
        <f t="shared" si="444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7"/>
        <v>1012.1760000000002</v>
      </c>
      <c r="Y1327" s="14">
        <f t="shared" si="438"/>
        <v>0</v>
      </c>
      <c r="Z1327" s="14">
        <f t="shared" si="439"/>
        <v>0</v>
      </c>
      <c r="AA1327" s="14">
        <f t="shared" si="440"/>
        <v>0</v>
      </c>
      <c r="AB1327" s="14">
        <f t="shared" si="443"/>
        <v>0</v>
      </c>
      <c r="AC1327" s="15">
        <f t="shared" si="444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588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37"/>
        <v>759.2</v>
      </c>
      <c r="Y1328" s="52">
        <f t="shared" si="438"/>
        <v>0</v>
      </c>
      <c r="Z1328" s="52">
        <f t="shared" si="439"/>
        <v>0</v>
      </c>
      <c r="AA1328" s="52">
        <f t="shared" si="440"/>
        <v>0</v>
      </c>
      <c r="AB1328" s="52">
        <f t="shared" si="443"/>
        <v>0</v>
      </c>
      <c r="AC1328" s="53">
        <f>ROUND(X1328+Y1328+Z1328+AA1328+AB1328,1)</f>
        <v>759.2</v>
      </c>
      <c r="AD1328" s="58">
        <v>0</v>
      </c>
      <c r="AE1328" s="113" t="s">
        <v>800</v>
      </c>
      <c r="AF1328" s="60"/>
      <c r="AH1328" s="20"/>
    </row>
    <row r="1329" spans="1:34">
      <c r="A1329" s="99" t="s">
        <v>801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37"/>
        <v>876.00000000000011</v>
      </c>
      <c r="Y1329" s="14">
        <f t="shared" si="438"/>
        <v>0</v>
      </c>
      <c r="Z1329" s="14">
        <f t="shared" si="439"/>
        <v>0</v>
      </c>
      <c r="AA1329" s="14">
        <f t="shared" si="440"/>
        <v>0</v>
      </c>
      <c r="AB1329" s="14">
        <f t="shared" si="443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802</v>
      </c>
      <c r="B1330" s="89">
        <v>0</v>
      </c>
      <c r="C1330" s="21" t="s">
        <v>835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7"/>
        <v>712.48</v>
      </c>
      <c r="Y1330" s="14">
        <f t="shared" si="438"/>
        <v>0</v>
      </c>
      <c r="Z1330" s="14">
        <f t="shared" si="439"/>
        <v>0</v>
      </c>
      <c r="AA1330" s="14">
        <f t="shared" si="440"/>
        <v>0</v>
      </c>
      <c r="AB1330" s="14">
        <f t="shared" si="443"/>
        <v>0</v>
      </c>
      <c r="AC1330" s="15">
        <f t="shared" ref="AC1330:AC1342" si="445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803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7"/>
        <v>712.48</v>
      </c>
      <c r="Y1331" s="14">
        <f t="shared" si="438"/>
        <v>0</v>
      </c>
      <c r="Z1331" s="14">
        <f t="shared" si="439"/>
        <v>0</v>
      </c>
      <c r="AA1331" s="14">
        <f t="shared" si="440"/>
        <v>0</v>
      </c>
      <c r="AB1331" s="14">
        <f t="shared" ref="AB1331:AB1342" si="446">R1331+W1331</f>
        <v>0</v>
      </c>
      <c r="AC1331" s="15">
        <f t="shared" si="445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804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7"/>
        <v>712.48</v>
      </c>
      <c r="Y1332" s="14">
        <f t="shared" si="438"/>
        <v>0</v>
      </c>
      <c r="Z1332" s="14">
        <f t="shared" si="439"/>
        <v>0</v>
      </c>
      <c r="AA1332" s="14">
        <f t="shared" si="440"/>
        <v>0</v>
      </c>
      <c r="AB1332" s="14">
        <f t="shared" si="446"/>
        <v>0</v>
      </c>
      <c r="AC1332" s="15">
        <f t="shared" si="445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654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7"/>
        <v>712.48</v>
      </c>
      <c r="Y1333" s="14">
        <f t="shared" si="438"/>
        <v>0</v>
      </c>
      <c r="Z1333" s="14">
        <f t="shared" si="439"/>
        <v>0</v>
      </c>
      <c r="AA1333" s="14">
        <f t="shared" si="440"/>
        <v>0</v>
      </c>
      <c r="AB1333" s="14">
        <f t="shared" si="446"/>
        <v>0</v>
      </c>
      <c r="AC1333" s="15">
        <f t="shared" si="445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7"/>
        <v>246.74</v>
      </c>
      <c r="Y1334" s="14">
        <f t="shared" si="438"/>
        <v>591.29999999999995</v>
      </c>
      <c r="Z1334" s="14">
        <f t="shared" si="439"/>
        <v>0</v>
      </c>
      <c r="AA1334" s="14">
        <f t="shared" si="440"/>
        <v>0</v>
      </c>
      <c r="AB1334" s="14">
        <f t="shared" si="446"/>
        <v>0</v>
      </c>
      <c r="AC1334" s="15">
        <f t="shared" si="445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830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7"/>
        <v>246.74</v>
      </c>
      <c r="Y1335" s="14">
        <f t="shared" si="438"/>
        <v>0</v>
      </c>
      <c r="Z1335" s="14">
        <f t="shared" si="439"/>
        <v>591.29999999999995</v>
      </c>
      <c r="AA1335" s="14">
        <f t="shared" si="440"/>
        <v>0</v>
      </c>
      <c r="AB1335" s="14">
        <f t="shared" si="446"/>
        <v>0</v>
      </c>
      <c r="AC1335" s="15">
        <f t="shared" si="445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831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37"/>
        <v>246.74</v>
      </c>
      <c r="Y1336" s="14">
        <f t="shared" si="438"/>
        <v>0</v>
      </c>
      <c r="Z1336" s="14">
        <f t="shared" si="439"/>
        <v>0</v>
      </c>
      <c r="AA1336" s="14">
        <f t="shared" si="440"/>
        <v>591.29999999999995</v>
      </c>
      <c r="AB1336" s="14">
        <f t="shared" si="446"/>
        <v>0</v>
      </c>
      <c r="AC1336" s="15">
        <f t="shared" si="445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832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37"/>
        <v>246.74</v>
      </c>
      <c r="Y1337" s="14">
        <f t="shared" si="438"/>
        <v>0</v>
      </c>
      <c r="Z1337" s="14">
        <f t="shared" si="439"/>
        <v>0</v>
      </c>
      <c r="AA1337" s="14">
        <f t="shared" si="440"/>
        <v>0</v>
      </c>
      <c r="AB1337" s="14">
        <f t="shared" si="446"/>
        <v>591.29999999999995</v>
      </c>
      <c r="AC1337" s="15">
        <f t="shared" si="445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833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(N1338/100)*(I1338*$I$13)+(N1338/100)*(J1338*$J$13)+(N1338/100)*(M1338*$M$13)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>N1338+S1338</f>
        <v>876</v>
      </c>
      <c r="Y1338" s="14">
        <f t="shared" si="438"/>
        <v>0</v>
      </c>
      <c r="Z1338" s="14">
        <f t="shared" si="439"/>
        <v>0</v>
      </c>
      <c r="AA1338" s="14">
        <f t="shared" si="440"/>
        <v>0</v>
      </c>
      <c r="AB1338" s="14">
        <f t="shared" si="446"/>
        <v>0</v>
      </c>
      <c r="AC1338" s="15">
        <f t="shared" si="445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834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7"/>
        <v>876</v>
      </c>
      <c r="Y1339" s="14">
        <f t="shared" si="438"/>
        <v>0</v>
      </c>
      <c r="Z1339" s="14">
        <f t="shared" si="439"/>
        <v>0</v>
      </c>
      <c r="AA1339" s="14">
        <f t="shared" si="440"/>
        <v>0</v>
      </c>
      <c r="AB1339" s="14">
        <f t="shared" si="446"/>
        <v>0</v>
      </c>
      <c r="AC1339" s="15">
        <f t="shared" si="445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7"/>
        <v>876</v>
      </c>
      <c r="Y1340" s="14">
        <f t="shared" si="438"/>
        <v>0</v>
      </c>
      <c r="Z1340" s="14">
        <f t="shared" si="439"/>
        <v>0</v>
      </c>
      <c r="AA1340" s="14">
        <f t="shared" si="440"/>
        <v>0</v>
      </c>
      <c r="AB1340" s="14">
        <f t="shared" si="446"/>
        <v>0</v>
      </c>
      <c r="AC1340" s="15">
        <f t="shared" si="445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7"/>
        <v>796.57600000000014</v>
      </c>
      <c r="Y1341" s="14">
        <f t="shared" si="438"/>
        <v>0</v>
      </c>
      <c r="Z1341" s="14">
        <f t="shared" si="439"/>
        <v>0</v>
      </c>
      <c r="AA1341" s="14">
        <f t="shared" si="440"/>
        <v>0</v>
      </c>
      <c r="AB1341" s="14">
        <f t="shared" si="446"/>
        <v>0</v>
      </c>
      <c r="AC1341" s="15">
        <f t="shared" si="445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7"/>
        <v>985.79200000000014</v>
      </c>
      <c r="Y1342" s="14">
        <f t="shared" si="438"/>
        <v>0</v>
      </c>
      <c r="Z1342" s="14">
        <f t="shared" si="439"/>
        <v>0</v>
      </c>
      <c r="AA1342" s="14">
        <f t="shared" si="440"/>
        <v>0</v>
      </c>
      <c r="AB1342" s="14">
        <f t="shared" si="446"/>
        <v>0</v>
      </c>
      <c r="AC1342" s="15">
        <f t="shared" si="445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37"/>
        <v>840</v>
      </c>
      <c r="Y1343" s="52">
        <f t="shared" si="438"/>
        <v>0</v>
      </c>
      <c r="Z1343" s="52">
        <f t="shared" si="439"/>
        <v>0</v>
      </c>
      <c r="AA1343" s="52">
        <f t="shared" si="440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800</v>
      </c>
      <c r="AF1343" s="60"/>
      <c r="AH1343" s="20"/>
    </row>
    <row r="1344" spans="1:34">
      <c r="A1344" s="99" t="s">
        <v>801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37"/>
        <v>973</v>
      </c>
      <c r="Y1344" s="14">
        <f t="shared" si="438"/>
        <v>0</v>
      </c>
      <c r="Z1344" s="14">
        <f t="shared" si="439"/>
        <v>0</v>
      </c>
      <c r="AA1344" s="14">
        <f t="shared" si="440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802</v>
      </c>
      <c r="B1345" s="91">
        <v>0</v>
      </c>
      <c r="C1345" s="21" t="s">
        <v>835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7"/>
        <v>791</v>
      </c>
      <c r="Y1345" s="14">
        <f t="shared" si="438"/>
        <v>0</v>
      </c>
      <c r="Z1345" s="14">
        <f t="shared" si="439"/>
        <v>0</v>
      </c>
      <c r="AA1345" s="14">
        <f t="shared" si="440"/>
        <v>0</v>
      </c>
      <c r="AB1345" s="14">
        <f>R1345+W1345</f>
        <v>0</v>
      </c>
      <c r="AC1345" s="15">
        <f t="shared" ref="AC1345:AC1357" si="447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803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7"/>
        <v>791</v>
      </c>
      <c r="Y1346" s="14">
        <f t="shared" si="438"/>
        <v>0</v>
      </c>
      <c r="Z1346" s="14">
        <f t="shared" si="439"/>
        <v>0</v>
      </c>
      <c r="AA1346" s="14">
        <f t="shared" si="440"/>
        <v>0</v>
      </c>
      <c r="AB1346" s="14">
        <f t="shared" ref="AB1346:AB1357" si="448">R1346+W1346</f>
        <v>0</v>
      </c>
      <c r="AC1346" s="15">
        <f t="shared" si="447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804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7"/>
        <v>791</v>
      </c>
      <c r="Y1347" s="14">
        <f t="shared" si="438"/>
        <v>0</v>
      </c>
      <c r="Z1347" s="14">
        <f t="shared" si="439"/>
        <v>0</v>
      </c>
      <c r="AA1347" s="14">
        <f t="shared" si="440"/>
        <v>0</v>
      </c>
      <c r="AB1347" s="14">
        <f t="shared" si="448"/>
        <v>0</v>
      </c>
      <c r="AC1347" s="15">
        <f t="shared" si="447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654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7"/>
        <v>791</v>
      </c>
      <c r="Y1348" s="14">
        <f t="shared" si="438"/>
        <v>0</v>
      </c>
      <c r="Z1348" s="14">
        <f t="shared" si="439"/>
        <v>0</v>
      </c>
      <c r="AA1348" s="14">
        <f t="shared" si="440"/>
        <v>0</v>
      </c>
      <c r="AB1348" s="14">
        <f t="shared" si="448"/>
        <v>0</v>
      </c>
      <c r="AC1348" s="15">
        <f t="shared" si="447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7"/>
        <v>274.56000000000006</v>
      </c>
      <c r="Y1349" s="14">
        <f t="shared" si="438"/>
        <v>656.25</v>
      </c>
      <c r="Z1349" s="14">
        <f t="shared" si="439"/>
        <v>0</v>
      </c>
      <c r="AA1349" s="14">
        <f t="shared" si="440"/>
        <v>0</v>
      </c>
      <c r="AB1349" s="14">
        <f t="shared" si="448"/>
        <v>0</v>
      </c>
      <c r="AC1349" s="15">
        <f t="shared" si="447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830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7"/>
        <v>274.56000000000006</v>
      </c>
      <c r="Y1350" s="14">
        <f t="shared" si="438"/>
        <v>0</v>
      </c>
      <c r="Z1350" s="14">
        <f t="shared" si="439"/>
        <v>656.25</v>
      </c>
      <c r="AA1350" s="14">
        <f t="shared" si="440"/>
        <v>0</v>
      </c>
      <c r="AB1350" s="14">
        <f t="shared" si="448"/>
        <v>0</v>
      </c>
      <c r="AC1350" s="15">
        <f t="shared" si="447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831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37"/>
        <v>274.56000000000006</v>
      </c>
      <c r="Y1351" s="14">
        <f t="shared" si="438"/>
        <v>0</v>
      </c>
      <c r="Z1351" s="14">
        <f t="shared" si="439"/>
        <v>0</v>
      </c>
      <c r="AA1351" s="14">
        <f t="shared" si="440"/>
        <v>656.25</v>
      </c>
      <c r="AB1351" s="14">
        <f t="shared" si="448"/>
        <v>0</v>
      </c>
      <c r="AC1351" s="15">
        <f t="shared" si="447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832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37"/>
        <v>274.56000000000006</v>
      </c>
      <c r="Y1352" s="14">
        <f t="shared" si="438"/>
        <v>0</v>
      </c>
      <c r="Z1352" s="14">
        <f t="shared" si="439"/>
        <v>0</v>
      </c>
      <c r="AA1352" s="14">
        <f t="shared" si="440"/>
        <v>0</v>
      </c>
      <c r="AB1352" s="14">
        <f t="shared" si="448"/>
        <v>656.25</v>
      </c>
      <c r="AC1352" s="15">
        <f t="shared" si="447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833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(N1353/100)*(I1353*$I$13)+(N1353/100)*(J1353*$J$13)+(N1353/100)*(M1353*$M$13)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>N1353+S1353</f>
        <v>971.25</v>
      </c>
      <c r="Y1353" s="14">
        <f t="shared" si="438"/>
        <v>0</v>
      </c>
      <c r="Z1353" s="14">
        <f t="shared" si="439"/>
        <v>0</v>
      </c>
      <c r="AA1353" s="14">
        <f t="shared" si="440"/>
        <v>0</v>
      </c>
      <c r="AB1353" s="14">
        <f t="shared" si="448"/>
        <v>0</v>
      </c>
      <c r="AC1353" s="15">
        <f t="shared" si="447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834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7"/>
        <v>971.25</v>
      </c>
      <c r="Y1354" s="14">
        <f t="shared" si="438"/>
        <v>0</v>
      </c>
      <c r="Z1354" s="14">
        <f t="shared" si="439"/>
        <v>0</v>
      </c>
      <c r="AA1354" s="14">
        <f t="shared" si="440"/>
        <v>0</v>
      </c>
      <c r="AB1354" s="14">
        <f t="shared" si="448"/>
        <v>0</v>
      </c>
      <c r="AC1354" s="15">
        <f t="shared" si="447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7"/>
        <v>971.25</v>
      </c>
      <c r="Y1355" s="14">
        <f t="shared" si="438"/>
        <v>0</v>
      </c>
      <c r="Z1355" s="14">
        <f t="shared" si="439"/>
        <v>0</v>
      </c>
      <c r="AA1355" s="14">
        <f t="shared" si="440"/>
        <v>0</v>
      </c>
      <c r="AB1355" s="14">
        <f t="shared" si="448"/>
        <v>0</v>
      </c>
      <c r="AC1355" s="15">
        <f t="shared" si="447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7"/>
        <v>887.59999999999991</v>
      </c>
      <c r="Y1356" s="14">
        <f t="shared" si="438"/>
        <v>0</v>
      </c>
      <c r="Z1356" s="14">
        <f t="shared" si="439"/>
        <v>0</v>
      </c>
      <c r="AA1356" s="14">
        <f t="shared" si="440"/>
        <v>0</v>
      </c>
      <c r="AB1356" s="14">
        <f t="shared" si="448"/>
        <v>0</v>
      </c>
      <c r="AC1356" s="15">
        <f t="shared" si="447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7"/>
        <v>1093.4000000000001</v>
      </c>
      <c r="Y1357" s="14">
        <f t="shared" si="438"/>
        <v>0</v>
      </c>
      <c r="Z1357" s="14">
        <f t="shared" si="439"/>
        <v>0</v>
      </c>
      <c r="AA1357" s="14">
        <f t="shared" si="440"/>
        <v>0</v>
      </c>
      <c r="AB1357" s="14">
        <f t="shared" si="448"/>
        <v>0</v>
      </c>
      <c r="AC1357" s="15">
        <f t="shared" si="447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37"/>
        <v>852</v>
      </c>
      <c r="Y1358" s="52">
        <f t="shared" si="438"/>
        <v>0</v>
      </c>
      <c r="Z1358" s="52">
        <f t="shared" si="439"/>
        <v>0</v>
      </c>
      <c r="AA1358" s="52">
        <f t="shared" si="440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800</v>
      </c>
      <c r="AF1358" s="60"/>
      <c r="AH1358" s="20"/>
    </row>
    <row r="1359" spans="1:34">
      <c r="A1359" s="99" t="s">
        <v>801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9">N1359+S1359</f>
        <v>982.6400000000001</v>
      </c>
      <c r="Y1359" s="14">
        <f t="shared" ref="Y1359:Y1372" si="450">O1359+T1359</f>
        <v>0</v>
      </c>
      <c r="Z1359" s="14">
        <f t="shared" ref="Z1359:Z1372" si="451">P1359+U1359</f>
        <v>0</v>
      </c>
      <c r="AA1359" s="14">
        <f t="shared" ref="AA1359:AA1372" si="452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802</v>
      </c>
      <c r="B1360" s="93">
        <v>12</v>
      </c>
      <c r="C1360" s="21" t="s">
        <v>835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9"/>
        <v>795.19999999999993</v>
      </c>
      <c r="Y1360" s="14">
        <f t="shared" si="450"/>
        <v>0</v>
      </c>
      <c r="Z1360" s="14">
        <f t="shared" si="451"/>
        <v>0</v>
      </c>
      <c r="AA1360" s="14">
        <f t="shared" si="452"/>
        <v>0</v>
      </c>
      <c r="AB1360" s="14">
        <f>R1360+W1360</f>
        <v>0</v>
      </c>
      <c r="AC1360" s="15">
        <f t="shared" ref="AC1360:AC1372" si="453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803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9"/>
        <v>795.19999999999993</v>
      </c>
      <c r="Y1361" s="14">
        <f t="shared" si="450"/>
        <v>0</v>
      </c>
      <c r="Z1361" s="14">
        <f t="shared" si="451"/>
        <v>0</v>
      </c>
      <c r="AA1361" s="14">
        <f t="shared" si="452"/>
        <v>0</v>
      </c>
      <c r="AB1361" s="14">
        <f t="shared" ref="AB1361:AB1372" si="454">R1361+W1361</f>
        <v>0</v>
      </c>
      <c r="AC1361" s="15">
        <f t="shared" si="453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804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9"/>
        <v>795.19999999999993</v>
      </c>
      <c r="Y1362" s="14">
        <f t="shared" si="450"/>
        <v>0</v>
      </c>
      <c r="Z1362" s="14">
        <f t="shared" si="451"/>
        <v>0</v>
      </c>
      <c r="AA1362" s="14">
        <f t="shared" si="452"/>
        <v>0</v>
      </c>
      <c r="AB1362" s="14">
        <f t="shared" si="454"/>
        <v>0</v>
      </c>
      <c r="AC1362" s="15">
        <f t="shared" si="453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654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9"/>
        <v>795.19999999999993</v>
      </c>
      <c r="Y1363" s="14">
        <f t="shared" si="450"/>
        <v>0</v>
      </c>
      <c r="Z1363" s="14">
        <f t="shared" si="451"/>
        <v>0</v>
      </c>
      <c r="AA1363" s="14">
        <f t="shared" si="452"/>
        <v>0</v>
      </c>
      <c r="AB1363" s="14">
        <f t="shared" si="454"/>
        <v>0</v>
      </c>
      <c r="AC1363" s="15">
        <f t="shared" si="453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9"/>
        <v>276.89999999999998</v>
      </c>
      <c r="Y1364" s="14">
        <f t="shared" si="450"/>
        <v>660.3</v>
      </c>
      <c r="Z1364" s="14">
        <f t="shared" si="451"/>
        <v>0</v>
      </c>
      <c r="AA1364" s="14">
        <f t="shared" si="452"/>
        <v>0</v>
      </c>
      <c r="AB1364" s="14">
        <f t="shared" si="454"/>
        <v>0</v>
      </c>
      <c r="AC1364" s="15">
        <f t="shared" si="453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830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9"/>
        <v>276.89999999999998</v>
      </c>
      <c r="Y1365" s="14">
        <f t="shared" si="450"/>
        <v>0</v>
      </c>
      <c r="Z1365" s="14">
        <f t="shared" si="451"/>
        <v>660.3</v>
      </c>
      <c r="AA1365" s="14">
        <f t="shared" si="452"/>
        <v>0</v>
      </c>
      <c r="AB1365" s="14">
        <f t="shared" si="454"/>
        <v>0</v>
      </c>
      <c r="AC1365" s="15">
        <f t="shared" si="453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831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49"/>
        <v>276.89999999999998</v>
      </c>
      <c r="Y1366" s="14">
        <f t="shared" si="450"/>
        <v>0</v>
      </c>
      <c r="Z1366" s="14">
        <f t="shared" si="451"/>
        <v>0</v>
      </c>
      <c r="AA1366" s="14">
        <f t="shared" si="452"/>
        <v>660.3</v>
      </c>
      <c r="AB1366" s="14">
        <f t="shared" si="454"/>
        <v>0</v>
      </c>
      <c r="AC1366" s="15">
        <f t="shared" si="453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832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49"/>
        <v>276.89999999999998</v>
      </c>
      <c r="Y1367" s="14">
        <f t="shared" si="450"/>
        <v>0</v>
      </c>
      <c r="Z1367" s="14">
        <f t="shared" si="451"/>
        <v>0</v>
      </c>
      <c r="AA1367" s="14">
        <f t="shared" si="452"/>
        <v>0</v>
      </c>
      <c r="AB1367" s="14">
        <f t="shared" si="454"/>
        <v>660.3</v>
      </c>
      <c r="AC1367" s="15">
        <f t="shared" si="453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833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(N1368/100)*(I1368*$I$13)+(N1368/100)*(J1368*$J$13)+(N1368/100)*(M1368*$M$13)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>N1368+S1368</f>
        <v>979.8</v>
      </c>
      <c r="Y1368" s="14">
        <f t="shared" si="450"/>
        <v>0</v>
      </c>
      <c r="Z1368" s="14">
        <f t="shared" si="451"/>
        <v>0</v>
      </c>
      <c r="AA1368" s="14">
        <f t="shared" si="452"/>
        <v>0</v>
      </c>
      <c r="AB1368" s="14">
        <f t="shared" si="454"/>
        <v>0</v>
      </c>
      <c r="AC1368" s="15">
        <f t="shared" si="453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834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9"/>
        <v>979.8</v>
      </c>
      <c r="Y1369" s="14">
        <f t="shared" si="450"/>
        <v>0</v>
      </c>
      <c r="Z1369" s="14">
        <f t="shared" si="451"/>
        <v>0</v>
      </c>
      <c r="AA1369" s="14">
        <f t="shared" si="452"/>
        <v>0</v>
      </c>
      <c r="AB1369" s="14">
        <f t="shared" si="454"/>
        <v>0</v>
      </c>
      <c r="AC1369" s="15">
        <f t="shared" si="453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9"/>
        <v>979.8</v>
      </c>
      <c r="Y1370" s="14">
        <f t="shared" si="450"/>
        <v>0</v>
      </c>
      <c r="Z1370" s="14">
        <f t="shared" si="451"/>
        <v>0</v>
      </c>
      <c r="AA1370" s="14">
        <f t="shared" si="452"/>
        <v>0</v>
      </c>
      <c r="AB1370" s="14">
        <f t="shared" si="454"/>
        <v>0</v>
      </c>
      <c r="AC1370" s="15">
        <f t="shared" si="453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9"/>
        <v>926.97600000000011</v>
      </c>
      <c r="Y1371" s="14">
        <f t="shared" si="450"/>
        <v>0</v>
      </c>
      <c r="Z1371" s="14">
        <f t="shared" si="451"/>
        <v>0</v>
      </c>
      <c r="AA1371" s="14">
        <f t="shared" si="452"/>
        <v>0</v>
      </c>
      <c r="AB1371" s="14">
        <f t="shared" si="454"/>
        <v>0</v>
      </c>
      <c r="AC1371" s="15">
        <f t="shared" si="453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9"/>
        <v>1074.6559999999999</v>
      </c>
      <c r="Y1372" s="14">
        <f t="shared" si="450"/>
        <v>0</v>
      </c>
      <c r="Z1372" s="14">
        <f t="shared" si="451"/>
        <v>0</v>
      </c>
      <c r="AA1372" s="14">
        <f t="shared" si="452"/>
        <v>0</v>
      </c>
      <c r="AB1372" s="14">
        <f t="shared" si="454"/>
        <v>0</v>
      </c>
      <c r="AC1372" s="15">
        <f t="shared" si="453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37"/>
        <v>594</v>
      </c>
      <c r="Y1373" s="52">
        <f t="shared" si="438"/>
        <v>0</v>
      </c>
      <c r="Z1373" s="52">
        <f t="shared" si="439"/>
        <v>320</v>
      </c>
      <c r="AA1373" s="52">
        <f t="shared" si="440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800</v>
      </c>
      <c r="AF1373" s="60"/>
      <c r="AH1373" s="20"/>
    </row>
    <row r="1374" spans="1:34">
      <c r="A1374" s="99" t="s">
        <v>801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37"/>
        <v>766.8</v>
      </c>
      <c r="Y1374" s="14">
        <f t="shared" si="438"/>
        <v>0</v>
      </c>
      <c r="Z1374" s="14">
        <f t="shared" si="439"/>
        <v>256</v>
      </c>
      <c r="AA1374" s="14">
        <f t="shared" si="440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802</v>
      </c>
      <c r="B1375" s="91">
        <v>16</v>
      </c>
      <c r="C1375" s="21" t="s">
        <v>835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37"/>
        <v>561.6</v>
      </c>
      <c r="Y1375" s="14">
        <f t="shared" si="438"/>
        <v>0</v>
      </c>
      <c r="Z1375" s="14">
        <f t="shared" si="439"/>
        <v>308</v>
      </c>
      <c r="AA1375" s="14">
        <f t="shared" si="440"/>
        <v>0</v>
      </c>
      <c r="AB1375" s="14">
        <f>R1375+W1375</f>
        <v>0</v>
      </c>
      <c r="AC1375" s="15">
        <f t="shared" ref="AC1375:AC1387" si="455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803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37"/>
        <v>561.6</v>
      </c>
      <c r="Y1376" s="14">
        <f t="shared" si="438"/>
        <v>0</v>
      </c>
      <c r="Z1376" s="14">
        <f t="shared" si="439"/>
        <v>308</v>
      </c>
      <c r="AA1376" s="14">
        <f t="shared" si="440"/>
        <v>0</v>
      </c>
      <c r="AB1376" s="14">
        <f t="shared" ref="AB1376:AB1387" si="456">R1376+W1376</f>
        <v>0</v>
      </c>
      <c r="AC1376" s="15">
        <f t="shared" si="455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804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37"/>
        <v>561.6</v>
      </c>
      <c r="Y1377" s="14">
        <f t="shared" si="438"/>
        <v>0</v>
      </c>
      <c r="Z1377" s="14">
        <f t="shared" si="439"/>
        <v>308</v>
      </c>
      <c r="AA1377" s="14">
        <f t="shared" si="440"/>
        <v>0</v>
      </c>
      <c r="AB1377" s="14">
        <f t="shared" si="456"/>
        <v>0</v>
      </c>
      <c r="AC1377" s="15">
        <f t="shared" si="455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654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37"/>
        <v>561.6</v>
      </c>
      <c r="Y1378" s="14">
        <f t="shared" si="438"/>
        <v>0</v>
      </c>
      <c r="Z1378" s="14">
        <f t="shared" si="439"/>
        <v>308</v>
      </c>
      <c r="AA1378" s="14">
        <f t="shared" si="440"/>
        <v>0</v>
      </c>
      <c r="AB1378" s="14">
        <f t="shared" si="456"/>
        <v>0</v>
      </c>
      <c r="AC1378" s="15">
        <f t="shared" si="455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90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540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37"/>
        <v>194.48000000000002</v>
      </c>
      <c r="Y1379" s="14">
        <f t="shared" si="438"/>
        <v>840</v>
      </c>
      <c r="Z1379" s="14">
        <f t="shared" si="439"/>
        <v>0</v>
      </c>
      <c r="AA1379" s="14">
        <f t="shared" si="440"/>
        <v>0</v>
      </c>
      <c r="AB1379" s="14">
        <f t="shared" si="456"/>
        <v>0</v>
      </c>
      <c r="AC1379" s="15">
        <f t="shared" si="455"/>
        <v>1034.5</v>
      </c>
      <c r="AD1379" s="48">
        <f>(ROUND(AC1379-AC1373,1)/AC1373)</f>
        <v>0.13183807439824946</v>
      </c>
      <c r="AE1379" s="113"/>
      <c r="AF1379" s="60"/>
      <c r="AH1379" s="20"/>
    </row>
    <row r="1380" spans="1:34">
      <c r="A1380" s="99" t="s">
        <v>830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50</v>
      </c>
      <c r="L1380" s="13">
        <v>50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600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37"/>
        <v>194.48000000000002</v>
      </c>
      <c r="Y1380" s="14">
        <f t="shared" si="438"/>
        <v>0</v>
      </c>
      <c r="Z1380" s="14">
        <f t="shared" si="439"/>
        <v>900</v>
      </c>
      <c r="AA1380" s="14">
        <f t="shared" si="440"/>
        <v>0</v>
      </c>
      <c r="AB1380" s="14">
        <f t="shared" si="456"/>
        <v>0</v>
      </c>
      <c r="AC1380" s="15">
        <f t="shared" si="455"/>
        <v>1094.5</v>
      </c>
      <c r="AD1380" s="48">
        <f>(ROUND(AC1380-AC1373,1)/AC1373)</f>
        <v>0.19748358862144419</v>
      </c>
      <c r="AE1380" s="113"/>
      <c r="AF1380" s="60"/>
      <c r="AH1380" s="20"/>
    </row>
    <row r="1381" spans="1:34">
      <c r="A1381" s="99" t="s">
        <v>831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90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540</v>
      </c>
      <c r="W1381" s="14">
        <f>(R1381/100)*(K1381*$K$11)+(R1381/100)*(L1381*$L$11)</f>
        <v>0</v>
      </c>
      <c r="X1381" s="14">
        <f t="shared" si="437"/>
        <v>194.48000000000002</v>
      </c>
      <c r="Y1381" s="14">
        <f t="shared" si="438"/>
        <v>0</v>
      </c>
      <c r="Z1381" s="14">
        <f t="shared" si="439"/>
        <v>0</v>
      </c>
      <c r="AA1381" s="14">
        <f t="shared" si="440"/>
        <v>840</v>
      </c>
      <c r="AB1381" s="14">
        <f t="shared" si="456"/>
        <v>0</v>
      </c>
      <c r="AC1381" s="15">
        <f t="shared" si="455"/>
        <v>1034.5</v>
      </c>
      <c r="AD1381" s="48">
        <f>(ROUND(AC1381-AC1373,1)/AC1373)</f>
        <v>0.13183807439824946</v>
      </c>
      <c r="AE1381" s="113"/>
      <c r="AF1381" s="60"/>
      <c r="AH1381" s="20"/>
    </row>
    <row r="1382" spans="1:34">
      <c r="A1382" s="99" t="s">
        <v>832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45</v>
      </c>
      <c r="L1382" s="13">
        <v>45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540</v>
      </c>
      <c r="X1382" s="14">
        <f t="shared" si="437"/>
        <v>194.48000000000002</v>
      </c>
      <c r="Y1382" s="14">
        <f t="shared" si="438"/>
        <v>0</v>
      </c>
      <c r="Z1382" s="14">
        <f t="shared" si="439"/>
        <v>0</v>
      </c>
      <c r="AA1382" s="14">
        <f t="shared" si="440"/>
        <v>0</v>
      </c>
      <c r="AB1382" s="14">
        <f t="shared" si="456"/>
        <v>840</v>
      </c>
      <c r="AC1382" s="15">
        <f t="shared" si="455"/>
        <v>1034.5</v>
      </c>
      <c r="AD1382" s="48">
        <f>(ROUND(AC1382-AC1373,1)/AC1373)</f>
        <v>0.13183807439824946</v>
      </c>
      <c r="AE1382" s="113"/>
      <c r="AF1382" s="60"/>
      <c r="AH1382" s="20"/>
    </row>
    <row r="1383" spans="1:34">
      <c r="A1383" s="99" t="s">
        <v>833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50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(N1383/100)*(I1383*$I$13)+(N1383/100)*(J1383*$J$13)+(N1383/100)*(M1383*$M$13)</f>
        <v>445.5</v>
      </c>
      <c r="T1383" s="14">
        <f>(O1383/100)*(K1383*$K$13)+(O1383/100)*(M1383*$M$13)</f>
        <v>0</v>
      </c>
      <c r="U1383" s="14">
        <f>(P1383/100)*(K1383*$K$13)+(P1383/100)*(L1383*$L$13)+(P1383/100)*(M1383*$M$13)</f>
        <v>240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>N1383+S1383</f>
        <v>648</v>
      </c>
      <c r="Y1383" s="14">
        <f t="shared" si="438"/>
        <v>0</v>
      </c>
      <c r="Z1383" s="14">
        <f t="shared" si="439"/>
        <v>390</v>
      </c>
      <c r="AA1383" s="14">
        <f t="shared" si="440"/>
        <v>0</v>
      </c>
      <c r="AB1383" s="14">
        <f t="shared" si="456"/>
        <v>0</v>
      </c>
      <c r="AC1383" s="15">
        <f t="shared" si="455"/>
        <v>1038</v>
      </c>
      <c r="AD1383" s="48">
        <f>(ROUND(AC1383-AC1373,1)/AC1373)</f>
        <v>0.13566739606126915</v>
      </c>
      <c r="AE1383" s="113"/>
      <c r="AF1383" s="60"/>
      <c r="AH1383" s="20"/>
    </row>
    <row r="1384" spans="1:34">
      <c r="A1384" s="99" t="s">
        <v>834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100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801.59999999999991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37"/>
        <v>1052.0999999999999</v>
      </c>
      <c r="Y1384" s="14">
        <f t="shared" si="438"/>
        <v>0</v>
      </c>
      <c r="Z1384" s="14">
        <f t="shared" si="439"/>
        <v>0</v>
      </c>
      <c r="AA1384" s="14">
        <f t="shared" si="440"/>
        <v>0</v>
      </c>
      <c r="AB1384" s="14">
        <f t="shared" si="456"/>
        <v>0</v>
      </c>
      <c r="AC1384" s="15">
        <f t="shared" si="455"/>
        <v>1052.0999999999999</v>
      </c>
      <c r="AD1384" s="48">
        <f>(ROUND(AC1384-AC1373,1)/AC1373)</f>
        <v>0.15109409190371992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100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801.59999999999991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37"/>
        <v>1052.0999999999999</v>
      </c>
      <c r="Y1385" s="14">
        <f t="shared" si="438"/>
        <v>0</v>
      </c>
      <c r="Z1385" s="14">
        <f t="shared" si="439"/>
        <v>0</v>
      </c>
      <c r="AA1385" s="14">
        <f t="shared" si="440"/>
        <v>0</v>
      </c>
      <c r="AB1385" s="14">
        <f t="shared" si="456"/>
        <v>0</v>
      </c>
      <c r="AC1385" s="15">
        <f t="shared" si="455"/>
        <v>1052.0999999999999</v>
      </c>
      <c r="AD1385" s="48">
        <f>(ROUND(AC1385-AC1373,1)/AC1373)</f>
        <v>0.15109409190371992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37"/>
        <v>725.76</v>
      </c>
      <c r="Y1386" s="14">
        <f t="shared" si="438"/>
        <v>0</v>
      </c>
      <c r="Z1386" s="14">
        <f t="shared" si="439"/>
        <v>256</v>
      </c>
      <c r="AA1386" s="14">
        <f t="shared" si="440"/>
        <v>0</v>
      </c>
      <c r="AB1386" s="14">
        <f t="shared" si="456"/>
        <v>0</v>
      </c>
      <c r="AC1386" s="15">
        <f t="shared" si="455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37"/>
        <v>848.88000000000011</v>
      </c>
      <c r="Y1387" s="14">
        <f t="shared" si="438"/>
        <v>0</v>
      </c>
      <c r="Z1387" s="14">
        <f t="shared" si="439"/>
        <v>256</v>
      </c>
      <c r="AA1387" s="14">
        <f t="shared" si="440"/>
        <v>0</v>
      </c>
      <c r="AB1387" s="14">
        <f t="shared" si="456"/>
        <v>0</v>
      </c>
      <c r="AC1387" s="15">
        <f t="shared" si="455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37"/>
        <v>720</v>
      </c>
      <c r="Y1388" s="52">
        <f t="shared" si="438"/>
        <v>0</v>
      </c>
      <c r="Z1388" s="52">
        <f t="shared" si="439"/>
        <v>224</v>
      </c>
      <c r="AA1388" s="52">
        <f t="shared" si="440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800</v>
      </c>
      <c r="AF1388" s="60"/>
      <c r="AH1388" s="20"/>
    </row>
    <row r="1389" spans="1:34">
      <c r="A1389" s="99" t="s">
        <v>801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57">N1389+S1389</f>
        <v>876</v>
      </c>
      <c r="Y1389" s="14">
        <f t="shared" ref="Y1389:Y1402" si="458">O1389+T1389</f>
        <v>0</v>
      </c>
      <c r="Z1389" s="14">
        <f t="shared" ref="Z1389:Z1402" si="459">P1389+U1389</f>
        <v>179.2</v>
      </c>
      <c r="AA1389" s="14">
        <f t="shared" ref="AA1389:AA1402" si="460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 ht="14.25" customHeight="1">
      <c r="A1390" s="99" t="s">
        <v>802</v>
      </c>
      <c r="B1390" s="93">
        <v>12</v>
      </c>
      <c r="C1390" s="21" t="s">
        <v>835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7"/>
        <v>678</v>
      </c>
      <c r="Y1390" s="14">
        <f t="shared" si="458"/>
        <v>0</v>
      </c>
      <c r="Z1390" s="14">
        <f t="shared" si="459"/>
        <v>217.6</v>
      </c>
      <c r="AA1390" s="14">
        <f t="shared" si="460"/>
        <v>0</v>
      </c>
      <c r="AB1390" s="14">
        <f>R1390+W1390</f>
        <v>0</v>
      </c>
      <c r="AC1390" s="15">
        <f t="shared" ref="AC1390:AC1402" si="461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803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7"/>
        <v>678</v>
      </c>
      <c r="Y1391" s="14">
        <f t="shared" si="458"/>
        <v>0</v>
      </c>
      <c r="Z1391" s="14">
        <f t="shared" si="459"/>
        <v>217.6</v>
      </c>
      <c r="AA1391" s="14">
        <f t="shared" si="460"/>
        <v>0</v>
      </c>
      <c r="AB1391" s="14">
        <f t="shared" ref="AB1391:AB1402" si="462">R1391+W1391</f>
        <v>0</v>
      </c>
      <c r="AC1391" s="15">
        <f t="shared" si="461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804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7"/>
        <v>678</v>
      </c>
      <c r="Y1392" s="14">
        <f t="shared" si="458"/>
        <v>0</v>
      </c>
      <c r="Z1392" s="14">
        <f t="shared" si="459"/>
        <v>217.6</v>
      </c>
      <c r="AA1392" s="14">
        <f t="shared" si="460"/>
        <v>0</v>
      </c>
      <c r="AB1392" s="14">
        <f t="shared" si="462"/>
        <v>0</v>
      </c>
      <c r="AC1392" s="15">
        <f t="shared" si="461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654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7"/>
        <v>678</v>
      </c>
      <c r="Y1393" s="14">
        <f t="shared" si="458"/>
        <v>0</v>
      </c>
      <c r="Z1393" s="14">
        <f t="shared" si="459"/>
        <v>217.6</v>
      </c>
      <c r="AA1393" s="14">
        <f t="shared" si="460"/>
        <v>0</v>
      </c>
      <c r="AB1393" s="14">
        <f t="shared" si="462"/>
        <v>0</v>
      </c>
      <c r="AC1393" s="15">
        <f t="shared" si="461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100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570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7"/>
        <v>234</v>
      </c>
      <c r="Y1394" s="14">
        <f t="shared" si="458"/>
        <v>855</v>
      </c>
      <c r="Z1394" s="14">
        <f t="shared" si="459"/>
        <v>0</v>
      </c>
      <c r="AA1394" s="14">
        <f t="shared" si="460"/>
        <v>0</v>
      </c>
      <c r="AB1394" s="14">
        <f t="shared" si="462"/>
        <v>0</v>
      </c>
      <c r="AC1394" s="15">
        <f t="shared" si="461"/>
        <v>1089</v>
      </c>
      <c r="AD1394" s="48">
        <f>(ROUND(AC1394-AC1388,1)/AC1388)</f>
        <v>0.15360169491525424</v>
      </c>
      <c r="AE1394" s="113"/>
      <c r="AF1394" s="60"/>
      <c r="AH1394" s="20"/>
    </row>
    <row r="1395" spans="1:34">
      <c r="A1395" s="99" t="s">
        <v>830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55</v>
      </c>
      <c r="L1395" s="13">
        <v>55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627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7"/>
        <v>234</v>
      </c>
      <c r="Y1395" s="14">
        <f t="shared" si="458"/>
        <v>0</v>
      </c>
      <c r="Z1395" s="14">
        <f t="shared" si="459"/>
        <v>912</v>
      </c>
      <c r="AA1395" s="14">
        <f t="shared" si="460"/>
        <v>0</v>
      </c>
      <c r="AB1395" s="14">
        <f t="shared" si="462"/>
        <v>0</v>
      </c>
      <c r="AC1395" s="15">
        <f t="shared" si="461"/>
        <v>1146</v>
      </c>
      <c r="AD1395" s="48">
        <f>(ROUND(AC1395-AC1388,1)/AC1388)</f>
        <v>0.21398305084745764</v>
      </c>
      <c r="AE1395" s="113"/>
      <c r="AF1395" s="60"/>
      <c r="AH1395" s="20"/>
    </row>
    <row r="1396" spans="1:34">
      <c r="A1396" s="99" t="s">
        <v>831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100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570</v>
      </c>
      <c r="W1396" s="14">
        <f>(R1396/100)*(K1396*$K$11)+(R1396/100)*(L1396*$L$11)</f>
        <v>0</v>
      </c>
      <c r="X1396" s="14">
        <f t="shared" si="457"/>
        <v>234</v>
      </c>
      <c r="Y1396" s="14">
        <f t="shared" si="458"/>
        <v>0</v>
      </c>
      <c r="Z1396" s="14">
        <f t="shared" si="459"/>
        <v>0</v>
      </c>
      <c r="AA1396" s="14">
        <f t="shared" si="460"/>
        <v>855</v>
      </c>
      <c r="AB1396" s="14">
        <f t="shared" si="462"/>
        <v>0</v>
      </c>
      <c r="AC1396" s="15">
        <f t="shared" si="461"/>
        <v>1089</v>
      </c>
      <c r="AD1396" s="48">
        <f>(ROUND(AC1396-AC1388,1)/AC1388)</f>
        <v>0.15360169491525424</v>
      </c>
      <c r="AE1396" s="113"/>
      <c r="AF1396" s="60"/>
      <c r="AH1396" s="20"/>
    </row>
    <row r="1397" spans="1:34">
      <c r="A1397" s="99" t="s">
        <v>832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570</v>
      </c>
      <c r="X1397" s="14">
        <f t="shared" si="457"/>
        <v>234</v>
      </c>
      <c r="Y1397" s="14">
        <f t="shared" si="458"/>
        <v>0</v>
      </c>
      <c r="Z1397" s="14">
        <f t="shared" si="459"/>
        <v>0</v>
      </c>
      <c r="AA1397" s="14">
        <f t="shared" si="460"/>
        <v>0</v>
      </c>
      <c r="AB1397" s="14">
        <f t="shared" si="462"/>
        <v>855</v>
      </c>
      <c r="AC1397" s="15">
        <f t="shared" si="461"/>
        <v>1089</v>
      </c>
      <c r="AD1397" s="48">
        <f>(ROUND(AC1397-AC1388,1)/AC1388)</f>
        <v>0.15360169491525424</v>
      </c>
      <c r="AE1397" s="113"/>
      <c r="AF1397" s="60"/>
      <c r="AH1397" s="20"/>
    </row>
    <row r="1398" spans="1:34">
      <c r="A1398" s="99" t="s">
        <v>833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55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(N1398/100)*(I1398*$I$13)+(N1398/100)*(J1398*$J$13)+(N1398/100)*(M1398*$M$13)</f>
        <v>562.5</v>
      </c>
      <c r="T1398" s="14">
        <f>(O1398/100)*(K1398*$K$13)+(O1398/100)*(M1398*$M$13)</f>
        <v>0</v>
      </c>
      <c r="U1398" s="14">
        <f>(P1398/100)*(K1398*$K$13)+(P1398/100)*(L1398*$L$13)+(P1398/100)*(M1398*$M$13)</f>
        <v>180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>N1398+S1398</f>
        <v>787.5</v>
      </c>
      <c r="Y1398" s="14">
        <f t="shared" si="458"/>
        <v>0</v>
      </c>
      <c r="Z1398" s="14">
        <f t="shared" si="459"/>
        <v>300</v>
      </c>
      <c r="AA1398" s="14">
        <f t="shared" si="460"/>
        <v>0</v>
      </c>
      <c r="AB1398" s="14">
        <f t="shared" si="462"/>
        <v>0</v>
      </c>
      <c r="AC1398" s="15">
        <f t="shared" si="461"/>
        <v>1087.5</v>
      </c>
      <c r="AD1398" s="48">
        <f>(ROUND(AC1398-AC1388,1)/AC1388)</f>
        <v>0.15201271186440679</v>
      </c>
      <c r="AE1398" s="113"/>
      <c r="AF1398" s="60"/>
      <c r="AH1398" s="20"/>
    </row>
    <row r="1399" spans="1:34">
      <c r="A1399" s="99" t="s">
        <v>834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80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810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7"/>
        <v>1080</v>
      </c>
      <c r="Y1399" s="14">
        <f t="shared" si="458"/>
        <v>0</v>
      </c>
      <c r="Z1399" s="14">
        <f t="shared" si="459"/>
        <v>0</v>
      </c>
      <c r="AA1399" s="14">
        <f t="shared" si="460"/>
        <v>0</v>
      </c>
      <c r="AB1399" s="14">
        <f t="shared" si="462"/>
        <v>0</v>
      </c>
      <c r="AC1399" s="15">
        <f t="shared" si="461"/>
        <v>1080</v>
      </c>
      <c r="AD1399" s="48">
        <f>(ROUND(AC1399-AC1388,1)/AC1388)</f>
        <v>0.1440677966101695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80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810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7"/>
        <v>1080</v>
      </c>
      <c r="Y1400" s="14">
        <f t="shared" si="458"/>
        <v>0</v>
      </c>
      <c r="Z1400" s="14">
        <f t="shared" si="459"/>
        <v>0</v>
      </c>
      <c r="AA1400" s="14">
        <f t="shared" si="460"/>
        <v>0</v>
      </c>
      <c r="AB1400" s="14">
        <f t="shared" si="462"/>
        <v>0</v>
      </c>
      <c r="AC1400" s="15">
        <f t="shared" si="461"/>
        <v>1080</v>
      </c>
      <c r="AD1400" s="48">
        <f>(ROUND(AC1400-AC1388,1)/AC1388)</f>
        <v>0.1440677966101695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7"/>
        <v>822</v>
      </c>
      <c r="Y1401" s="14">
        <f t="shared" si="458"/>
        <v>0</v>
      </c>
      <c r="Z1401" s="14">
        <f t="shared" si="459"/>
        <v>179.2</v>
      </c>
      <c r="AA1401" s="14">
        <f t="shared" si="460"/>
        <v>0</v>
      </c>
      <c r="AB1401" s="14">
        <f t="shared" si="462"/>
        <v>0</v>
      </c>
      <c r="AC1401" s="15">
        <f t="shared" si="461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7"/>
        <v>960</v>
      </c>
      <c r="Y1402" s="14">
        <f t="shared" si="458"/>
        <v>0</v>
      </c>
      <c r="Z1402" s="14">
        <f t="shared" si="459"/>
        <v>179.2</v>
      </c>
      <c r="AA1402" s="14">
        <f t="shared" si="460"/>
        <v>0</v>
      </c>
      <c r="AB1402" s="14">
        <f t="shared" si="462"/>
        <v>0</v>
      </c>
      <c r="AC1402" s="15">
        <f t="shared" si="461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37"/>
        <v>840</v>
      </c>
      <c r="Y1403" s="52">
        <f t="shared" si="438"/>
        <v>0</v>
      </c>
      <c r="Z1403" s="52">
        <f t="shared" si="439"/>
        <v>0</v>
      </c>
      <c r="AA1403" s="52">
        <f t="shared" si="440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800</v>
      </c>
      <c r="AF1403" s="60"/>
      <c r="AH1403" s="20"/>
    </row>
    <row r="1404" spans="1:34">
      <c r="A1404" s="99" t="s">
        <v>801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37"/>
        <v>968.8</v>
      </c>
      <c r="Y1404" s="14">
        <f t="shared" si="438"/>
        <v>0</v>
      </c>
      <c r="Z1404" s="14">
        <f t="shared" si="439"/>
        <v>0</v>
      </c>
      <c r="AA1404" s="14">
        <f t="shared" si="440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>
      <c r="A1405" s="99" t="s">
        <v>802</v>
      </c>
      <c r="B1405" s="91">
        <v>32</v>
      </c>
      <c r="C1405" s="21" t="s">
        <v>835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37"/>
        <v>784</v>
      </c>
      <c r="Y1405" s="14">
        <f t="shared" si="438"/>
        <v>0</v>
      </c>
      <c r="Z1405" s="14">
        <f t="shared" si="439"/>
        <v>0</v>
      </c>
      <c r="AA1405" s="14">
        <f t="shared" si="440"/>
        <v>0</v>
      </c>
      <c r="AB1405" s="14">
        <f>R1405+W1405</f>
        <v>0</v>
      </c>
      <c r="AC1405" s="15">
        <f t="shared" ref="AC1405:AC1417" si="463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803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37"/>
        <v>784</v>
      </c>
      <c r="Y1406" s="14">
        <f t="shared" si="438"/>
        <v>0</v>
      </c>
      <c r="Z1406" s="14">
        <f t="shared" si="439"/>
        <v>0</v>
      </c>
      <c r="AA1406" s="14">
        <f t="shared" si="440"/>
        <v>0</v>
      </c>
      <c r="AB1406" s="14">
        <f t="shared" ref="AB1406:AB1417" si="464">R1406+W1406</f>
        <v>0</v>
      </c>
      <c r="AC1406" s="15">
        <f t="shared" si="463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804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37"/>
        <v>784</v>
      </c>
      <c r="Y1407" s="14">
        <f t="shared" si="438"/>
        <v>0</v>
      </c>
      <c r="Z1407" s="14">
        <f t="shared" si="439"/>
        <v>0</v>
      </c>
      <c r="AA1407" s="14">
        <f t="shared" si="440"/>
        <v>0</v>
      </c>
      <c r="AB1407" s="14">
        <f t="shared" si="464"/>
        <v>0</v>
      </c>
      <c r="AC1407" s="15">
        <f t="shared" si="463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654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37"/>
        <v>784</v>
      </c>
      <c r="Y1408" s="14">
        <f t="shared" si="438"/>
        <v>0</v>
      </c>
      <c r="Z1408" s="14">
        <f t="shared" si="439"/>
        <v>0</v>
      </c>
      <c r="AA1408" s="14">
        <f t="shared" si="440"/>
        <v>0</v>
      </c>
      <c r="AB1408" s="14">
        <f t="shared" si="464"/>
        <v>0</v>
      </c>
      <c r="AC1408" s="15">
        <f t="shared" si="463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37"/>
        <v>273</v>
      </c>
      <c r="Y1409" s="14">
        <f t="shared" si="438"/>
        <v>651</v>
      </c>
      <c r="Z1409" s="14">
        <f t="shared" si="439"/>
        <v>0</v>
      </c>
      <c r="AA1409" s="14">
        <f t="shared" si="440"/>
        <v>0</v>
      </c>
      <c r="AB1409" s="14">
        <f t="shared" si="464"/>
        <v>0</v>
      </c>
      <c r="AC1409" s="15">
        <f t="shared" si="463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830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37"/>
        <v>273</v>
      </c>
      <c r="Y1410" s="14">
        <f t="shared" si="438"/>
        <v>0</v>
      </c>
      <c r="Z1410" s="14">
        <f t="shared" si="439"/>
        <v>651</v>
      </c>
      <c r="AA1410" s="14">
        <f t="shared" si="440"/>
        <v>0</v>
      </c>
      <c r="AB1410" s="14">
        <f t="shared" si="464"/>
        <v>0</v>
      </c>
      <c r="AC1410" s="15">
        <f t="shared" si="463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831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37"/>
        <v>273</v>
      </c>
      <c r="Y1411" s="14">
        <f t="shared" si="438"/>
        <v>0</v>
      </c>
      <c r="Z1411" s="14">
        <f t="shared" si="439"/>
        <v>0</v>
      </c>
      <c r="AA1411" s="14">
        <f t="shared" si="440"/>
        <v>651</v>
      </c>
      <c r="AB1411" s="14">
        <f t="shared" si="464"/>
        <v>0</v>
      </c>
      <c r="AC1411" s="15">
        <f t="shared" si="463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832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37"/>
        <v>273</v>
      </c>
      <c r="Y1412" s="14">
        <f t="shared" si="438"/>
        <v>0</v>
      </c>
      <c r="Z1412" s="14">
        <f t="shared" si="439"/>
        <v>0</v>
      </c>
      <c r="AA1412" s="14">
        <f t="shared" si="440"/>
        <v>0</v>
      </c>
      <c r="AB1412" s="14">
        <f t="shared" si="464"/>
        <v>651</v>
      </c>
      <c r="AC1412" s="15">
        <f t="shared" si="463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833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(N1413/100)*(I1413*$I$13)+(N1413/100)*(J1413*$J$13)+(N1413/100)*(M1413*$M$13)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>N1413+S1413</f>
        <v>966</v>
      </c>
      <c r="Y1413" s="14">
        <f t="shared" si="438"/>
        <v>0</v>
      </c>
      <c r="Z1413" s="14">
        <f t="shared" si="439"/>
        <v>0</v>
      </c>
      <c r="AA1413" s="14">
        <f t="shared" si="440"/>
        <v>0</v>
      </c>
      <c r="AB1413" s="14">
        <f t="shared" si="464"/>
        <v>0</v>
      </c>
      <c r="AC1413" s="15">
        <f t="shared" si="463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834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37"/>
        <v>966</v>
      </c>
      <c r="Y1414" s="14">
        <f t="shared" si="438"/>
        <v>0</v>
      </c>
      <c r="Z1414" s="14">
        <f t="shared" si="439"/>
        <v>0</v>
      </c>
      <c r="AA1414" s="14">
        <f t="shared" si="440"/>
        <v>0</v>
      </c>
      <c r="AB1414" s="14">
        <f t="shared" si="464"/>
        <v>0</v>
      </c>
      <c r="AC1414" s="15">
        <f t="shared" si="463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37"/>
        <v>966</v>
      </c>
      <c r="Y1415" s="14">
        <f t="shared" si="438"/>
        <v>0</v>
      </c>
      <c r="Z1415" s="14">
        <f t="shared" si="439"/>
        <v>0</v>
      </c>
      <c r="AA1415" s="14">
        <f t="shared" si="440"/>
        <v>0</v>
      </c>
      <c r="AB1415" s="14">
        <f t="shared" si="464"/>
        <v>0</v>
      </c>
      <c r="AC1415" s="15">
        <f t="shared" si="463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37"/>
        <v>1068.48</v>
      </c>
      <c r="Y1416" s="14">
        <f t="shared" si="438"/>
        <v>0</v>
      </c>
      <c r="Z1416" s="14">
        <f t="shared" si="439"/>
        <v>0</v>
      </c>
      <c r="AA1416" s="14">
        <f t="shared" si="440"/>
        <v>0</v>
      </c>
      <c r="AB1416" s="14">
        <f t="shared" si="464"/>
        <v>0</v>
      </c>
      <c r="AC1416" s="15">
        <f t="shared" si="463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37"/>
        <v>897.12000000000012</v>
      </c>
      <c r="Y1417" s="14">
        <f t="shared" si="438"/>
        <v>0</v>
      </c>
      <c r="Z1417" s="14">
        <f t="shared" si="439"/>
        <v>0</v>
      </c>
      <c r="AA1417" s="14">
        <f t="shared" si="440"/>
        <v>0</v>
      </c>
      <c r="AB1417" s="14">
        <f t="shared" si="464"/>
        <v>0</v>
      </c>
      <c r="AC1417" s="15">
        <f t="shared" si="463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798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37"/>
        <v>580.79999999999995</v>
      </c>
      <c r="Y1418" s="52">
        <f t="shared" si="438"/>
        <v>0</v>
      </c>
      <c r="Z1418" s="52">
        <f t="shared" si="439"/>
        <v>0</v>
      </c>
      <c r="AA1418" s="52">
        <f t="shared" si="440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800</v>
      </c>
      <c r="AF1418" s="60"/>
      <c r="AH1418" s="20"/>
    </row>
    <row r="1419" spans="1:34">
      <c r="A1419" s="99" t="s">
        <v>801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65">N1419+S1419</f>
        <v>755.04000000000008</v>
      </c>
      <c r="Y1419" s="14">
        <f t="shared" ref="Y1419:Y1432" si="466">O1419+T1419</f>
        <v>0</v>
      </c>
      <c r="Z1419" s="14">
        <f t="shared" ref="Z1419:Z1432" si="467">P1419+U1419</f>
        <v>0</v>
      </c>
      <c r="AA1419" s="14">
        <f t="shared" ref="AA1419:AA1432" si="468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802</v>
      </c>
      <c r="B1420" s="93">
        <v>16</v>
      </c>
      <c r="C1420" s="21" t="s">
        <v>835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65"/>
        <v>549.12</v>
      </c>
      <c r="Y1420" s="14">
        <f t="shared" si="466"/>
        <v>0</v>
      </c>
      <c r="Z1420" s="14">
        <f t="shared" si="467"/>
        <v>0</v>
      </c>
      <c r="AA1420" s="14">
        <f t="shared" si="468"/>
        <v>0</v>
      </c>
      <c r="AB1420" s="14">
        <f>R1420+W1420</f>
        <v>272</v>
      </c>
      <c r="AC1420" s="15">
        <f t="shared" ref="AC1420:AC1432" si="469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803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65"/>
        <v>549.12</v>
      </c>
      <c r="Y1421" s="14">
        <f t="shared" si="466"/>
        <v>0</v>
      </c>
      <c r="Z1421" s="14">
        <f t="shared" si="467"/>
        <v>0</v>
      </c>
      <c r="AA1421" s="14">
        <f t="shared" si="468"/>
        <v>0</v>
      </c>
      <c r="AB1421" s="14">
        <f t="shared" ref="AB1421:AB1432" si="470">R1421+W1421</f>
        <v>272</v>
      </c>
      <c r="AC1421" s="15">
        <f t="shared" si="469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804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65"/>
        <v>549.12</v>
      </c>
      <c r="Y1422" s="14">
        <f t="shared" si="466"/>
        <v>0</v>
      </c>
      <c r="Z1422" s="14">
        <f t="shared" si="467"/>
        <v>0</v>
      </c>
      <c r="AA1422" s="14">
        <f t="shared" si="468"/>
        <v>0</v>
      </c>
      <c r="AB1422" s="14">
        <f t="shared" si="470"/>
        <v>272</v>
      </c>
      <c r="AC1422" s="15">
        <f t="shared" si="469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654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65"/>
        <v>549.12</v>
      </c>
      <c r="Y1423" s="14">
        <f t="shared" si="466"/>
        <v>0</v>
      </c>
      <c r="Z1423" s="14">
        <f t="shared" si="467"/>
        <v>0</v>
      </c>
      <c r="AA1423" s="14">
        <f t="shared" si="468"/>
        <v>0</v>
      </c>
      <c r="AB1423" s="14">
        <f t="shared" si="470"/>
        <v>272</v>
      </c>
      <c r="AC1423" s="15">
        <f t="shared" si="469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595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90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513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188.76</v>
      </c>
      <c r="Y1424" s="14">
        <f t="shared" si="466"/>
        <v>798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986.8</v>
      </c>
      <c r="AD1424" s="48">
        <f>(ROUND(AC1424-AC1418,1)/AC1418)</f>
        <v>0.14637546468401488</v>
      </c>
      <c r="AE1424" s="113"/>
      <c r="AF1424" s="60"/>
      <c r="AH1424" s="20"/>
    </row>
    <row r="1425" spans="1:34">
      <c r="A1425" s="99" t="s">
        <v>830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45</v>
      </c>
      <c r="L1425" s="13">
        <v>45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513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188.76</v>
      </c>
      <c r="Y1425" s="14">
        <f t="shared" si="466"/>
        <v>0</v>
      </c>
      <c r="Z1425" s="14">
        <f t="shared" si="467"/>
        <v>798</v>
      </c>
      <c r="AA1425" s="14">
        <f t="shared" si="468"/>
        <v>0</v>
      </c>
      <c r="AB1425" s="14">
        <f t="shared" si="470"/>
        <v>0</v>
      </c>
      <c r="AC1425" s="15">
        <f t="shared" si="469"/>
        <v>986.8</v>
      </c>
      <c r="AD1425" s="48">
        <f>(ROUND(AC1425-AC1418,1)/AC1418)</f>
        <v>0.14637546468401488</v>
      </c>
      <c r="AE1425" s="113"/>
      <c r="AF1425" s="60"/>
      <c r="AH1425" s="20"/>
    </row>
    <row r="1426" spans="1:34">
      <c r="A1426" s="99" t="s">
        <v>831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90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513</v>
      </c>
      <c r="W1426" s="14">
        <f>(R1426/100)*(K1426*$K$11)+(R1426/100)*(L1426*$L$11)</f>
        <v>0</v>
      </c>
      <c r="X1426" s="14">
        <f t="shared" si="465"/>
        <v>188.76</v>
      </c>
      <c r="Y1426" s="14">
        <f t="shared" si="466"/>
        <v>0</v>
      </c>
      <c r="Z1426" s="14">
        <f t="shared" si="467"/>
        <v>0</v>
      </c>
      <c r="AA1426" s="14">
        <f t="shared" si="468"/>
        <v>798</v>
      </c>
      <c r="AB1426" s="14">
        <f t="shared" si="470"/>
        <v>0</v>
      </c>
      <c r="AC1426" s="15">
        <f t="shared" si="469"/>
        <v>986.8</v>
      </c>
      <c r="AD1426" s="48">
        <f>(ROUND(AC1426-AC1418,1)/AC1418)</f>
        <v>0.14637546468401488</v>
      </c>
      <c r="AE1426" s="113"/>
      <c r="AF1426" s="60"/>
      <c r="AH1426" s="20"/>
    </row>
    <row r="1427" spans="1:34">
      <c r="A1427" s="99" t="s">
        <v>832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50</v>
      </c>
      <c r="L1427" s="13">
        <v>50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570</v>
      </c>
      <c r="X1427" s="14">
        <f t="shared" si="465"/>
        <v>188.76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855</v>
      </c>
      <c r="AC1427" s="15">
        <f t="shared" si="469"/>
        <v>1043.8</v>
      </c>
      <c r="AD1427" s="48">
        <f>(ROUND(AC1427-AC1418,1)/AC1418)</f>
        <v>0.21259293680297398</v>
      </c>
      <c r="AE1427" s="113"/>
      <c r="AF1427" s="60"/>
      <c r="AH1427" s="20"/>
    </row>
    <row r="1428" spans="1:34">
      <c r="A1428" s="99" t="s">
        <v>833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50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(N1428/100)*(I1428*$I$13)+(N1428/100)*(J1428*$J$13)+(N1428/100)*(M1428*$M$13)</f>
        <v>435.6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>N1428+S1428</f>
        <v>633.6</v>
      </c>
      <c r="Y1428" s="14">
        <f t="shared" si="466"/>
        <v>0</v>
      </c>
      <c r="Z1428" s="14">
        <f t="shared" si="467"/>
        <v>0</v>
      </c>
      <c r="AA1428" s="14">
        <f t="shared" si="468"/>
        <v>0</v>
      </c>
      <c r="AB1428" s="14">
        <f t="shared" si="470"/>
        <v>360</v>
      </c>
      <c r="AC1428" s="15">
        <f t="shared" si="469"/>
        <v>993.6</v>
      </c>
      <c r="AD1428" s="48">
        <f>(ROUND(AC1428-AC1418,1)/AC1418)</f>
        <v>0.154275092936803</v>
      </c>
      <c r="AE1428" s="113"/>
      <c r="AF1428" s="60"/>
      <c r="AH1428" s="20"/>
    </row>
    <row r="1429" spans="1:34">
      <c r="A1429" s="99" t="s">
        <v>834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100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768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1008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1008</v>
      </c>
      <c r="AD1429" s="48">
        <f>(ROUND(AC1429-AC1418,1)/AC1418)</f>
        <v>0.17100371747211895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100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768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1008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1008</v>
      </c>
      <c r="AD1430" s="48">
        <f>(ROUND(AC1430-AC1418,1)/AC1418)</f>
        <v>0.17100371747211895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65"/>
        <v>709.63200000000006</v>
      </c>
      <c r="Y1431" s="14">
        <f t="shared" si="466"/>
        <v>0</v>
      </c>
      <c r="Z1431" s="14">
        <f t="shared" si="467"/>
        <v>0</v>
      </c>
      <c r="AA1431" s="14">
        <f t="shared" si="468"/>
        <v>0</v>
      </c>
      <c r="AB1431" s="14">
        <f t="shared" si="470"/>
        <v>224</v>
      </c>
      <c r="AC1431" s="15">
        <f t="shared" si="469"/>
        <v>933.6</v>
      </c>
      <c r="AD1431" s="48">
        <f>(ROUND(AC1431-AC1418,1)/AC1418)</f>
        <v>8.4572490706319697E-2</v>
      </c>
      <c r="AE1431" s="111"/>
      <c r="AF1431" s="63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65"/>
        <v>837.40800000000013</v>
      </c>
      <c r="Y1432" s="14">
        <f t="shared" si="466"/>
        <v>0</v>
      </c>
      <c r="Z1432" s="14">
        <f t="shared" si="467"/>
        <v>0</v>
      </c>
      <c r="AA1432" s="14">
        <f t="shared" si="468"/>
        <v>0</v>
      </c>
      <c r="AB1432" s="14">
        <f t="shared" si="470"/>
        <v>224</v>
      </c>
      <c r="AC1432" s="15">
        <f t="shared" si="469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37"/>
        <v>842.40000000000009</v>
      </c>
      <c r="Y1433" s="52">
        <f t="shared" si="438"/>
        <v>0</v>
      </c>
      <c r="Z1433" s="52">
        <f t="shared" si="439"/>
        <v>0</v>
      </c>
      <c r="AA1433" s="52">
        <f t="shared" si="440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/>
      <c r="AF1433" s="60"/>
      <c r="AH1433" s="20"/>
    </row>
    <row r="1434" spans="1:34">
      <c r="A1434" s="99" t="s">
        <v>801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71">N1434+S1434</f>
        <v>972</v>
      </c>
      <c r="Y1434" s="14">
        <f t="shared" ref="Y1434:Y1447" si="472">O1434+T1434</f>
        <v>0</v>
      </c>
      <c r="Z1434" s="14">
        <f t="shared" ref="Z1434:Z1447" si="473">P1434+U1434</f>
        <v>0</v>
      </c>
      <c r="AA1434" s="14">
        <f t="shared" ref="AA1434:AA1447" si="474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 t="s">
        <v>800</v>
      </c>
      <c r="AF1434" s="60"/>
      <c r="AH1434" s="20"/>
    </row>
    <row r="1435" spans="1:34">
      <c r="A1435" s="99" t="s">
        <v>802</v>
      </c>
      <c r="B1435" s="91">
        <v>18</v>
      </c>
      <c r="C1435" s="21" t="s">
        <v>835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790.56000000000006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803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790.56000000000006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804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790.56000000000006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654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790.56000000000006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273.77999999999997</v>
      </c>
      <c r="Y1439" s="14">
        <f t="shared" si="472"/>
        <v>656.1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830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273.77999999999997</v>
      </c>
      <c r="Y1440" s="14">
        <f t="shared" si="472"/>
        <v>0</v>
      </c>
      <c r="Z1440" s="14">
        <f t="shared" si="473"/>
        <v>656.1</v>
      </c>
      <c r="AA1440" s="14">
        <f t="shared" si="474"/>
        <v>0</v>
      </c>
      <c r="AB1440" s="14">
        <f t="shared" si="476"/>
        <v>0</v>
      </c>
      <c r="AC1440" s="15">
        <f t="shared" si="475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831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71"/>
        <v>273.77999999999997</v>
      </c>
      <c r="Y1441" s="14">
        <f t="shared" si="472"/>
        <v>0</v>
      </c>
      <c r="Z1441" s="14">
        <f t="shared" si="473"/>
        <v>0</v>
      </c>
      <c r="AA1441" s="14">
        <f t="shared" si="474"/>
        <v>656.1</v>
      </c>
      <c r="AB1441" s="14">
        <f t="shared" si="476"/>
        <v>0</v>
      </c>
      <c r="AC1441" s="15">
        <f t="shared" si="475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832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71"/>
        <v>273.77999999999997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656.1</v>
      </c>
      <c r="AC1442" s="15">
        <f t="shared" si="475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833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(N1443/100)*(I1443*$I$13)+(N1443/100)*(J1443*$J$13)+(N1443/100)*(M1443*$M$13)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>N1443+S1443</f>
        <v>972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834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972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972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913.68000000000006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913.7</v>
      </c>
      <c r="AD1446" s="48">
        <f>(ROUND(AC1446-AC1433,1)/AC1433)</f>
        <v>8.4639126305792969E-2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1064.0160000000001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62" si="477">N1448+S1448</f>
        <v>840</v>
      </c>
      <c r="Y1448" s="52">
        <f t="shared" ref="Y1448:Y1477" si="478">O1448+T1448</f>
        <v>0</v>
      </c>
      <c r="Z1448" s="52">
        <f t="shared" ref="Z1448:Z1477" si="479">P1448+U1448</f>
        <v>0</v>
      </c>
      <c r="AA1448" s="52">
        <f t="shared" ref="AA1448:AA1477" si="480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801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77"/>
        <v>972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800</v>
      </c>
      <c r="AF1449" s="60"/>
      <c r="AH1449" s="20"/>
    </row>
    <row r="1450" spans="1:34">
      <c r="A1450" s="99" t="s">
        <v>802</v>
      </c>
      <c r="B1450" s="93">
        <v>18</v>
      </c>
      <c r="C1450" s="21" t="s">
        <v>835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7"/>
        <v>786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0</v>
      </c>
      <c r="AC1450" s="15">
        <f t="shared" ref="AC1450:AC1462" si="481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803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7"/>
        <v>786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3" si="482">R1451+W1451</f>
        <v>0</v>
      </c>
      <c r="AC1451" s="15">
        <f t="shared" si="481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804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7"/>
        <v>786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0</v>
      </c>
      <c r="AC1452" s="15">
        <f t="shared" si="481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654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7"/>
        <v>786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0</v>
      </c>
      <c r="AC1453" s="15">
        <f t="shared" si="481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273</v>
      </c>
      <c r="Y1454" s="14">
        <f t="shared" si="478"/>
        <v>652.5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830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273</v>
      </c>
      <c r="Y1455" s="14">
        <f t="shared" si="478"/>
        <v>0</v>
      </c>
      <c r="Z1455" s="14">
        <f t="shared" si="479"/>
        <v>652.5</v>
      </c>
      <c r="AA1455" s="14">
        <f t="shared" si="480"/>
        <v>0</v>
      </c>
      <c r="AB1455" s="14">
        <f t="shared" si="482"/>
        <v>0</v>
      </c>
      <c r="AC1455" s="15">
        <f t="shared" si="481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831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477"/>
        <v>273</v>
      </c>
      <c r="Y1456" s="14">
        <f t="shared" si="478"/>
        <v>0</v>
      </c>
      <c r="Z1456" s="14">
        <f t="shared" si="479"/>
        <v>0</v>
      </c>
      <c r="AA1456" s="14">
        <f t="shared" si="480"/>
        <v>652.5</v>
      </c>
      <c r="AB1456" s="14">
        <f t="shared" si="482"/>
        <v>0</v>
      </c>
      <c r="AC1456" s="15">
        <f t="shared" si="481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832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477"/>
        <v>273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652.5</v>
      </c>
      <c r="AC1457" s="15">
        <f t="shared" si="481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833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>N1458+S1458</f>
        <v>967.5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0</v>
      </c>
      <c r="AC1458" s="15">
        <f t="shared" si="481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834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967.5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967.5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7"/>
        <v>903.59999999999991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0</v>
      </c>
      <c r="AC1461" s="15">
        <f t="shared" si="481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7"/>
        <v>1069.1999999999998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0</v>
      </c>
      <c r="AC1462" s="15">
        <f t="shared" si="481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14">
        <f>D1463*$D$3</f>
        <v>268</v>
      </c>
      <c r="O1463" s="14">
        <f>E1463*$E$3</f>
        <v>0</v>
      </c>
      <c r="P1463" s="14">
        <f>F1463*$F$3</f>
        <v>0</v>
      </c>
      <c r="Q1463" s="14">
        <f>G1463*$G$3</f>
        <v>0</v>
      </c>
      <c r="R1463" s="14">
        <f>H1463*$H$3</f>
        <v>0</v>
      </c>
      <c r="S1463" s="14">
        <f>(N1463/100)*(I1463*$I$3)+(N1463/100)*(J1463*$J$3)+(N1463/100)*(M1463*$M$3)</f>
        <v>589.6</v>
      </c>
      <c r="T1463" s="14">
        <f>(O1463/100)*(K1463*$K$3)+(O1463/100)*(M1463*$M$3)</f>
        <v>0</v>
      </c>
      <c r="U1463" s="14">
        <f>(P1463/100)*(K1463*$K$3)+(P1463/100)*(L1463*$L$3)+(P1463/100)*(M1463*$M$3)</f>
        <v>0</v>
      </c>
      <c r="V1463" s="14">
        <f>(Q1463/100)*(L1463*$L$3)+(Q1463/100)*(M1463*$M$3)</f>
        <v>0</v>
      </c>
      <c r="W1463" s="14">
        <f>(R1463/100)*(K1463*$K$3)+(R1463/100)*(L1463*$L$3)+(R1463/100)*(M1463*$M$3)</f>
        <v>0</v>
      </c>
      <c r="X1463" s="14">
        <f>N1463+S1463</f>
        <v>857.6</v>
      </c>
      <c r="Y1463" s="14">
        <f t="shared" si="478"/>
        <v>0</v>
      </c>
      <c r="Z1463" s="14">
        <f t="shared" si="479"/>
        <v>0</v>
      </c>
      <c r="AA1463" s="14">
        <f t="shared" si="480"/>
        <v>0</v>
      </c>
      <c r="AB1463" s="14">
        <f t="shared" si="482"/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801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55</v>
      </c>
      <c r="J1464" s="13">
        <v>45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750.4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>N1464+S1464</f>
        <v>964.8</v>
      </c>
      <c r="Y1464" s="14">
        <f t="shared" si="478"/>
        <v>0</v>
      </c>
      <c r="Z1464" s="14">
        <f t="shared" si="479"/>
        <v>0</v>
      </c>
      <c r="AA1464" s="14">
        <f t="shared" si="480"/>
        <v>0</v>
      </c>
      <c r="AB1464" s="14">
        <f>R1464+W1464</f>
        <v>0</v>
      </c>
      <c r="AC1464" s="15">
        <f>ROUND(X1464+Y1464+Z1464+AA1464+AB1464,1)</f>
        <v>964.8</v>
      </c>
      <c r="AD1464" s="48">
        <f>(ROUND(AC1464-AC1463,1)/AC1463)</f>
        <v>0.125</v>
      </c>
      <c r="AE1464" s="113" t="s">
        <v>800</v>
      </c>
      <c r="AF1464" s="60"/>
      <c r="AH1464" s="20"/>
    </row>
    <row r="1465" spans="1:34">
      <c r="A1465" s="99" t="s">
        <v>802</v>
      </c>
      <c r="B1465" s="91">
        <v>10</v>
      </c>
      <c r="C1465" s="21" t="s">
        <v>835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>N1465+S1465</f>
        <v>798.64</v>
      </c>
      <c r="Y1465" s="14">
        <f t="shared" si="478"/>
        <v>0</v>
      </c>
      <c r="Z1465" s="14">
        <f t="shared" si="479"/>
        <v>0</v>
      </c>
      <c r="AA1465" s="14">
        <f t="shared" si="480"/>
        <v>0</v>
      </c>
      <c r="AB1465" s="14">
        <f>R1465+W1465</f>
        <v>0</v>
      </c>
      <c r="AC1465" s="15">
        <f t="shared" ref="AC1465:AC1477" si="483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803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ref="X1466:X1472" si="484">N1466+S1466</f>
        <v>798.64</v>
      </c>
      <c r="Y1466" s="14">
        <f t="shared" si="478"/>
        <v>0</v>
      </c>
      <c r="Z1466" s="14">
        <f t="shared" si="479"/>
        <v>0</v>
      </c>
      <c r="AA1466" s="14">
        <f t="shared" si="480"/>
        <v>0</v>
      </c>
      <c r="AB1466" s="14">
        <f t="shared" ref="AB1466:AB1477" si="485">R1466+W1466</f>
        <v>0</v>
      </c>
      <c r="AC1466" s="15">
        <f t="shared" si="483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804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4"/>
        <v>798.64</v>
      </c>
      <c r="Y1467" s="14">
        <f t="shared" si="478"/>
        <v>0</v>
      </c>
      <c r="Z1467" s="14">
        <f t="shared" si="479"/>
        <v>0</v>
      </c>
      <c r="AA1467" s="14">
        <f t="shared" si="480"/>
        <v>0</v>
      </c>
      <c r="AB1467" s="14">
        <f t="shared" si="485"/>
        <v>0</v>
      </c>
      <c r="AC1467" s="15">
        <f t="shared" si="483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654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4"/>
        <v>798.64</v>
      </c>
      <c r="Y1468" s="14">
        <f t="shared" si="478"/>
        <v>0</v>
      </c>
      <c r="Z1468" s="14">
        <f t="shared" si="479"/>
        <v>0</v>
      </c>
      <c r="AA1468" s="14">
        <f t="shared" si="480"/>
        <v>0</v>
      </c>
      <c r="AB1468" s="14">
        <f t="shared" si="485"/>
        <v>0</v>
      </c>
      <c r="AC1468" s="15">
        <f t="shared" si="483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100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489.09999999999997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4"/>
        <v>278.72000000000003</v>
      </c>
      <c r="Y1469" s="14">
        <f t="shared" si="478"/>
        <v>690.09999999999991</v>
      </c>
      <c r="Z1469" s="14">
        <f t="shared" si="479"/>
        <v>0</v>
      </c>
      <c r="AA1469" s="14">
        <f t="shared" si="480"/>
        <v>0</v>
      </c>
      <c r="AB1469" s="14">
        <f t="shared" si="485"/>
        <v>0</v>
      </c>
      <c r="AC1469" s="15">
        <f t="shared" si="483"/>
        <v>968.8</v>
      </c>
      <c r="AD1469" s="48">
        <f>(ROUND(AC1469-AC1463,1)/AC1463)</f>
        <v>0.12966417910447761</v>
      </c>
      <c r="AE1469" s="113"/>
      <c r="AF1469" s="60"/>
      <c r="AH1469" s="20"/>
    </row>
    <row r="1470" spans="1:34">
      <c r="A1470" s="99" t="s">
        <v>830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50</v>
      </c>
      <c r="L1470" s="13">
        <v>50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489.09999999999997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4"/>
        <v>278.72000000000003</v>
      </c>
      <c r="Y1470" s="14">
        <f t="shared" si="478"/>
        <v>0</v>
      </c>
      <c r="Z1470" s="14">
        <f t="shared" si="479"/>
        <v>690.09999999999991</v>
      </c>
      <c r="AA1470" s="14">
        <f t="shared" si="480"/>
        <v>0</v>
      </c>
      <c r="AB1470" s="14">
        <f t="shared" si="485"/>
        <v>0</v>
      </c>
      <c r="AC1470" s="15">
        <f t="shared" si="483"/>
        <v>968.8</v>
      </c>
      <c r="AD1470" s="48">
        <f>(ROUND(AC1470-AC1463,1)/AC1463)</f>
        <v>0.12966417910447761</v>
      </c>
      <c r="AE1470" s="113"/>
      <c r="AF1470" s="60"/>
      <c r="AH1470" s="20"/>
    </row>
    <row r="1471" spans="1:34">
      <c r="A1471" s="99" t="s">
        <v>831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100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489.09999999999997</v>
      </c>
      <c r="W1471" s="14">
        <f>(R1471/100)*(K1471*$K$11)+(R1471/100)*(L1471*$L$11)</f>
        <v>0</v>
      </c>
      <c r="X1471" s="14">
        <f t="shared" si="484"/>
        <v>278.72000000000003</v>
      </c>
      <c r="Y1471" s="14">
        <f t="shared" si="478"/>
        <v>0</v>
      </c>
      <c r="Z1471" s="14">
        <f t="shared" si="479"/>
        <v>0</v>
      </c>
      <c r="AA1471" s="14">
        <f t="shared" si="480"/>
        <v>690.09999999999991</v>
      </c>
      <c r="AB1471" s="14">
        <f t="shared" si="485"/>
        <v>0</v>
      </c>
      <c r="AC1471" s="15">
        <f t="shared" si="483"/>
        <v>968.8</v>
      </c>
      <c r="AD1471" s="48">
        <f>(ROUND(AC1471-AC1463,1)/AC1463)</f>
        <v>0.12966417910447761</v>
      </c>
      <c r="AE1471" s="113"/>
      <c r="AF1471" s="60"/>
      <c r="AH1471" s="20"/>
    </row>
    <row r="1472" spans="1:34">
      <c r="A1472" s="99" t="s">
        <v>832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50</v>
      </c>
      <c r="L1472" s="13">
        <v>50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489.09999999999997</v>
      </c>
      <c r="X1472" s="14">
        <f t="shared" si="484"/>
        <v>278.72000000000003</v>
      </c>
      <c r="Y1472" s="14">
        <f t="shared" si="478"/>
        <v>0</v>
      </c>
      <c r="Z1472" s="14">
        <f t="shared" si="479"/>
        <v>0</v>
      </c>
      <c r="AA1472" s="14">
        <f t="shared" si="480"/>
        <v>0</v>
      </c>
      <c r="AB1472" s="14">
        <f t="shared" si="485"/>
        <v>690.09999999999991</v>
      </c>
      <c r="AC1472" s="15">
        <f t="shared" si="483"/>
        <v>968.8</v>
      </c>
      <c r="AD1472" s="48">
        <f>(ROUND(AC1472-AC1463,1)/AC1463)</f>
        <v>0.12966417910447761</v>
      </c>
      <c r="AE1472" s="113"/>
      <c r="AF1472" s="60"/>
      <c r="AH1472" s="20"/>
    </row>
    <row r="1473" spans="1:34">
      <c r="A1473" s="99" t="s">
        <v>833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150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</f>
        <v>844.19999999999982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>N1473+S1473</f>
        <v>1045.1999999999998</v>
      </c>
      <c r="Y1473" s="14">
        <f t="shared" si="478"/>
        <v>0</v>
      </c>
      <c r="Z1473" s="14">
        <f t="shared" si="479"/>
        <v>0</v>
      </c>
      <c r="AA1473" s="14">
        <f t="shared" si="480"/>
        <v>0</v>
      </c>
      <c r="AB1473" s="14">
        <f t="shared" si="485"/>
        <v>0</v>
      </c>
      <c r="AC1473" s="15">
        <f t="shared" si="483"/>
        <v>1045.2</v>
      </c>
      <c r="AD1473" s="48">
        <f>(ROUND(AC1473-AC1463,1)/AC1463)</f>
        <v>0.21875</v>
      </c>
      <c r="AE1473" s="113"/>
      <c r="AF1473" s="60"/>
      <c r="AH1473" s="20"/>
    </row>
    <row r="1474" spans="1:34">
      <c r="A1474" s="99" t="s">
        <v>834</v>
      </c>
      <c r="B1474" s="91"/>
      <c r="C1474" s="21" t="s">
        <v>328</v>
      </c>
      <c r="D1474" s="12">
        <v>134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135</v>
      </c>
      <c r="L1474" s="13">
        <v>0</v>
      </c>
      <c r="M1474" s="13">
        <v>0</v>
      </c>
      <c r="N1474" s="14">
        <f>D1474*$D$14</f>
        <v>201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(N1474/100)*(I1474*$I$14)+(N1474/100)*(J1474*$J$14)+(N1474/100)*(K1474*$K$14)+(K1474/100)*(M1474*$M$14)</f>
        <v>783.89999999999986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ref="X1474:X1477" si="486">N1474+S1474</f>
        <v>984.89999999999986</v>
      </c>
      <c r="Y1474" s="14">
        <f t="shared" si="478"/>
        <v>0</v>
      </c>
      <c r="Z1474" s="14">
        <f t="shared" si="479"/>
        <v>0</v>
      </c>
      <c r="AA1474" s="14">
        <f t="shared" si="480"/>
        <v>0</v>
      </c>
      <c r="AB1474" s="14">
        <f t="shared" si="485"/>
        <v>0</v>
      </c>
      <c r="AC1474" s="15">
        <f t="shared" si="483"/>
        <v>984.9</v>
      </c>
      <c r="AD1474" s="48">
        <f>(ROUND(AC1474-AC1463,1)/AC1463)</f>
        <v>0.1484375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134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135</v>
      </c>
      <c r="M1475" s="13">
        <v>0</v>
      </c>
      <c r="N1475" s="14">
        <f>D1475*$D$15</f>
        <v>201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(N1475/100)*(I1475*$I$15)+(N1475/100)*(J1475*$J$15)+(N1475/100)*(L1475*$L$15)+(L1475/100)*(M1475*$M$15)</f>
        <v>783.89999999999986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6"/>
        <v>984.89999999999986</v>
      </c>
      <c r="Y1475" s="14">
        <f t="shared" si="478"/>
        <v>0</v>
      </c>
      <c r="Z1475" s="14">
        <f t="shared" si="479"/>
        <v>0</v>
      </c>
      <c r="AA1475" s="14">
        <f t="shared" si="480"/>
        <v>0</v>
      </c>
      <c r="AB1475" s="14">
        <f t="shared" si="485"/>
        <v>0</v>
      </c>
      <c r="AC1475" s="15">
        <f t="shared" si="483"/>
        <v>984.9</v>
      </c>
      <c r="AD1475" s="48">
        <f>(ROUND(AC1475-AC1463,1)/AC1463)</f>
        <v>0.1484375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55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712.88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6"/>
        <v>927.28</v>
      </c>
      <c r="Y1476" s="14">
        <f t="shared" si="478"/>
        <v>0</v>
      </c>
      <c r="Z1476" s="14">
        <f t="shared" si="479"/>
        <v>0</v>
      </c>
      <c r="AA1476" s="14">
        <f t="shared" si="480"/>
        <v>0</v>
      </c>
      <c r="AB1476" s="14">
        <f t="shared" si="485"/>
        <v>0</v>
      </c>
      <c r="AC1476" s="15">
        <f t="shared" si="483"/>
        <v>927.3</v>
      </c>
      <c r="AD1476" s="48">
        <f>(ROUND(AC1476-AC1463,1)/AC1463)</f>
        <v>8.1273320895522388E-2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75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820.08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6"/>
        <v>1034.48</v>
      </c>
      <c r="Y1477" s="14">
        <f t="shared" si="478"/>
        <v>0</v>
      </c>
      <c r="Z1477" s="14">
        <f t="shared" si="479"/>
        <v>0</v>
      </c>
      <c r="AA1477" s="14">
        <f t="shared" si="480"/>
        <v>0</v>
      </c>
      <c r="AB1477" s="14">
        <f t="shared" si="485"/>
        <v>0</v>
      </c>
      <c r="AC1477" s="15">
        <f t="shared" si="483"/>
        <v>1034.5</v>
      </c>
      <c r="AD1477" s="48">
        <f>(ROUND(AC1477-AC1463,1)/AC1463)</f>
        <v>0.20627332089552239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87">N1478+S1478</f>
        <v>800</v>
      </c>
      <c r="Y1478" s="52">
        <f t="shared" ref="Y1478:Y1492" si="488">O1478+T1478</f>
        <v>0</v>
      </c>
      <c r="Z1478" s="52">
        <f t="shared" ref="Z1478:Z1492" si="489">P1478+U1478</f>
        <v>0</v>
      </c>
      <c r="AA1478" s="52">
        <f t="shared" ref="AA1478:AA1492" si="490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801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87"/>
        <v>928</v>
      </c>
      <c r="Y1479" s="14">
        <f t="shared" si="488"/>
        <v>0</v>
      </c>
      <c r="Z1479" s="14">
        <f t="shared" si="489"/>
        <v>0</v>
      </c>
      <c r="AA1479" s="14">
        <f t="shared" si="490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800</v>
      </c>
      <c r="AF1479" s="60"/>
      <c r="AH1479" s="20"/>
    </row>
    <row r="1480" spans="1:34">
      <c r="A1480" s="99" t="s">
        <v>802</v>
      </c>
      <c r="B1480" s="93">
        <v>0</v>
      </c>
      <c r="C1480" s="21" t="s">
        <v>835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87"/>
        <v>760</v>
      </c>
      <c r="Y1480" s="14">
        <f t="shared" si="488"/>
        <v>0</v>
      </c>
      <c r="Z1480" s="14">
        <f t="shared" si="489"/>
        <v>0</v>
      </c>
      <c r="AA1480" s="14">
        <f t="shared" si="490"/>
        <v>0</v>
      </c>
      <c r="AB1480" s="14">
        <f>R1480+W1480</f>
        <v>0</v>
      </c>
      <c r="AC1480" s="15">
        <f t="shared" ref="AC1480:AC1492" si="491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803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87"/>
        <v>760</v>
      </c>
      <c r="Y1481" s="14">
        <f t="shared" si="488"/>
        <v>0</v>
      </c>
      <c r="Z1481" s="14">
        <f t="shared" si="489"/>
        <v>0</v>
      </c>
      <c r="AA1481" s="14">
        <f t="shared" si="490"/>
        <v>0</v>
      </c>
      <c r="AB1481" s="14">
        <f t="shared" ref="AB1481:AB1492" si="492">R1481+W1481</f>
        <v>0</v>
      </c>
      <c r="AC1481" s="15">
        <f t="shared" si="491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804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87"/>
        <v>760</v>
      </c>
      <c r="Y1482" s="14">
        <f t="shared" si="488"/>
        <v>0</v>
      </c>
      <c r="Z1482" s="14">
        <f t="shared" si="489"/>
        <v>0</v>
      </c>
      <c r="AA1482" s="14">
        <f t="shared" si="490"/>
        <v>0</v>
      </c>
      <c r="AB1482" s="14">
        <f t="shared" si="492"/>
        <v>0</v>
      </c>
      <c r="AC1482" s="15">
        <f t="shared" si="491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654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87"/>
        <v>760</v>
      </c>
      <c r="Y1483" s="14">
        <f t="shared" si="488"/>
        <v>0</v>
      </c>
      <c r="Z1483" s="14">
        <f t="shared" si="489"/>
        <v>0</v>
      </c>
      <c r="AA1483" s="14">
        <f t="shared" si="490"/>
        <v>0</v>
      </c>
      <c r="AB1483" s="14">
        <f t="shared" si="492"/>
        <v>0</v>
      </c>
      <c r="AC1483" s="15">
        <f t="shared" si="491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7"/>
        <v>260</v>
      </c>
      <c r="Y1484" s="14">
        <f t="shared" si="488"/>
        <v>624</v>
      </c>
      <c r="Z1484" s="14">
        <f t="shared" si="489"/>
        <v>0</v>
      </c>
      <c r="AA1484" s="14">
        <f t="shared" si="490"/>
        <v>0</v>
      </c>
      <c r="AB1484" s="14">
        <f t="shared" si="492"/>
        <v>0</v>
      </c>
      <c r="AC1484" s="15">
        <f t="shared" si="491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830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7"/>
        <v>260</v>
      </c>
      <c r="Y1485" s="14">
        <f t="shared" si="488"/>
        <v>0</v>
      </c>
      <c r="Z1485" s="14">
        <f t="shared" si="489"/>
        <v>624</v>
      </c>
      <c r="AA1485" s="14">
        <f t="shared" si="490"/>
        <v>0</v>
      </c>
      <c r="AB1485" s="14">
        <f t="shared" si="492"/>
        <v>0</v>
      </c>
      <c r="AC1485" s="15">
        <f t="shared" si="491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831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487"/>
        <v>260</v>
      </c>
      <c r="Y1486" s="14">
        <f t="shared" si="488"/>
        <v>0</v>
      </c>
      <c r="Z1486" s="14">
        <f t="shared" si="489"/>
        <v>0</v>
      </c>
      <c r="AA1486" s="14">
        <f t="shared" si="490"/>
        <v>624</v>
      </c>
      <c r="AB1486" s="14">
        <f t="shared" si="492"/>
        <v>0</v>
      </c>
      <c r="AC1486" s="15">
        <f t="shared" si="491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832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487"/>
        <v>260</v>
      </c>
      <c r="Y1487" s="14">
        <f t="shared" si="488"/>
        <v>0</v>
      </c>
      <c r="Z1487" s="14">
        <f t="shared" si="489"/>
        <v>0</v>
      </c>
      <c r="AA1487" s="14">
        <f t="shared" si="490"/>
        <v>0</v>
      </c>
      <c r="AB1487" s="14">
        <f t="shared" si="492"/>
        <v>624</v>
      </c>
      <c r="AC1487" s="15">
        <f t="shared" si="491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833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(N1488/100)*(I1488*$I$13)+(N1488/100)*(J1488*$J$13)+(N1488/100)*(M1488*$M$13)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>N1488+S1488</f>
        <v>930</v>
      </c>
      <c r="Y1488" s="14">
        <f t="shared" si="488"/>
        <v>0</v>
      </c>
      <c r="Z1488" s="14">
        <f t="shared" si="489"/>
        <v>0</v>
      </c>
      <c r="AA1488" s="14">
        <f t="shared" si="490"/>
        <v>0</v>
      </c>
      <c r="AB1488" s="14">
        <f t="shared" si="492"/>
        <v>0</v>
      </c>
      <c r="AC1488" s="15">
        <f t="shared" si="491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834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7"/>
        <v>930</v>
      </c>
      <c r="Y1489" s="14">
        <f t="shared" si="488"/>
        <v>0</v>
      </c>
      <c r="Z1489" s="14">
        <f t="shared" si="489"/>
        <v>0</v>
      </c>
      <c r="AA1489" s="14">
        <f t="shared" si="490"/>
        <v>0</v>
      </c>
      <c r="AB1489" s="14">
        <f t="shared" si="492"/>
        <v>0</v>
      </c>
      <c r="AC1489" s="15">
        <f t="shared" si="491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7"/>
        <v>930</v>
      </c>
      <c r="Y1490" s="14">
        <f t="shared" si="488"/>
        <v>0</v>
      </c>
      <c r="Z1490" s="14">
        <f t="shared" si="489"/>
        <v>0</v>
      </c>
      <c r="AA1490" s="14">
        <f t="shared" si="490"/>
        <v>0</v>
      </c>
      <c r="AB1490" s="14">
        <f t="shared" si="492"/>
        <v>0</v>
      </c>
      <c r="AC1490" s="15">
        <f t="shared" si="491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87"/>
        <v>860.8</v>
      </c>
      <c r="Y1491" s="14">
        <f t="shared" si="488"/>
        <v>0</v>
      </c>
      <c r="Z1491" s="14">
        <f t="shared" si="489"/>
        <v>0</v>
      </c>
      <c r="AA1491" s="14">
        <f t="shared" si="490"/>
        <v>0</v>
      </c>
      <c r="AB1491" s="14">
        <f t="shared" si="492"/>
        <v>0</v>
      </c>
      <c r="AC1491" s="15">
        <f t="shared" si="491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87"/>
        <v>1036.8000000000002</v>
      </c>
      <c r="Y1492" s="14">
        <f t="shared" si="488"/>
        <v>0</v>
      </c>
      <c r="Z1492" s="14">
        <f t="shared" si="489"/>
        <v>0</v>
      </c>
      <c r="AA1492" s="14">
        <f t="shared" si="490"/>
        <v>0</v>
      </c>
      <c r="AB1492" s="14">
        <f t="shared" si="492"/>
        <v>0</v>
      </c>
      <c r="AC1492" s="15">
        <f t="shared" si="491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93">N1493+S1493</f>
        <v>681.6</v>
      </c>
      <c r="Y1493" s="52">
        <f t="shared" ref="Y1493:Y1507" si="494">O1493+T1493</f>
        <v>0</v>
      </c>
      <c r="Z1493" s="52">
        <f t="shared" ref="Z1493:Z1507" si="495">P1493+U1493</f>
        <v>200</v>
      </c>
      <c r="AA1493" s="52">
        <f t="shared" ref="AA1493:AA1507" si="496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801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93"/>
        <v>840.6400000000001</v>
      </c>
      <c r="Y1494" s="14">
        <f t="shared" si="494"/>
        <v>0</v>
      </c>
      <c r="Z1494" s="14">
        <f t="shared" si="495"/>
        <v>160</v>
      </c>
      <c r="AA1494" s="14">
        <f t="shared" si="496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800</v>
      </c>
      <c r="AF1494" s="60"/>
      <c r="AH1494" s="20"/>
    </row>
    <row r="1495" spans="1:34">
      <c r="A1495" s="99" t="s">
        <v>802</v>
      </c>
      <c r="B1495" s="91">
        <v>16</v>
      </c>
      <c r="C1495" s="21" t="s">
        <v>835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93"/>
        <v>641.83999999999992</v>
      </c>
      <c r="Y1495" s="14">
        <f t="shared" si="494"/>
        <v>0</v>
      </c>
      <c r="Z1495" s="14">
        <f t="shared" si="495"/>
        <v>200</v>
      </c>
      <c r="AA1495" s="14">
        <f t="shared" si="496"/>
        <v>0</v>
      </c>
      <c r="AB1495" s="14">
        <f>R1495+W1495</f>
        <v>0</v>
      </c>
      <c r="AC1495" s="15">
        <f t="shared" ref="AC1495:AC1507" si="497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803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93"/>
        <v>641.83999999999992</v>
      </c>
      <c r="Y1496" s="14">
        <f t="shared" si="494"/>
        <v>0</v>
      </c>
      <c r="Z1496" s="14">
        <f t="shared" si="495"/>
        <v>200</v>
      </c>
      <c r="AA1496" s="14">
        <f t="shared" si="496"/>
        <v>0</v>
      </c>
      <c r="AB1496" s="14">
        <f t="shared" ref="AB1496:AB1507" si="498">R1496+W1496</f>
        <v>0</v>
      </c>
      <c r="AC1496" s="15">
        <f t="shared" si="497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804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93"/>
        <v>641.83999999999992</v>
      </c>
      <c r="Y1497" s="14">
        <f t="shared" si="494"/>
        <v>0</v>
      </c>
      <c r="Z1497" s="14">
        <f t="shared" si="495"/>
        <v>200</v>
      </c>
      <c r="AA1497" s="14">
        <f t="shared" si="496"/>
        <v>0</v>
      </c>
      <c r="AB1497" s="14">
        <f t="shared" si="498"/>
        <v>0</v>
      </c>
      <c r="AC1497" s="15">
        <f t="shared" si="497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654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93"/>
        <v>641.83999999999992</v>
      </c>
      <c r="Y1498" s="14">
        <f t="shared" si="494"/>
        <v>0</v>
      </c>
      <c r="Z1498" s="14">
        <f t="shared" si="495"/>
        <v>200</v>
      </c>
      <c r="AA1498" s="14">
        <f t="shared" si="496"/>
        <v>0</v>
      </c>
      <c r="AB1498" s="14">
        <f t="shared" si="498"/>
        <v>0</v>
      </c>
      <c r="AC1498" s="15">
        <f t="shared" si="497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595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90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540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93"/>
        <v>221.51999999999998</v>
      </c>
      <c r="Y1499" s="14">
        <f t="shared" si="494"/>
        <v>840</v>
      </c>
      <c r="Z1499" s="14">
        <f t="shared" si="495"/>
        <v>0</v>
      </c>
      <c r="AA1499" s="14">
        <f t="shared" si="496"/>
        <v>0</v>
      </c>
      <c r="AB1499" s="14">
        <f t="shared" si="498"/>
        <v>0</v>
      </c>
      <c r="AC1499" s="15">
        <f t="shared" si="497"/>
        <v>1061.5</v>
      </c>
      <c r="AD1499" s="48">
        <f>(ROUND(AC1499-AC1493,1)/AC1493)</f>
        <v>0.20406079854809436</v>
      </c>
      <c r="AE1499" s="113"/>
      <c r="AF1499" s="60"/>
      <c r="AH1499" s="20"/>
    </row>
    <row r="1500" spans="1:34">
      <c r="A1500" s="99" t="s">
        <v>830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50</v>
      </c>
      <c r="L1500" s="13">
        <v>50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600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93"/>
        <v>221.51999999999998</v>
      </c>
      <c r="Y1500" s="14">
        <f t="shared" si="494"/>
        <v>0</v>
      </c>
      <c r="Z1500" s="14">
        <f t="shared" si="495"/>
        <v>900</v>
      </c>
      <c r="AA1500" s="14">
        <f t="shared" si="496"/>
        <v>0</v>
      </c>
      <c r="AB1500" s="14">
        <f t="shared" si="498"/>
        <v>0</v>
      </c>
      <c r="AC1500" s="15">
        <f t="shared" si="497"/>
        <v>1121.5</v>
      </c>
      <c r="AD1500" s="48">
        <f>(ROUND(AC1500-AC1493,1)/AC1493)</f>
        <v>0.27211887477313973</v>
      </c>
      <c r="AE1500" s="113"/>
      <c r="AF1500" s="60"/>
      <c r="AH1500" s="20"/>
    </row>
    <row r="1501" spans="1:34">
      <c r="A1501" s="99" t="s">
        <v>831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90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540</v>
      </c>
      <c r="W1501" s="14">
        <f>(R1501/100)*(K1501*$K$11)+(R1501/100)*(L1501*$L$11)</f>
        <v>0</v>
      </c>
      <c r="X1501" s="14">
        <f t="shared" si="493"/>
        <v>221.51999999999998</v>
      </c>
      <c r="Y1501" s="14">
        <f t="shared" si="494"/>
        <v>0</v>
      </c>
      <c r="Z1501" s="14">
        <f t="shared" si="495"/>
        <v>0</v>
      </c>
      <c r="AA1501" s="14">
        <f t="shared" si="496"/>
        <v>840</v>
      </c>
      <c r="AB1501" s="14">
        <f t="shared" si="498"/>
        <v>0</v>
      </c>
      <c r="AC1501" s="15">
        <f t="shared" si="497"/>
        <v>1061.5</v>
      </c>
      <c r="AD1501" s="48">
        <f>(ROUND(AC1501-AC1493,1)/AC1493)</f>
        <v>0.20406079854809436</v>
      </c>
      <c r="AE1501" s="113"/>
      <c r="AF1501" s="60"/>
      <c r="AH1501" s="20"/>
    </row>
    <row r="1502" spans="1:34">
      <c r="A1502" s="99" t="s">
        <v>832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45</v>
      </c>
      <c r="L1502" s="13">
        <v>45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540</v>
      </c>
      <c r="X1502" s="14">
        <f t="shared" si="493"/>
        <v>221.51999999999998</v>
      </c>
      <c r="Y1502" s="14">
        <f t="shared" si="494"/>
        <v>0</v>
      </c>
      <c r="Z1502" s="14">
        <f t="shared" si="495"/>
        <v>0</v>
      </c>
      <c r="AA1502" s="14">
        <f t="shared" si="496"/>
        <v>0</v>
      </c>
      <c r="AB1502" s="14">
        <f t="shared" si="498"/>
        <v>840</v>
      </c>
      <c r="AC1502" s="15">
        <f t="shared" si="497"/>
        <v>1061.5</v>
      </c>
      <c r="AD1502" s="48">
        <f>(ROUND(AC1502-AC1493,1)/AC1493)</f>
        <v>0.20406079854809436</v>
      </c>
      <c r="AE1502" s="113"/>
      <c r="AF1502" s="60"/>
      <c r="AH1502" s="20"/>
    </row>
    <row r="1503" spans="1:34">
      <c r="A1503" s="99" t="s">
        <v>833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50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(N1503/100)*(I1503*$I$13)+(N1503/100)*(J1503*$J$13)+(N1503/100)*(M1503*$M$13)</f>
        <v>511.2</v>
      </c>
      <c r="T1503" s="14">
        <f>(O1503/100)*(K1503*$K$13)+(O1503/100)*(M1503*$M$13)</f>
        <v>0</v>
      </c>
      <c r="U1503" s="14">
        <f>(P1503/100)*(K1503*$K$13)+(P1503/100)*(L1503*$L$13)+(P1503/100)*(M1503*$M$13)</f>
        <v>150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>N1503+S1503</f>
        <v>724.2</v>
      </c>
      <c r="Y1503" s="14">
        <f t="shared" si="494"/>
        <v>0</v>
      </c>
      <c r="Z1503" s="14">
        <f t="shared" si="495"/>
        <v>300</v>
      </c>
      <c r="AA1503" s="14">
        <f t="shared" si="496"/>
        <v>0</v>
      </c>
      <c r="AB1503" s="14">
        <f t="shared" si="498"/>
        <v>0</v>
      </c>
      <c r="AC1503" s="15">
        <f t="shared" si="497"/>
        <v>1024.2</v>
      </c>
      <c r="AD1503" s="48">
        <f>(ROUND(AC1503-AC1493,1)/AC1493)</f>
        <v>0.1617513611615245</v>
      </c>
      <c r="AE1503" s="113"/>
      <c r="AF1503" s="60"/>
      <c r="AH1503" s="20"/>
    </row>
    <row r="1504" spans="1:34">
      <c r="A1504" s="99" t="s">
        <v>834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70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756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93"/>
        <v>1026</v>
      </c>
      <c r="Y1504" s="14">
        <f t="shared" si="494"/>
        <v>0</v>
      </c>
      <c r="Z1504" s="14">
        <f t="shared" si="495"/>
        <v>0</v>
      </c>
      <c r="AA1504" s="14">
        <f t="shared" si="496"/>
        <v>0</v>
      </c>
      <c r="AB1504" s="14">
        <f t="shared" si="498"/>
        <v>0</v>
      </c>
      <c r="AC1504" s="15">
        <f t="shared" si="497"/>
        <v>1026</v>
      </c>
      <c r="AD1504" s="48">
        <f>(ROUND(AC1504-AC1493,1)/AC1493)</f>
        <v>0.16379310344827586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70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756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93"/>
        <v>1026</v>
      </c>
      <c r="Y1505" s="14">
        <f t="shared" si="494"/>
        <v>0</v>
      </c>
      <c r="Z1505" s="14">
        <f t="shared" si="495"/>
        <v>0</v>
      </c>
      <c r="AA1505" s="14">
        <f t="shared" si="496"/>
        <v>0</v>
      </c>
      <c r="AB1505" s="14">
        <f t="shared" si="498"/>
        <v>0</v>
      </c>
      <c r="AC1505" s="15">
        <f t="shared" si="497"/>
        <v>1026</v>
      </c>
      <c r="AD1505" s="48">
        <f>(ROUND(AC1505-AC1493,1)/AC1493)</f>
        <v>0.16379310344827586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93"/>
        <v>786.11200000000008</v>
      </c>
      <c r="Y1506" s="14">
        <f t="shared" si="494"/>
        <v>0</v>
      </c>
      <c r="Z1506" s="14">
        <f t="shared" si="495"/>
        <v>160</v>
      </c>
      <c r="AA1506" s="14">
        <f t="shared" si="496"/>
        <v>0</v>
      </c>
      <c r="AB1506" s="14">
        <f t="shared" si="498"/>
        <v>0</v>
      </c>
      <c r="AC1506" s="15">
        <f t="shared" si="497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93"/>
        <v>924.70400000000018</v>
      </c>
      <c r="Y1507" s="14">
        <f t="shared" si="494"/>
        <v>0</v>
      </c>
      <c r="Z1507" s="14">
        <f t="shared" si="495"/>
        <v>160</v>
      </c>
      <c r="AA1507" s="14">
        <f t="shared" si="496"/>
        <v>0</v>
      </c>
      <c r="AB1507" s="14">
        <f t="shared" si="498"/>
        <v>0</v>
      </c>
      <c r="AC1507" s="15">
        <f t="shared" si="497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99">N1508+S1508</f>
        <v>819.83999999999992</v>
      </c>
      <c r="Y1508" s="52">
        <f t="shared" ref="Y1508:Y1522" si="500">O1508+T1508</f>
        <v>0</v>
      </c>
      <c r="Z1508" s="52">
        <f t="shared" ref="Z1508:Z1522" si="501">P1508+U1508</f>
        <v>0</v>
      </c>
      <c r="AA1508" s="52">
        <f t="shared" ref="AA1508:AA1522" si="502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801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99"/>
        <v>954.24</v>
      </c>
      <c r="Y1509" s="14">
        <f t="shared" si="500"/>
        <v>0</v>
      </c>
      <c r="Z1509" s="14">
        <f t="shared" si="501"/>
        <v>0</v>
      </c>
      <c r="AA1509" s="14">
        <f t="shared" si="502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800</v>
      </c>
      <c r="AF1509" s="60"/>
      <c r="AH1509" s="20"/>
    </row>
    <row r="1510" spans="1:34">
      <c r="A1510" s="99" t="s">
        <v>802</v>
      </c>
      <c r="B1510" s="93">
        <v>0</v>
      </c>
      <c r="C1510" s="21" t="s">
        <v>835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99"/>
        <v>771.45600000000002</v>
      </c>
      <c r="Y1510" s="14">
        <f t="shared" si="500"/>
        <v>0</v>
      </c>
      <c r="Z1510" s="14">
        <f t="shared" si="501"/>
        <v>0</v>
      </c>
      <c r="AA1510" s="14">
        <f t="shared" si="502"/>
        <v>0</v>
      </c>
      <c r="AB1510" s="14">
        <f>R1510+W1510</f>
        <v>0</v>
      </c>
      <c r="AC1510" s="15">
        <f t="shared" ref="AC1510:AC1522" si="503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803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99"/>
        <v>771.45600000000002</v>
      </c>
      <c r="Y1511" s="14">
        <f t="shared" si="500"/>
        <v>0</v>
      </c>
      <c r="Z1511" s="14">
        <f t="shared" si="501"/>
        <v>0</v>
      </c>
      <c r="AA1511" s="14">
        <f t="shared" si="502"/>
        <v>0</v>
      </c>
      <c r="AB1511" s="14">
        <f t="shared" ref="AB1511:AB1522" si="504">R1511+W1511</f>
        <v>0</v>
      </c>
      <c r="AC1511" s="15">
        <f t="shared" si="503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804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99"/>
        <v>771.45600000000002</v>
      </c>
      <c r="Y1512" s="14">
        <f t="shared" si="500"/>
        <v>0</v>
      </c>
      <c r="Z1512" s="14">
        <f t="shared" si="501"/>
        <v>0</v>
      </c>
      <c r="AA1512" s="14">
        <f t="shared" si="502"/>
        <v>0</v>
      </c>
      <c r="AB1512" s="14">
        <f t="shared" si="504"/>
        <v>0</v>
      </c>
      <c r="AC1512" s="15">
        <f t="shared" si="503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654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99"/>
        <v>771.45600000000002</v>
      </c>
      <c r="Y1513" s="14">
        <f t="shared" si="500"/>
        <v>0</v>
      </c>
      <c r="Z1513" s="14">
        <f t="shared" si="501"/>
        <v>0</v>
      </c>
      <c r="AA1513" s="14">
        <f t="shared" si="502"/>
        <v>0</v>
      </c>
      <c r="AB1513" s="14">
        <f t="shared" si="504"/>
        <v>0</v>
      </c>
      <c r="AC1513" s="15">
        <f t="shared" si="503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99"/>
        <v>266.44800000000004</v>
      </c>
      <c r="Y1514" s="14">
        <f t="shared" si="500"/>
        <v>640.07999999999993</v>
      </c>
      <c r="Z1514" s="14">
        <f t="shared" si="501"/>
        <v>0</v>
      </c>
      <c r="AA1514" s="14">
        <f t="shared" si="502"/>
        <v>0</v>
      </c>
      <c r="AB1514" s="14">
        <f t="shared" si="504"/>
        <v>0</v>
      </c>
      <c r="AC1514" s="15">
        <f t="shared" si="503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830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99"/>
        <v>266.44800000000004</v>
      </c>
      <c r="Y1515" s="14">
        <f t="shared" si="500"/>
        <v>0</v>
      </c>
      <c r="Z1515" s="14">
        <f t="shared" si="501"/>
        <v>640.07999999999993</v>
      </c>
      <c r="AA1515" s="14">
        <f t="shared" si="502"/>
        <v>0</v>
      </c>
      <c r="AB1515" s="14">
        <f t="shared" si="504"/>
        <v>0</v>
      </c>
      <c r="AC1515" s="15">
        <f t="shared" si="503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831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499"/>
        <v>266.44800000000004</v>
      </c>
      <c r="Y1516" s="14">
        <f t="shared" si="500"/>
        <v>0</v>
      </c>
      <c r="Z1516" s="14">
        <f t="shared" si="501"/>
        <v>0</v>
      </c>
      <c r="AA1516" s="14">
        <f t="shared" si="502"/>
        <v>640.07999999999993</v>
      </c>
      <c r="AB1516" s="14">
        <f t="shared" si="504"/>
        <v>0</v>
      </c>
      <c r="AC1516" s="15">
        <f t="shared" si="503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832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499"/>
        <v>266.44800000000004</v>
      </c>
      <c r="Y1517" s="14">
        <f t="shared" si="500"/>
        <v>0</v>
      </c>
      <c r="Z1517" s="14">
        <f t="shared" si="501"/>
        <v>0</v>
      </c>
      <c r="AA1517" s="14">
        <f t="shared" si="502"/>
        <v>0</v>
      </c>
      <c r="AB1517" s="14">
        <f t="shared" si="504"/>
        <v>640.07999999999993</v>
      </c>
      <c r="AC1517" s="15">
        <f t="shared" si="503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833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(N1518/100)*(I1518*$I$13)+(N1518/100)*(J1518*$J$13)+(N1518/100)*(M1518*$M$13)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>N1518+S1518</f>
        <v>947.52</v>
      </c>
      <c r="Y1518" s="14">
        <f t="shared" si="500"/>
        <v>0</v>
      </c>
      <c r="Z1518" s="14">
        <f t="shared" si="501"/>
        <v>0</v>
      </c>
      <c r="AA1518" s="14">
        <f t="shared" si="502"/>
        <v>0</v>
      </c>
      <c r="AB1518" s="14">
        <f t="shared" si="504"/>
        <v>0</v>
      </c>
      <c r="AC1518" s="15">
        <f t="shared" si="503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834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99"/>
        <v>947.52</v>
      </c>
      <c r="Y1519" s="14">
        <f t="shared" si="500"/>
        <v>0</v>
      </c>
      <c r="Z1519" s="14">
        <f t="shared" si="501"/>
        <v>0</v>
      </c>
      <c r="AA1519" s="14">
        <f t="shared" si="502"/>
        <v>0</v>
      </c>
      <c r="AB1519" s="14">
        <f t="shared" si="504"/>
        <v>0</v>
      </c>
      <c r="AC1519" s="15">
        <f t="shared" si="503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99"/>
        <v>947.52</v>
      </c>
      <c r="Y1520" s="14">
        <f t="shared" si="500"/>
        <v>0</v>
      </c>
      <c r="Z1520" s="14">
        <f t="shared" si="501"/>
        <v>0</v>
      </c>
      <c r="AA1520" s="14">
        <f t="shared" si="502"/>
        <v>0</v>
      </c>
      <c r="AB1520" s="14">
        <f t="shared" si="504"/>
        <v>0</v>
      </c>
      <c r="AC1520" s="15">
        <f t="shared" si="503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99"/>
        <v>877.63200000000006</v>
      </c>
      <c r="Y1521" s="14">
        <f t="shared" si="500"/>
        <v>0</v>
      </c>
      <c r="Z1521" s="14">
        <f t="shared" si="501"/>
        <v>0</v>
      </c>
      <c r="AA1521" s="14">
        <f t="shared" si="502"/>
        <v>0</v>
      </c>
      <c r="AB1521" s="14">
        <f t="shared" si="504"/>
        <v>0</v>
      </c>
      <c r="AC1521" s="15">
        <f t="shared" si="503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99"/>
        <v>1048.3200000000002</v>
      </c>
      <c r="Y1522" s="14">
        <f t="shared" si="500"/>
        <v>0</v>
      </c>
      <c r="Z1522" s="14">
        <f t="shared" si="501"/>
        <v>0</v>
      </c>
      <c r="AA1522" s="14">
        <f t="shared" si="502"/>
        <v>0</v>
      </c>
      <c r="AB1522" s="14">
        <f t="shared" si="504"/>
        <v>0</v>
      </c>
      <c r="AC1522" s="15">
        <f t="shared" si="503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505">N1523+S1523</f>
        <v>0</v>
      </c>
      <c r="Y1523" s="52">
        <f t="shared" ref="Y1523:Y1537" si="506">O1523+T1523</f>
        <v>0</v>
      </c>
      <c r="Z1523" s="52">
        <f t="shared" ref="Z1523:Z1537" si="507">P1523+U1523</f>
        <v>0</v>
      </c>
      <c r="AA1523" s="52">
        <f t="shared" ref="AA1523:AA1537" si="508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801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505"/>
        <v>0</v>
      </c>
      <c r="Y1524" s="14">
        <f t="shared" si="506"/>
        <v>0</v>
      </c>
      <c r="Z1524" s="14">
        <f t="shared" si="507"/>
        <v>0</v>
      </c>
      <c r="AA1524" s="14">
        <f t="shared" si="508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800</v>
      </c>
      <c r="AF1524" s="60"/>
      <c r="AH1524" s="20"/>
    </row>
    <row r="1525" spans="1:34">
      <c r="A1525" s="99" t="s">
        <v>802</v>
      </c>
      <c r="B1525" s="91">
        <v>0</v>
      </c>
      <c r="C1525" s="21" t="s">
        <v>835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505"/>
        <v>0</v>
      </c>
      <c r="Y1525" s="14">
        <f t="shared" si="506"/>
        <v>0</v>
      </c>
      <c r="Z1525" s="14">
        <f t="shared" si="507"/>
        <v>0</v>
      </c>
      <c r="AA1525" s="14">
        <f t="shared" si="508"/>
        <v>0</v>
      </c>
      <c r="AB1525" s="14">
        <f>R1525+W1525</f>
        <v>884.8</v>
      </c>
      <c r="AC1525" s="15">
        <f t="shared" ref="AC1525:AC1538" si="509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803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505"/>
        <v>0</v>
      </c>
      <c r="Y1526" s="14">
        <f t="shared" si="506"/>
        <v>0</v>
      </c>
      <c r="Z1526" s="14">
        <f t="shared" si="507"/>
        <v>0</v>
      </c>
      <c r="AA1526" s="14">
        <f t="shared" si="508"/>
        <v>0</v>
      </c>
      <c r="AB1526" s="14">
        <f t="shared" ref="AB1526:AB1538" si="510">R1526+W1526</f>
        <v>884.8</v>
      </c>
      <c r="AC1526" s="15">
        <f t="shared" si="509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804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505"/>
        <v>0</v>
      </c>
      <c r="Y1527" s="14">
        <f t="shared" si="506"/>
        <v>0</v>
      </c>
      <c r="Z1527" s="14">
        <f t="shared" si="507"/>
        <v>0</v>
      </c>
      <c r="AA1527" s="14">
        <f t="shared" si="508"/>
        <v>0</v>
      </c>
      <c r="AB1527" s="14">
        <f t="shared" si="510"/>
        <v>884.8</v>
      </c>
      <c r="AC1527" s="15">
        <f t="shared" si="509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654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505"/>
        <v>0</v>
      </c>
      <c r="Y1528" s="14">
        <f t="shared" si="506"/>
        <v>0</v>
      </c>
      <c r="Z1528" s="14">
        <f t="shared" si="507"/>
        <v>0</v>
      </c>
      <c r="AA1528" s="14">
        <f t="shared" si="508"/>
        <v>0</v>
      </c>
      <c r="AB1528" s="14">
        <f t="shared" si="510"/>
        <v>884.8</v>
      </c>
      <c r="AC1528" s="15">
        <f t="shared" si="509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595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150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810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05"/>
        <v>0</v>
      </c>
      <c r="Y1529" s="14">
        <f t="shared" si="506"/>
        <v>1080</v>
      </c>
      <c r="Z1529" s="14">
        <f t="shared" si="507"/>
        <v>0</v>
      </c>
      <c r="AA1529" s="14">
        <f t="shared" si="508"/>
        <v>0</v>
      </c>
      <c r="AB1529" s="14">
        <f t="shared" si="510"/>
        <v>0</v>
      </c>
      <c r="AC1529" s="15">
        <f t="shared" si="509"/>
        <v>1080</v>
      </c>
      <c r="AD1529" s="48">
        <f>(ROUND(AC1529-AC1523,1)/AC1523)</f>
        <v>0.13445378151260504</v>
      </c>
      <c r="AE1529" s="113"/>
      <c r="AF1529" s="60"/>
      <c r="AH1529" s="20"/>
    </row>
    <row r="1530" spans="1:34">
      <c r="A1530" s="99" t="s">
        <v>830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75</v>
      </c>
      <c r="L1530" s="13">
        <v>75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810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05"/>
        <v>0</v>
      </c>
      <c r="Y1530" s="14">
        <f t="shared" si="506"/>
        <v>0</v>
      </c>
      <c r="Z1530" s="14">
        <f t="shared" si="507"/>
        <v>1080</v>
      </c>
      <c r="AA1530" s="14">
        <f t="shared" si="508"/>
        <v>0</v>
      </c>
      <c r="AB1530" s="14">
        <f t="shared" si="510"/>
        <v>0</v>
      </c>
      <c r="AC1530" s="15">
        <f t="shared" si="509"/>
        <v>1080</v>
      </c>
      <c r="AD1530" s="48">
        <f>(ROUND(AC1530-AC1523,1)/AC1523)</f>
        <v>0.13445378151260504</v>
      </c>
      <c r="AE1530" s="113"/>
      <c r="AF1530" s="60"/>
      <c r="AH1530" s="20"/>
    </row>
    <row r="1531" spans="1:34">
      <c r="A1531" s="99" t="s">
        <v>831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150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810</v>
      </c>
      <c r="W1531" s="14">
        <f>(R1531/100)*(K1531*$K$11)+(R1531/100)*(L1531*$L$11)</f>
        <v>0</v>
      </c>
      <c r="X1531" s="14">
        <f t="shared" si="505"/>
        <v>0</v>
      </c>
      <c r="Y1531" s="14">
        <f t="shared" si="506"/>
        <v>0</v>
      </c>
      <c r="Z1531" s="14">
        <f t="shared" si="507"/>
        <v>0</v>
      </c>
      <c r="AA1531" s="14">
        <f t="shared" si="508"/>
        <v>1080</v>
      </c>
      <c r="AB1531" s="14">
        <f t="shared" si="510"/>
        <v>0</v>
      </c>
      <c r="AC1531" s="15">
        <f t="shared" si="509"/>
        <v>1080</v>
      </c>
      <c r="AD1531" s="48">
        <f>(ROUND(AC1531-AC1523,1)/AC1523)</f>
        <v>0.13445378151260504</v>
      </c>
      <c r="AE1531" s="113"/>
      <c r="AF1531" s="60"/>
      <c r="AH1531" s="20"/>
    </row>
    <row r="1532" spans="1:34">
      <c r="A1532" s="99" t="s">
        <v>832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80</v>
      </c>
      <c r="L1532" s="13">
        <v>80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864</v>
      </c>
      <c r="X1532" s="14">
        <f t="shared" si="505"/>
        <v>0</v>
      </c>
      <c r="Y1532" s="14">
        <f t="shared" si="506"/>
        <v>0</v>
      </c>
      <c r="Z1532" s="14">
        <f t="shared" si="507"/>
        <v>0</v>
      </c>
      <c r="AA1532" s="14">
        <f t="shared" si="508"/>
        <v>0</v>
      </c>
      <c r="AB1532" s="14">
        <f t="shared" si="510"/>
        <v>1134</v>
      </c>
      <c r="AC1532" s="15">
        <f t="shared" si="509"/>
        <v>1134</v>
      </c>
      <c r="AD1532" s="48">
        <f>(ROUND(AC1532-AC1523,1)/AC1523)</f>
        <v>0.19117647058823528</v>
      </c>
      <c r="AE1532" s="113"/>
      <c r="AF1532" s="60"/>
      <c r="AH1532" s="20"/>
    </row>
    <row r="1533" spans="1:34">
      <c r="A1533" s="99" t="s">
        <v>833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80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(N1533/100)*(I1533*$I$13)+(N1533/100)*(J1533*$J$13)+(N1533/100)*(M1533*$M$13)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840</v>
      </c>
      <c r="X1533" s="14">
        <f>N1533+S1533</f>
        <v>0</v>
      </c>
      <c r="Y1533" s="14">
        <f t="shared" si="506"/>
        <v>0</v>
      </c>
      <c r="Z1533" s="14">
        <f t="shared" si="507"/>
        <v>0</v>
      </c>
      <c r="AA1533" s="14">
        <f t="shared" si="508"/>
        <v>0</v>
      </c>
      <c r="AB1533" s="14">
        <f t="shared" si="510"/>
        <v>1050</v>
      </c>
      <c r="AC1533" s="15">
        <f t="shared" si="509"/>
        <v>1050</v>
      </c>
      <c r="AD1533" s="48">
        <f>(ROUND(AC1533-AC1523,1)/AC1523)</f>
        <v>0.10294117647058823</v>
      </c>
      <c r="AE1533" s="113"/>
      <c r="AF1533" s="60"/>
      <c r="AH1533" s="20"/>
    </row>
    <row r="1534" spans="1:34">
      <c r="A1534" s="99" t="s">
        <v>834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150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810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05"/>
        <v>1080</v>
      </c>
      <c r="Y1534" s="14">
        <f t="shared" si="506"/>
        <v>0</v>
      </c>
      <c r="Z1534" s="14">
        <f t="shared" si="507"/>
        <v>0</v>
      </c>
      <c r="AA1534" s="14">
        <f t="shared" si="508"/>
        <v>0</v>
      </c>
      <c r="AB1534" s="14">
        <f t="shared" si="510"/>
        <v>0</v>
      </c>
      <c r="AC1534" s="15">
        <f t="shared" si="509"/>
        <v>1080</v>
      </c>
      <c r="AD1534" s="48">
        <f>(ROUND(AC1534-AC1523,1)/AC1523)</f>
        <v>0.13445378151260504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150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810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05"/>
        <v>1080</v>
      </c>
      <c r="Y1535" s="14">
        <f t="shared" si="506"/>
        <v>0</v>
      </c>
      <c r="Z1535" s="14">
        <f t="shared" si="507"/>
        <v>0</v>
      </c>
      <c r="AA1535" s="14">
        <f t="shared" si="508"/>
        <v>0</v>
      </c>
      <c r="AB1535" s="14">
        <f t="shared" si="510"/>
        <v>0</v>
      </c>
      <c r="AC1535" s="15">
        <f t="shared" si="509"/>
        <v>1080</v>
      </c>
      <c r="AD1535" s="48">
        <f>(ROUND(AC1535-AC1523,1)/AC1523)</f>
        <v>0.13445378151260504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505"/>
        <v>0</v>
      </c>
      <c r="Y1536" s="14">
        <f t="shared" si="506"/>
        <v>0</v>
      </c>
      <c r="Z1536" s="14">
        <f t="shared" si="507"/>
        <v>0</v>
      </c>
      <c r="AA1536" s="14">
        <f t="shared" si="508"/>
        <v>0</v>
      </c>
      <c r="AB1536" s="14">
        <f t="shared" si="510"/>
        <v>1012.48</v>
      </c>
      <c r="AC1536" s="15">
        <f t="shared" si="509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505"/>
        <v>0</v>
      </c>
      <c r="Y1537" s="14">
        <f t="shared" si="506"/>
        <v>0</v>
      </c>
      <c r="Z1537" s="14">
        <f t="shared" si="507"/>
        <v>0</v>
      </c>
      <c r="AA1537" s="14">
        <f t="shared" si="508"/>
        <v>0</v>
      </c>
      <c r="AB1537" s="14">
        <f t="shared" si="510"/>
        <v>1012.48</v>
      </c>
      <c r="AC1537" s="15">
        <f t="shared" si="509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11">N1538+S1538</f>
        <v>805.59999999999991</v>
      </c>
      <c r="Y1538" s="52">
        <f t="shared" ref="Y1538:Y1582" si="512">O1538+T1538</f>
        <v>0</v>
      </c>
      <c r="Z1538" s="52">
        <f t="shared" ref="Z1538:Z1582" si="513">P1538+U1538</f>
        <v>0</v>
      </c>
      <c r="AA1538" s="52">
        <f t="shared" ref="AA1538:AA1582" si="514">Q1538+V1538</f>
        <v>0</v>
      </c>
      <c r="AB1538" s="52">
        <f t="shared" si="510"/>
        <v>0</v>
      </c>
      <c r="AC1538" s="53">
        <f t="shared" si="509"/>
        <v>805.6</v>
      </c>
      <c r="AD1538" s="58"/>
      <c r="AE1538" s="113"/>
      <c r="AF1538" s="60"/>
      <c r="AH1538" s="20"/>
    </row>
    <row r="1539" spans="1:34">
      <c r="A1539" s="99" t="s">
        <v>801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11"/>
        <v>934.8</v>
      </c>
      <c r="Y1539" s="14">
        <f t="shared" si="512"/>
        <v>0</v>
      </c>
      <c r="Z1539" s="14">
        <f t="shared" si="513"/>
        <v>0</v>
      </c>
      <c r="AA1539" s="14">
        <f t="shared" si="514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800</v>
      </c>
      <c r="AF1539" s="60"/>
      <c r="AH1539" s="20"/>
    </row>
    <row r="1540" spans="1:34">
      <c r="A1540" s="99" t="s">
        <v>802</v>
      </c>
      <c r="B1540" s="93">
        <v>0</v>
      </c>
      <c r="C1540" s="21" t="s">
        <v>835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11"/>
        <v>763.04</v>
      </c>
      <c r="Y1540" s="14">
        <f t="shared" si="512"/>
        <v>0</v>
      </c>
      <c r="Z1540" s="14">
        <f t="shared" si="513"/>
        <v>0</v>
      </c>
      <c r="AA1540" s="14">
        <f t="shared" si="514"/>
        <v>0</v>
      </c>
      <c r="AB1540" s="14">
        <f>R1540+W1540</f>
        <v>0</v>
      </c>
      <c r="AC1540" s="15">
        <f t="shared" ref="AC1540:AC1552" si="515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803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11"/>
        <v>763.04</v>
      </c>
      <c r="Y1541" s="14">
        <f t="shared" si="512"/>
        <v>0</v>
      </c>
      <c r="Z1541" s="14">
        <f t="shared" si="513"/>
        <v>0</v>
      </c>
      <c r="AA1541" s="14">
        <f t="shared" si="514"/>
        <v>0</v>
      </c>
      <c r="AB1541" s="14">
        <f t="shared" ref="AB1541:AB1552" si="516">R1541+W1541</f>
        <v>0</v>
      </c>
      <c r="AC1541" s="15">
        <f t="shared" si="515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804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11"/>
        <v>763.04</v>
      </c>
      <c r="Y1542" s="14">
        <f t="shared" si="512"/>
        <v>0</v>
      </c>
      <c r="Z1542" s="14">
        <f t="shared" si="513"/>
        <v>0</v>
      </c>
      <c r="AA1542" s="14">
        <f t="shared" si="514"/>
        <v>0</v>
      </c>
      <c r="AB1542" s="14">
        <f t="shared" si="516"/>
        <v>0</v>
      </c>
      <c r="AC1542" s="15">
        <f t="shared" si="515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654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11"/>
        <v>763.04</v>
      </c>
      <c r="Y1543" s="14">
        <f t="shared" si="512"/>
        <v>0</v>
      </c>
      <c r="Z1543" s="14">
        <f t="shared" si="513"/>
        <v>0</v>
      </c>
      <c r="AA1543" s="14">
        <f t="shared" si="514"/>
        <v>0</v>
      </c>
      <c r="AB1543" s="14">
        <f t="shared" si="516"/>
        <v>0</v>
      </c>
      <c r="AC1543" s="15">
        <f t="shared" si="515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11"/>
        <v>261.82000000000005</v>
      </c>
      <c r="Y1544" s="14">
        <f t="shared" si="512"/>
        <v>627</v>
      </c>
      <c r="Z1544" s="14">
        <f t="shared" si="513"/>
        <v>0</v>
      </c>
      <c r="AA1544" s="14">
        <f t="shared" si="514"/>
        <v>0</v>
      </c>
      <c r="AB1544" s="14">
        <f t="shared" si="516"/>
        <v>0</v>
      </c>
      <c r="AC1544" s="15">
        <f t="shared" si="515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830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11"/>
        <v>261.82000000000005</v>
      </c>
      <c r="Y1545" s="14">
        <f t="shared" si="512"/>
        <v>0</v>
      </c>
      <c r="Z1545" s="14">
        <f t="shared" si="513"/>
        <v>627</v>
      </c>
      <c r="AA1545" s="14">
        <f t="shared" si="514"/>
        <v>0</v>
      </c>
      <c r="AB1545" s="14">
        <f t="shared" si="516"/>
        <v>0</v>
      </c>
      <c r="AC1545" s="15">
        <f t="shared" si="515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831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11"/>
        <v>261.82000000000005</v>
      </c>
      <c r="Y1546" s="14">
        <f t="shared" si="512"/>
        <v>0</v>
      </c>
      <c r="Z1546" s="14">
        <f t="shared" si="513"/>
        <v>0</v>
      </c>
      <c r="AA1546" s="14">
        <f t="shared" si="514"/>
        <v>627</v>
      </c>
      <c r="AB1546" s="14">
        <f t="shared" si="516"/>
        <v>0</v>
      </c>
      <c r="AC1546" s="15">
        <f t="shared" si="515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832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11"/>
        <v>261.82000000000005</v>
      </c>
      <c r="Y1547" s="14">
        <f t="shared" si="512"/>
        <v>0</v>
      </c>
      <c r="Z1547" s="14">
        <f t="shared" si="513"/>
        <v>0</v>
      </c>
      <c r="AA1547" s="14">
        <f t="shared" si="514"/>
        <v>0</v>
      </c>
      <c r="AB1547" s="14">
        <f t="shared" si="516"/>
        <v>627</v>
      </c>
      <c r="AC1547" s="15">
        <f t="shared" si="515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833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(N1548/100)*(I1548*$I$13)+(N1548/100)*(J1548*$J$13)+(N1548/100)*(M1548*$M$13)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>N1548+S1548</f>
        <v>934.8</v>
      </c>
      <c r="Y1548" s="14">
        <f t="shared" si="512"/>
        <v>0</v>
      </c>
      <c r="Z1548" s="14">
        <f t="shared" si="513"/>
        <v>0</v>
      </c>
      <c r="AA1548" s="14">
        <f t="shared" si="514"/>
        <v>0</v>
      </c>
      <c r="AB1548" s="14">
        <f t="shared" si="516"/>
        <v>0</v>
      </c>
      <c r="AC1548" s="15">
        <f t="shared" si="515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834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11"/>
        <v>934.8</v>
      </c>
      <c r="Y1549" s="14">
        <f t="shared" si="512"/>
        <v>0</v>
      </c>
      <c r="Z1549" s="14">
        <f t="shared" si="513"/>
        <v>0</v>
      </c>
      <c r="AA1549" s="14">
        <f t="shared" si="514"/>
        <v>0</v>
      </c>
      <c r="AB1549" s="14">
        <f t="shared" si="516"/>
        <v>0</v>
      </c>
      <c r="AC1549" s="15">
        <f t="shared" si="515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11"/>
        <v>934.8</v>
      </c>
      <c r="Y1550" s="14">
        <f t="shared" si="512"/>
        <v>0</v>
      </c>
      <c r="Z1550" s="14">
        <f t="shared" si="513"/>
        <v>0</v>
      </c>
      <c r="AA1550" s="14">
        <f t="shared" si="514"/>
        <v>0</v>
      </c>
      <c r="AB1550" s="14">
        <f t="shared" si="516"/>
        <v>0</v>
      </c>
      <c r="AC1550" s="15">
        <f t="shared" si="515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11"/>
        <v>857.28</v>
      </c>
      <c r="Y1551" s="14">
        <f t="shared" si="512"/>
        <v>0</v>
      </c>
      <c r="Z1551" s="14">
        <f t="shared" si="513"/>
        <v>0</v>
      </c>
      <c r="AA1551" s="14">
        <f t="shared" si="514"/>
        <v>0</v>
      </c>
      <c r="AB1551" s="14">
        <f t="shared" si="516"/>
        <v>0</v>
      </c>
      <c r="AC1551" s="15">
        <f t="shared" si="515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11"/>
        <v>1048.8</v>
      </c>
      <c r="Y1552" s="14">
        <f t="shared" si="512"/>
        <v>0</v>
      </c>
      <c r="Z1552" s="14">
        <f t="shared" si="513"/>
        <v>0</v>
      </c>
      <c r="AA1552" s="14">
        <f t="shared" si="514"/>
        <v>0</v>
      </c>
      <c r="AB1552" s="14">
        <f t="shared" si="516"/>
        <v>0</v>
      </c>
      <c r="AC1552" s="15">
        <f t="shared" si="515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874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11"/>
        <v>662.4</v>
      </c>
      <c r="Y1553" s="52">
        <f t="shared" si="512"/>
        <v>0</v>
      </c>
      <c r="Z1553" s="52">
        <f t="shared" si="513"/>
        <v>0</v>
      </c>
      <c r="AA1553" s="52">
        <f t="shared" si="514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801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11"/>
        <v>828</v>
      </c>
      <c r="Y1554" s="14">
        <f t="shared" si="512"/>
        <v>0</v>
      </c>
      <c r="Z1554" s="14">
        <f t="shared" si="513"/>
        <v>0</v>
      </c>
      <c r="AA1554" s="14">
        <f t="shared" si="514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800</v>
      </c>
      <c r="AF1554" s="60"/>
      <c r="AH1554" s="20"/>
    </row>
    <row r="1555" spans="1:34">
      <c r="A1555" s="99" t="s">
        <v>802</v>
      </c>
      <c r="B1555" s="91">
        <v>10</v>
      </c>
      <c r="C1555" s="21" t="s">
        <v>835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11"/>
        <v>623.76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200</v>
      </c>
      <c r="AC1555" s="15">
        <f t="shared" ref="AC1555:AC1567" si="517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803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11"/>
        <v>623.76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 t="shared" ref="AB1556:AB1567" si="518">R1556+W1556</f>
        <v>200</v>
      </c>
      <c r="AC1556" s="15">
        <f t="shared" si="517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804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11"/>
        <v>623.76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si="518"/>
        <v>200</v>
      </c>
      <c r="AC1557" s="15">
        <f t="shared" si="517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654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11"/>
        <v>623.76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8"/>
        <v>200</v>
      </c>
      <c r="AC1558" s="15">
        <f t="shared" si="517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595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486.00000000000006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11"/>
        <v>215.28</v>
      </c>
      <c r="Y1559" s="14">
        <f t="shared" si="512"/>
        <v>756</v>
      </c>
      <c r="Z1559" s="14">
        <f t="shared" si="513"/>
        <v>0</v>
      </c>
      <c r="AA1559" s="14">
        <f t="shared" si="514"/>
        <v>0</v>
      </c>
      <c r="AB1559" s="14">
        <f t="shared" si="518"/>
        <v>0</v>
      </c>
      <c r="AC1559" s="15">
        <f t="shared" si="517"/>
        <v>971.3</v>
      </c>
      <c r="AD1559" s="48">
        <f>(ROUND(AC1559-AC1553,1)/AC1553)</f>
        <v>0.12627551020408165</v>
      </c>
      <c r="AE1559" s="113"/>
      <c r="AF1559" s="60"/>
      <c r="AH1559" s="20"/>
    </row>
    <row r="1560" spans="1:34">
      <c r="A1560" s="99" t="s">
        <v>830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486.00000000000006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11"/>
        <v>215.28</v>
      </c>
      <c r="Y1560" s="14">
        <f t="shared" si="512"/>
        <v>0</v>
      </c>
      <c r="Z1560" s="14">
        <f t="shared" si="513"/>
        <v>756</v>
      </c>
      <c r="AA1560" s="14">
        <f t="shared" si="514"/>
        <v>0</v>
      </c>
      <c r="AB1560" s="14">
        <f t="shared" si="518"/>
        <v>0</v>
      </c>
      <c r="AC1560" s="15">
        <f t="shared" si="517"/>
        <v>971.3</v>
      </c>
      <c r="AD1560" s="48">
        <f>(ROUND(AC1560-AC1553,1)/AC1553)</f>
        <v>0.12627551020408165</v>
      </c>
      <c r="AE1560" s="113"/>
      <c r="AF1560" s="60"/>
      <c r="AH1560" s="20"/>
    </row>
    <row r="1561" spans="1:34">
      <c r="A1561" s="99" t="s">
        <v>831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486.00000000000006</v>
      </c>
      <c r="W1561" s="14">
        <f>(R1561/100)*(K1561*$K$11)+(R1561/100)*(L1561*$L$11)</f>
        <v>0</v>
      </c>
      <c r="X1561" s="14">
        <f t="shared" si="511"/>
        <v>215.28</v>
      </c>
      <c r="Y1561" s="14">
        <f t="shared" si="512"/>
        <v>0</v>
      </c>
      <c r="Z1561" s="14">
        <f t="shared" si="513"/>
        <v>0</v>
      </c>
      <c r="AA1561" s="14">
        <f t="shared" si="514"/>
        <v>756</v>
      </c>
      <c r="AB1561" s="14">
        <f t="shared" si="518"/>
        <v>0</v>
      </c>
      <c r="AC1561" s="15">
        <f t="shared" si="517"/>
        <v>971.3</v>
      </c>
      <c r="AD1561" s="48">
        <f>(ROUND(AC1561-AC1553,1)/AC1553)</f>
        <v>0.12627551020408165</v>
      </c>
      <c r="AE1561" s="113"/>
      <c r="AF1561" s="60"/>
      <c r="AH1561" s="20"/>
    </row>
    <row r="1562" spans="1:34">
      <c r="A1562" s="99" t="s">
        <v>832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50</v>
      </c>
      <c r="L1562" s="13">
        <v>50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540</v>
      </c>
      <c r="X1562" s="14">
        <f t="shared" si="511"/>
        <v>215.28</v>
      </c>
      <c r="Y1562" s="14">
        <f t="shared" si="512"/>
        <v>0</v>
      </c>
      <c r="Z1562" s="14">
        <f t="shared" si="513"/>
        <v>0</v>
      </c>
      <c r="AA1562" s="14">
        <f t="shared" si="514"/>
        <v>0</v>
      </c>
      <c r="AB1562" s="14">
        <f t="shared" si="518"/>
        <v>810</v>
      </c>
      <c r="AC1562" s="15">
        <f t="shared" si="517"/>
        <v>1025.3</v>
      </c>
      <c r="AD1562" s="48">
        <f>(ROUND(AC1562-AC1553,1)/AC1553)</f>
        <v>0.18889146567717999</v>
      </c>
      <c r="AE1562" s="113"/>
      <c r="AF1562" s="60"/>
      <c r="AH1562" s="20"/>
    </row>
    <row r="1563" spans="1:34">
      <c r="A1563" s="99" t="s">
        <v>833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50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(N1563/100)*(I1563*$I$13)+(N1563/100)*(J1563*$J$13)+(N1563/100)*(M1563*$M$13)</f>
        <v>496.79999999999995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150</v>
      </c>
      <c r="X1563" s="14">
        <f>N1563+S1563</f>
        <v>703.8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8"/>
        <v>300</v>
      </c>
      <c r="AC1563" s="15">
        <f t="shared" si="517"/>
        <v>1003.8</v>
      </c>
      <c r="AD1563" s="48">
        <f>(ROUND(AC1563-AC1553,1)/AC1553)</f>
        <v>0.16396103896103897</v>
      </c>
      <c r="AE1563" s="113"/>
      <c r="AF1563" s="60"/>
      <c r="AH1563" s="20"/>
    </row>
    <row r="1564" spans="1:34">
      <c r="A1564" s="99" t="s">
        <v>834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11"/>
        <v>945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8"/>
        <v>0</v>
      </c>
      <c r="AC1564" s="15">
        <f t="shared" si="517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11"/>
        <v>945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8"/>
        <v>0</v>
      </c>
      <c r="AC1565" s="15">
        <f t="shared" si="517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11"/>
        <v>778.31999999999994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8"/>
        <v>160</v>
      </c>
      <c r="AC1566" s="15">
        <f t="shared" si="517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11"/>
        <v>938.40000000000009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8"/>
        <v>160</v>
      </c>
      <c r="AC1567" s="15">
        <f t="shared" si="517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875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11"/>
        <v>819.83999999999992</v>
      </c>
      <c r="Y1568" s="52">
        <f t="shared" si="512"/>
        <v>0</v>
      </c>
      <c r="Z1568" s="52">
        <f t="shared" si="513"/>
        <v>200</v>
      </c>
      <c r="AA1568" s="52">
        <f t="shared" si="514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801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11"/>
        <v>940.8</v>
      </c>
      <c r="Y1569" s="14">
        <f t="shared" si="512"/>
        <v>0</v>
      </c>
      <c r="Z1569" s="14">
        <f t="shared" si="513"/>
        <v>160</v>
      </c>
      <c r="AA1569" s="14">
        <f t="shared" si="514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800</v>
      </c>
      <c r="AF1569" s="60"/>
      <c r="AH1569" s="20"/>
    </row>
    <row r="1570" spans="1:34">
      <c r="A1570" s="99" t="s">
        <v>802</v>
      </c>
      <c r="B1570" s="93">
        <v>10</v>
      </c>
      <c r="C1570" s="21" t="s">
        <v>835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11"/>
        <v>771.45600000000002</v>
      </c>
      <c r="Y1570" s="14">
        <f t="shared" si="512"/>
        <v>0</v>
      </c>
      <c r="Z1570" s="14">
        <f t="shared" si="513"/>
        <v>200</v>
      </c>
      <c r="AA1570" s="14">
        <f t="shared" si="514"/>
        <v>0</v>
      </c>
      <c r="AB1570" s="14">
        <f>R1570+W1570</f>
        <v>0</v>
      </c>
      <c r="AC1570" s="15">
        <f t="shared" ref="AC1570:AC1582" si="519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803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11"/>
        <v>771.45600000000002</v>
      </c>
      <c r="Y1571" s="14">
        <f t="shared" si="512"/>
        <v>0</v>
      </c>
      <c r="Z1571" s="14">
        <f t="shared" si="513"/>
        <v>200</v>
      </c>
      <c r="AA1571" s="14">
        <f t="shared" si="514"/>
        <v>0</v>
      </c>
      <c r="AB1571" s="14">
        <f t="shared" ref="AB1571:AB1582" si="520">R1571+W1571</f>
        <v>0</v>
      </c>
      <c r="AC1571" s="15">
        <f t="shared" si="519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804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11"/>
        <v>771.45600000000002</v>
      </c>
      <c r="Y1572" s="14">
        <f t="shared" si="512"/>
        <v>0</v>
      </c>
      <c r="Z1572" s="14">
        <f t="shared" si="513"/>
        <v>200</v>
      </c>
      <c r="AA1572" s="14">
        <f t="shared" si="514"/>
        <v>0</v>
      </c>
      <c r="AB1572" s="14">
        <f t="shared" si="520"/>
        <v>0</v>
      </c>
      <c r="AC1572" s="15">
        <f t="shared" si="519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654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11"/>
        <v>771.45600000000002</v>
      </c>
      <c r="Y1573" s="14">
        <f t="shared" si="512"/>
        <v>0</v>
      </c>
      <c r="Z1573" s="14">
        <f t="shared" si="513"/>
        <v>200</v>
      </c>
      <c r="AA1573" s="14">
        <f t="shared" si="514"/>
        <v>0</v>
      </c>
      <c r="AB1573" s="14">
        <f t="shared" si="520"/>
        <v>0</v>
      </c>
      <c r="AC1573" s="15">
        <f t="shared" si="519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595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110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594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11"/>
        <v>266.44800000000004</v>
      </c>
      <c r="Y1574" s="14">
        <f t="shared" si="512"/>
        <v>864</v>
      </c>
      <c r="Z1574" s="14">
        <f t="shared" si="513"/>
        <v>0</v>
      </c>
      <c r="AA1574" s="14">
        <f t="shared" si="514"/>
        <v>0</v>
      </c>
      <c r="AB1574" s="14">
        <f t="shared" si="520"/>
        <v>0</v>
      </c>
      <c r="AC1574" s="15">
        <f t="shared" si="519"/>
        <v>1130.4000000000001</v>
      </c>
      <c r="AD1574" s="48">
        <f>(ROUND(AC1574-AC1568,1)/AC1568)</f>
        <v>0.10845263777211218</v>
      </c>
      <c r="AE1574" s="113"/>
      <c r="AF1574" s="60"/>
      <c r="AH1574" s="20"/>
    </row>
    <row r="1575" spans="1:34">
      <c r="A1575" s="99" t="s">
        <v>830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65</v>
      </c>
      <c r="L1575" s="13">
        <v>65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702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11"/>
        <v>266.44800000000004</v>
      </c>
      <c r="Y1575" s="14">
        <f t="shared" si="512"/>
        <v>0</v>
      </c>
      <c r="Z1575" s="14">
        <f t="shared" si="513"/>
        <v>972</v>
      </c>
      <c r="AA1575" s="14">
        <f t="shared" si="514"/>
        <v>0</v>
      </c>
      <c r="AB1575" s="14">
        <f t="shared" si="520"/>
        <v>0</v>
      </c>
      <c r="AC1575" s="15">
        <f t="shared" si="519"/>
        <v>1238.4000000000001</v>
      </c>
      <c r="AD1575" s="48">
        <f>(ROUND(AC1575-AC1568,1)/AC1568)</f>
        <v>0.21435575603059423</v>
      </c>
      <c r="AE1575" s="113"/>
      <c r="AF1575" s="60"/>
      <c r="AH1575" s="20"/>
    </row>
    <row r="1576" spans="1:34">
      <c r="A1576" s="99" t="s">
        <v>831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110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594</v>
      </c>
      <c r="W1576" s="14">
        <f>(R1576/100)*(K1576*$K$11)+(R1576/100)*(L1576*$L$11)</f>
        <v>0</v>
      </c>
      <c r="X1576" s="14">
        <f t="shared" si="511"/>
        <v>266.44800000000004</v>
      </c>
      <c r="Y1576" s="14">
        <f t="shared" si="512"/>
        <v>0</v>
      </c>
      <c r="Z1576" s="14">
        <f t="shared" si="513"/>
        <v>0</v>
      </c>
      <c r="AA1576" s="14">
        <f t="shared" si="514"/>
        <v>864</v>
      </c>
      <c r="AB1576" s="14">
        <f t="shared" si="520"/>
        <v>0</v>
      </c>
      <c r="AC1576" s="15">
        <f t="shared" si="519"/>
        <v>1130.4000000000001</v>
      </c>
      <c r="AD1576" s="48">
        <f>(ROUND(AC1576-AC1568,1)/AC1568)</f>
        <v>0.10845263777211218</v>
      </c>
      <c r="AE1576" s="113"/>
      <c r="AF1576" s="60"/>
      <c r="AH1576" s="20"/>
    </row>
    <row r="1577" spans="1:34">
      <c r="A1577" s="99" t="s">
        <v>832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55</v>
      </c>
      <c r="L1577" s="13">
        <v>55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594</v>
      </c>
      <c r="X1577" s="14">
        <f t="shared" si="511"/>
        <v>266.44800000000004</v>
      </c>
      <c r="Y1577" s="14">
        <f t="shared" si="512"/>
        <v>0</v>
      </c>
      <c r="Z1577" s="14">
        <f t="shared" si="513"/>
        <v>0</v>
      </c>
      <c r="AA1577" s="14">
        <f t="shared" si="514"/>
        <v>0</v>
      </c>
      <c r="AB1577" s="14">
        <f t="shared" si="520"/>
        <v>864</v>
      </c>
      <c r="AC1577" s="15">
        <f t="shared" si="519"/>
        <v>1130.4000000000001</v>
      </c>
      <c r="AD1577" s="48">
        <f>(ROUND(AC1577-AC1568,1)/AC1568)</f>
        <v>0.10845263777211218</v>
      </c>
      <c r="AE1577" s="113"/>
      <c r="AF1577" s="60"/>
      <c r="AH1577" s="20"/>
    </row>
    <row r="1578" spans="1:34">
      <c r="A1578" s="99" t="s">
        <v>833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50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(N1578/100)*(I1578*$I$13)+(N1578/100)*(J1578*$J$13)+(N1578/100)*(M1578*$M$13)</f>
        <v>614.88</v>
      </c>
      <c r="T1578" s="14">
        <f>(O1578/100)*(K1578*$K$13)+(O1578/100)*(M1578*$M$13)</f>
        <v>0</v>
      </c>
      <c r="U1578" s="14">
        <f>(P1578/100)*(K1578*$K$13)+(P1578/100)*(L1578*$L$13)+(P1578/100)*(M1578*$M$13)</f>
        <v>150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>N1578+S1578</f>
        <v>866.88</v>
      </c>
      <c r="Y1578" s="14">
        <f t="shared" si="512"/>
        <v>0</v>
      </c>
      <c r="Z1578" s="14">
        <f t="shared" si="513"/>
        <v>300</v>
      </c>
      <c r="AA1578" s="14">
        <f t="shared" si="514"/>
        <v>0</v>
      </c>
      <c r="AB1578" s="14">
        <f t="shared" si="520"/>
        <v>0</v>
      </c>
      <c r="AC1578" s="15">
        <f t="shared" si="519"/>
        <v>1166.9000000000001</v>
      </c>
      <c r="AD1578" s="48">
        <f>(ROUND(AC1578-AC1568,1)/AC1568)</f>
        <v>0.14424396940576584</v>
      </c>
      <c r="AE1578" s="113"/>
      <c r="AF1578" s="60"/>
      <c r="AH1578" s="20"/>
    </row>
    <row r="1579" spans="1:34">
      <c r="A1579" s="99" t="s">
        <v>834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11"/>
        <v>1081.1999999999998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20"/>
        <v>0</v>
      </c>
      <c r="AC1579" s="15">
        <f t="shared" si="519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11"/>
        <v>1081.1999999999998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20"/>
        <v>0</v>
      </c>
      <c r="AC1580" s="15">
        <f t="shared" si="519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11"/>
        <v>905.85599999999999</v>
      </c>
      <c r="Y1581" s="14">
        <f t="shared" si="512"/>
        <v>0</v>
      </c>
      <c r="Z1581" s="14">
        <f t="shared" si="513"/>
        <v>160</v>
      </c>
      <c r="AA1581" s="14">
        <f t="shared" si="514"/>
        <v>0</v>
      </c>
      <c r="AB1581" s="14">
        <f t="shared" si="520"/>
        <v>0</v>
      </c>
      <c r="AC1581" s="15">
        <f t="shared" si="519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11"/>
        <v>1048.3200000000002</v>
      </c>
      <c r="Y1582" s="14">
        <f t="shared" si="512"/>
        <v>0</v>
      </c>
      <c r="Z1582" s="14">
        <f t="shared" si="513"/>
        <v>160</v>
      </c>
      <c r="AA1582" s="14">
        <f t="shared" si="514"/>
        <v>0</v>
      </c>
      <c r="AB1582" s="14">
        <f t="shared" si="520"/>
        <v>0</v>
      </c>
      <c r="AC1582" s="15">
        <f t="shared" si="519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903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21">N1583+S1583</f>
        <v>884</v>
      </c>
      <c r="Y1583" s="52">
        <f t="shared" ref="Y1583:Y1597" si="522">O1583+T1583</f>
        <v>0</v>
      </c>
      <c r="Z1583" s="52">
        <f t="shared" ref="Z1583:Z1597" si="523">P1583+U1583</f>
        <v>0</v>
      </c>
      <c r="AA1583" s="52">
        <f t="shared" ref="AA1583:AA1597" si="524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801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21"/>
        <v>1020</v>
      </c>
      <c r="Y1584" s="14">
        <f t="shared" si="522"/>
        <v>0</v>
      </c>
      <c r="Z1584" s="14">
        <f t="shared" si="523"/>
        <v>0</v>
      </c>
      <c r="AA1584" s="14">
        <f t="shared" si="524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800</v>
      </c>
      <c r="AF1584" s="60"/>
      <c r="AH1584" s="20"/>
    </row>
    <row r="1585" spans="1:34">
      <c r="A1585" s="99" t="s">
        <v>802</v>
      </c>
      <c r="B1585" s="91">
        <v>0</v>
      </c>
      <c r="C1585" s="21" t="s">
        <v>835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21"/>
        <v>829.59999999999991</v>
      </c>
      <c r="Y1585" s="14">
        <f t="shared" si="522"/>
        <v>0</v>
      </c>
      <c r="Z1585" s="14">
        <f t="shared" si="523"/>
        <v>0</v>
      </c>
      <c r="AA1585" s="14">
        <f t="shared" si="524"/>
        <v>0</v>
      </c>
      <c r="AB1585" s="14">
        <f>R1585+W1585</f>
        <v>0</v>
      </c>
      <c r="AC1585" s="15">
        <f t="shared" ref="AC1585:AC1597" si="525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803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21"/>
        <v>829.59999999999991</v>
      </c>
      <c r="Y1586" s="14">
        <f t="shared" si="522"/>
        <v>0</v>
      </c>
      <c r="Z1586" s="14">
        <f t="shared" si="523"/>
        <v>0</v>
      </c>
      <c r="AA1586" s="14">
        <f t="shared" si="524"/>
        <v>0</v>
      </c>
      <c r="AB1586" s="14">
        <f t="shared" ref="AB1586:AB1597" si="526">R1586+W1586</f>
        <v>0</v>
      </c>
      <c r="AC1586" s="15">
        <f t="shared" si="525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804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21"/>
        <v>829.59999999999991</v>
      </c>
      <c r="Y1587" s="14">
        <f t="shared" si="522"/>
        <v>0</v>
      </c>
      <c r="Z1587" s="14">
        <f t="shared" si="523"/>
        <v>0</v>
      </c>
      <c r="AA1587" s="14">
        <f t="shared" si="524"/>
        <v>0</v>
      </c>
      <c r="AB1587" s="14">
        <f t="shared" si="526"/>
        <v>0</v>
      </c>
      <c r="AC1587" s="15">
        <f t="shared" si="525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654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21"/>
        <v>829.59999999999991</v>
      </c>
      <c r="Y1588" s="14">
        <f t="shared" si="522"/>
        <v>0</v>
      </c>
      <c r="Z1588" s="14">
        <f t="shared" si="523"/>
        <v>0</v>
      </c>
      <c r="AA1588" s="14">
        <f t="shared" si="524"/>
        <v>0</v>
      </c>
      <c r="AB1588" s="14">
        <f t="shared" si="526"/>
        <v>0</v>
      </c>
      <c r="AC1588" s="15">
        <f t="shared" si="525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595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21"/>
        <v>287.3</v>
      </c>
      <c r="Y1589" s="14">
        <f t="shared" si="522"/>
        <v>693.59999999999991</v>
      </c>
      <c r="Z1589" s="14">
        <f t="shared" si="523"/>
        <v>0</v>
      </c>
      <c r="AA1589" s="14">
        <f t="shared" si="524"/>
        <v>0</v>
      </c>
      <c r="AB1589" s="14">
        <f t="shared" si="526"/>
        <v>0</v>
      </c>
      <c r="AC1589" s="15">
        <f t="shared" si="525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830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21"/>
        <v>287.3</v>
      </c>
      <c r="Y1590" s="14">
        <f t="shared" si="522"/>
        <v>0</v>
      </c>
      <c r="Z1590" s="14">
        <f t="shared" si="523"/>
        <v>693.59999999999991</v>
      </c>
      <c r="AA1590" s="14">
        <f t="shared" si="524"/>
        <v>0</v>
      </c>
      <c r="AB1590" s="14">
        <f t="shared" si="526"/>
        <v>0</v>
      </c>
      <c r="AC1590" s="15">
        <f t="shared" si="525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831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21"/>
        <v>287.3</v>
      </c>
      <c r="Y1591" s="14">
        <f t="shared" si="522"/>
        <v>0</v>
      </c>
      <c r="Z1591" s="14">
        <f t="shared" si="523"/>
        <v>0</v>
      </c>
      <c r="AA1591" s="14">
        <f t="shared" si="524"/>
        <v>693.59999999999991</v>
      </c>
      <c r="AB1591" s="14">
        <f t="shared" si="526"/>
        <v>0</v>
      </c>
      <c r="AC1591" s="15">
        <f t="shared" si="525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832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21"/>
        <v>287.3</v>
      </c>
      <c r="Y1592" s="14">
        <f t="shared" si="522"/>
        <v>0</v>
      </c>
      <c r="Z1592" s="14">
        <f t="shared" si="523"/>
        <v>0</v>
      </c>
      <c r="AA1592" s="14">
        <f t="shared" si="524"/>
        <v>0</v>
      </c>
      <c r="AB1592" s="14">
        <f t="shared" si="526"/>
        <v>693.59999999999991</v>
      </c>
      <c r="AC1592" s="15">
        <f t="shared" si="525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833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(N1593/100)*(I1593*$I$13)+(N1593/100)*(J1593*$J$13)+(N1593/100)*(M1593*$M$13)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>N1593+S1593</f>
        <v>1045.5</v>
      </c>
      <c r="Y1593" s="14">
        <f t="shared" si="522"/>
        <v>0</v>
      </c>
      <c r="Z1593" s="14">
        <f t="shared" si="523"/>
        <v>0</v>
      </c>
      <c r="AA1593" s="14">
        <f t="shared" si="524"/>
        <v>0</v>
      </c>
      <c r="AB1593" s="14">
        <f t="shared" si="526"/>
        <v>0</v>
      </c>
      <c r="AC1593" s="15">
        <f t="shared" si="525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834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21"/>
        <v>1045.5</v>
      </c>
      <c r="Y1594" s="14">
        <f t="shared" si="522"/>
        <v>0</v>
      </c>
      <c r="Z1594" s="14">
        <f t="shared" si="523"/>
        <v>0</v>
      </c>
      <c r="AA1594" s="14">
        <f t="shared" si="524"/>
        <v>0</v>
      </c>
      <c r="AB1594" s="14">
        <f t="shared" si="526"/>
        <v>0</v>
      </c>
      <c r="AC1594" s="15">
        <f t="shared" si="525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21"/>
        <v>1045.5</v>
      </c>
      <c r="Y1595" s="14">
        <f t="shared" si="522"/>
        <v>0</v>
      </c>
      <c r="Z1595" s="14">
        <f t="shared" si="523"/>
        <v>0</v>
      </c>
      <c r="AA1595" s="14">
        <f t="shared" si="524"/>
        <v>0</v>
      </c>
      <c r="AB1595" s="14">
        <f t="shared" si="526"/>
        <v>0</v>
      </c>
      <c r="AC1595" s="15">
        <f t="shared" si="525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21"/>
        <v>908.48</v>
      </c>
      <c r="Y1596" s="14">
        <f t="shared" si="522"/>
        <v>0</v>
      </c>
      <c r="Z1596" s="14">
        <f t="shared" si="523"/>
        <v>0</v>
      </c>
      <c r="AA1596" s="14">
        <f t="shared" si="524"/>
        <v>0</v>
      </c>
      <c r="AB1596" s="14">
        <f t="shared" si="526"/>
        <v>0</v>
      </c>
      <c r="AC1596" s="15">
        <f t="shared" si="525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21"/>
        <v>1176.4000000000001</v>
      </c>
      <c r="Y1597" s="14">
        <f t="shared" si="522"/>
        <v>0</v>
      </c>
      <c r="Z1597" s="14">
        <f t="shared" si="523"/>
        <v>0</v>
      </c>
      <c r="AA1597" s="14">
        <f t="shared" si="524"/>
        <v>0</v>
      </c>
      <c r="AB1597" s="14">
        <f t="shared" si="526"/>
        <v>0</v>
      </c>
      <c r="AC1597" s="15">
        <f t="shared" si="525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3" t="s">
        <v>343</v>
      </c>
      <c r="C1598" s="150"/>
      <c r="D1598" s="150"/>
      <c r="E1598" s="150"/>
      <c r="F1598" s="150"/>
      <c r="G1598" s="150"/>
      <c r="H1598" s="150"/>
      <c r="I1598" s="150"/>
      <c r="J1598" s="150"/>
      <c r="K1598" s="150"/>
      <c r="L1598" s="150"/>
      <c r="M1598" s="150"/>
      <c r="N1598" s="150"/>
      <c r="O1598" s="150"/>
      <c r="P1598" s="150"/>
      <c r="Q1598" s="150"/>
      <c r="R1598" s="150"/>
      <c r="S1598" s="150"/>
      <c r="T1598" s="150"/>
      <c r="U1598" s="150"/>
      <c r="V1598" s="150"/>
      <c r="W1598" s="150"/>
      <c r="X1598" s="150"/>
      <c r="Y1598" s="150"/>
      <c r="Z1598" s="150"/>
      <c r="AA1598" s="150"/>
      <c r="AB1598" s="150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27">N1599+S1599</f>
        <v>480</v>
      </c>
      <c r="Y1599" s="14">
        <f t="shared" ref="Y1599:Y1613" si="528">O1599+T1599</f>
        <v>0</v>
      </c>
      <c r="Z1599" s="14">
        <f t="shared" ref="Z1599:Z1613" si="529">P1599+U1599</f>
        <v>0</v>
      </c>
      <c r="AA1599" s="14">
        <f t="shared" ref="AA1599:AA1613" si="530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800</v>
      </c>
      <c r="AF1599" s="60"/>
      <c r="AH1599" s="20"/>
    </row>
    <row r="1600" spans="1:34">
      <c r="A1600" s="99" t="s">
        <v>801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27"/>
        <v>556</v>
      </c>
      <c r="Y1600" s="14">
        <f t="shared" si="528"/>
        <v>0</v>
      </c>
      <c r="Z1600" s="14">
        <f t="shared" si="529"/>
        <v>0</v>
      </c>
      <c r="AA1600" s="14">
        <f t="shared" si="530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802</v>
      </c>
      <c r="B1601" s="87">
        <v>12</v>
      </c>
      <c r="C1601" s="21" t="s">
        <v>835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27"/>
        <v>452</v>
      </c>
      <c r="Y1601" s="14">
        <f t="shared" si="528"/>
        <v>0</v>
      </c>
      <c r="Z1601" s="14">
        <f t="shared" si="529"/>
        <v>0</v>
      </c>
      <c r="AA1601" s="14">
        <f t="shared" si="530"/>
        <v>0</v>
      </c>
      <c r="AB1601" s="14">
        <f>R1601+W1601</f>
        <v>0</v>
      </c>
      <c r="AC1601" s="15">
        <f t="shared" ref="AC1601:AC1613" si="531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803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27"/>
        <v>452</v>
      </c>
      <c r="Y1602" s="14">
        <f t="shared" si="528"/>
        <v>0</v>
      </c>
      <c r="Z1602" s="14">
        <f t="shared" si="529"/>
        <v>0</v>
      </c>
      <c r="AA1602" s="14">
        <f t="shared" si="530"/>
        <v>0</v>
      </c>
      <c r="AB1602" s="14">
        <f t="shared" ref="AB1602:AB1614" si="532">R1602+W1602</f>
        <v>0</v>
      </c>
      <c r="AC1602" s="15">
        <f t="shared" si="531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804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27"/>
        <v>452</v>
      </c>
      <c r="Y1603" s="14">
        <f t="shared" si="528"/>
        <v>0</v>
      </c>
      <c r="Z1603" s="14">
        <f t="shared" si="529"/>
        <v>0</v>
      </c>
      <c r="AA1603" s="14">
        <f t="shared" si="530"/>
        <v>0</v>
      </c>
      <c r="AB1603" s="14">
        <f t="shared" si="532"/>
        <v>0</v>
      </c>
      <c r="AC1603" s="15">
        <f t="shared" si="531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654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27"/>
        <v>452</v>
      </c>
      <c r="Y1604" s="14">
        <f t="shared" si="528"/>
        <v>0</v>
      </c>
      <c r="Z1604" s="14">
        <f t="shared" si="529"/>
        <v>0</v>
      </c>
      <c r="AA1604" s="14">
        <f t="shared" si="530"/>
        <v>0</v>
      </c>
      <c r="AB1604" s="14">
        <f t="shared" si="532"/>
        <v>0</v>
      </c>
      <c r="AC1604" s="15">
        <f t="shared" si="531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595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27"/>
        <v>156</v>
      </c>
      <c r="Y1605" s="14">
        <f t="shared" si="528"/>
        <v>375</v>
      </c>
      <c r="Z1605" s="14">
        <f t="shared" si="529"/>
        <v>0</v>
      </c>
      <c r="AA1605" s="14">
        <f t="shared" si="530"/>
        <v>0</v>
      </c>
      <c r="AB1605" s="14">
        <f t="shared" si="532"/>
        <v>0</v>
      </c>
      <c r="AC1605" s="15">
        <f t="shared" si="531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830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27"/>
        <v>156</v>
      </c>
      <c r="Y1606" s="14">
        <f t="shared" si="528"/>
        <v>0</v>
      </c>
      <c r="Z1606" s="14">
        <f t="shared" si="529"/>
        <v>375</v>
      </c>
      <c r="AA1606" s="14">
        <f t="shared" si="530"/>
        <v>0</v>
      </c>
      <c r="AB1606" s="14">
        <f t="shared" si="532"/>
        <v>0</v>
      </c>
      <c r="AC1606" s="15">
        <f t="shared" si="531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831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27"/>
        <v>156</v>
      </c>
      <c r="Y1607" s="14">
        <f t="shared" si="528"/>
        <v>0</v>
      </c>
      <c r="Z1607" s="14">
        <f t="shared" si="529"/>
        <v>0</v>
      </c>
      <c r="AA1607" s="14">
        <f t="shared" si="530"/>
        <v>375</v>
      </c>
      <c r="AB1607" s="14">
        <f t="shared" si="532"/>
        <v>0</v>
      </c>
      <c r="AC1607" s="15">
        <f t="shared" si="531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832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27"/>
        <v>156</v>
      </c>
      <c r="Y1608" s="14">
        <f t="shared" si="528"/>
        <v>0</v>
      </c>
      <c r="Z1608" s="14">
        <f t="shared" si="529"/>
        <v>0</v>
      </c>
      <c r="AA1608" s="14">
        <f t="shared" si="530"/>
        <v>0</v>
      </c>
      <c r="AB1608" s="14">
        <f t="shared" si="532"/>
        <v>375</v>
      </c>
      <c r="AC1608" s="15">
        <f t="shared" si="531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833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(N1609/100)*(I1609*$I$13)+(N1609/100)*(J1609*$J$13)+(N1609/100)*(M1609*$M$13)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>N1609+S1609</f>
        <v>555</v>
      </c>
      <c r="Y1609" s="14">
        <f t="shared" si="528"/>
        <v>0</v>
      </c>
      <c r="Z1609" s="14">
        <f t="shared" si="529"/>
        <v>0</v>
      </c>
      <c r="AA1609" s="14">
        <f t="shared" si="530"/>
        <v>0</v>
      </c>
      <c r="AB1609" s="14">
        <f t="shared" si="532"/>
        <v>0</v>
      </c>
      <c r="AC1609" s="15">
        <f t="shared" si="531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834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27"/>
        <v>555</v>
      </c>
      <c r="Y1610" s="14">
        <f t="shared" si="528"/>
        <v>0</v>
      </c>
      <c r="Z1610" s="14">
        <f t="shared" si="529"/>
        <v>0</v>
      </c>
      <c r="AA1610" s="14">
        <f t="shared" si="530"/>
        <v>0</v>
      </c>
      <c r="AB1610" s="14">
        <f t="shared" si="532"/>
        <v>0</v>
      </c>
      <c r="AC1610" s="15">
        <f t="shared" si="531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27"/>
        <v>555</v>
      </c>
      <c r="Y1611" s="14">
        <f t="shared" si="528"/>
        <v>0</v>
      </c>
      <c r="Z1611" s="14">
        <f t="shared" si="529"/>
        <v>0</v>
      </c>
      <c r="AA1611" s="14">
        <f t="shared" si="530"/>
        <v>0</v>
      </c>
      <c r="AB1611" s="14">
        <f t="shared" si="532"/>
        <v>0</v>
      </c>
      <c r="AC1611" s="15">
        <f t="shared" si="531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27"/>
        <v>606.40000000000009</v>
      </c>
      <c r="Y1612" s="14">
        <f t="shared" si="528"/>
        <v>0</v>
      </c>
      <c r="Z1612" s="14">
        <f t="shared" si="529"/>
        <v>0</v>
      </c>
      <c r="AA1612" s="14">
        <f t="shared" si="530"/>
        <v>0</v>
      </c>
      <c r="AB1612" s="14">
        <f t="shared" si="532"/>
        <v>0</v>
      </c>
      <c r="AC1612" s="15">
        <f t="shared" si="531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27"/>
        <v>525.6</v>
      </c>
      <c r="Y1613" s="14">
        <f t="shared" si="528"/>
        <v>0</v>
      </c>
      <c r="Z1613" s="14">
        <f t="shared" si="529"/>
        <v>0</v>
      </c>
      <c r="AA1613" s="14">
        <f t="shared" si="530"/>
        <v>0</v>
      </c>
      <c r="AB1613" s="14">
        <f t="shared" si="532"/>
        <v>0</v>
      </c>
      <c r="AC1613" s="15">
        <f t="shared" si="531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33">N1614+S1614</f>
        <v>469.2</v>
      </c>
      <c r="Y1614" s="52">
        <f t="shared" ref="Y1614:Y1658" si="534">O1614+T1614</f>
        <v>0</v>
      </c>
      <c r="Z1614" s="52">
        <f t="shared" ref="Z1614:Z1658" si="535">P1614+U1614</f>
        <v>0</v>
      </c>
      <c r="AA1614" s="52">
        <f t="shared" ref="AA1614:AA1658" si="536">Q1614+V1614</f>
        <v>0</v>
      </c>
      <c r="AB1614" s="52">
        <f t="shared" si="532"/>
        <v>0</v>
      </c>
      <c r="AC1614" s="53">
        <f>ROUND(X1614+Y1614+Z1614+AA1614+AB1614,1)</f>
        <v>469.2</v>
      </c>
      <c r="AD1614" s="58">
        <v>0</v>
      </c>
      <c r="AE1614" s="113" t="s">
        <v>800</v>
      </c>
      <c r="AF1614" s="60"/>
      <c r="AH1614" s="20"/>
    </row>
    <row r="1615" spans="1:34">
      <c r="A1615" s="99" t="s">
        <v>801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33"/>
        <v>546.72</v>
      </c>
      <c r="Y1615" s="14">
        <f t="shared" si="534"/>
        <v>0</v>
      </c>
      <c r="Z1615" s="14">
        <f t="shared" si="535"/>
        <v>0</v>
      </c>
      <c r="AA1615" s="14">
        <f t="shared" si="536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802</v>
      </c>
      <c r="B1616" s="89">
        <v>14</v>
      </c>
      <c r="C1616" s="21" t="s">
        <v>835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33"/>
        <v>442.68</v>
      </c>
      <c r="Y1616" s="14">
        <f t="shared" si="534"/>
        <v>0</v>
      </c>
      <c r="Z1616" s="14">
        <f t="shared" si="535"/>
        <v>0</v>
      </c>
      <c r="AA1616" s="14">
        <f t="shared" si="536"/>
        <v>0</v>
      </c>
      <c r="AB1616" s="14">
        <f>R1616+W1616</f>
        <v>0</v>
      </c>
      <c r="AC1616" s="15">
        <f t="shared" ref="AC1616:AC1628" si="537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803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33"/>
        <v>442.68</v>
      </c>
      <c r="Y1617" s="14">
        <f t="shared" si="534"/>
        <v>0</v>
      </c>
      <c r="Z1617" s="14">
        <f t="shared" si="535"/>
        <v>0</v>
      </c>
      <c r="AA1617" s="14">
        <f t="shared" si="536"/>
        <v>0</v>
      </c>
      <c r="AB1617" s="14">
        <f t="shared" ref="AB1617:AB1629" si="538">R1617+W1617</f>
        <v>0</v>
      </c>
      <c r="AC1617" s="15">
        <f t="shared" si="537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804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33"/>
        <v>442.68</v>
      </c>
      <c r="Y1618" s="14">
        <f t="shared" si="534"/>
        <v>0</v>
      </c>
      <c r="Z1618" s="14">
        <f t="shared" si="535"/>
        <v>0</v>
      </c>
      <c r="AA1618" s="14">
        <f t="shared" si="536"/>
        <v>0</v>
      </c>
      <c r="AB1618" s="14">
        <f t="shared" si="538"/>
        <v>0</v>
      </c>
      <c r="AC1618" s="15">
        <f t="shared" si="537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654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33"/>
        <v>442.68</v>
      </c>
      <c r="Y1619" s="14">
        <f t="shared" si="534"/>
        <v>0</v>
      </c>
      <c r="Z1619" s="14">
        <f t="shared" si="535"/>
        <v>0</v>
      </c>
      <c r="AA1619" s="14">
        <f t="shared" si="536"/>
        <v>0</v>
      </c>
      <c r="AB1619" s="14">
        <f t="shared" si="538"/>
        <v>0</v>
      </c>
      <c r="AC1619" s="15">
        <f t="shared" si="537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595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33"/>
        <v>152.49</v>
      </c>
      <c r="Y1620" s="14">
        <f t="shared" si="534"/>
        <v>367.20000000000005</v>
      </c>
      <c r="Z1620" s="14">
        <f t="shared" si="535"/>
        <v>0</v>
      </c>
      <c r="AA1620" s="14">
        <f t="shared" si="536"/>
        <v>0</v>
      </c>
      <c r="AB1620" s="14">
        <f t="shared" si="538"/>
        <v>0</v>
      </c>
      <c r="AC1620" s="15">
        <f t="shared" si="537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830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33"/>
        <v>152.49</v>
      </c>
      <c r="Y1621" s="14">
        <f t="shared" si="534"/>
        <v>0</v>
      </c>
      <c r="Z1621" s="14">
        <f t="shared" si="535"/>
        <v>367.20000000000005</v>
      </c>
      <c r="AA1621" s="14">
        <f t="shared" si="536"/>
        <v>0</v>
      </c>
      <c r="AB1621" s="14">
        <f t="shared" si="538"/>
        <v>0</v>
      </c>
      <c r="AC1621" s="15">
        <f t="shared" si="537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831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33"/>
        <v>152.49</v>
      </c>
      <c r="Y1622" s="14">
        <f t="shared" si="534"/>
        <v>0</v>
      </c>
      <c r="Z1622" s="14">
        <f t="shared" si="535"/>
        <v>0</v>
      </c>
      <c r="AA1622" s="14">
        <f t="shared" si="536"/>
        <v>367.20000000000005</v>
      </c>
      <c r="AB1622" s="14">
        <f t="shared" si="538"/>
        <v>0</v>
      </c>
      <c r="AC1622" s="15">
        <f t="shared" si="537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832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33"/>
        <v>152.49</v>
      </c>
      <c r="Y1623" s="14">
        <f t="shared" si="534"/>
        <v>0</v>
      </c>
      <c r="Z1623" s="14">
        <f t="shared" si="535"/>
        <v>0</v>
      </c>
      <c r="AA1623" s="14">
        <f t="shared" si="536"/>
        <v>0</v>
      </c>
      <c r="AB1623" s="14">
        <f t="shared" si="538"/>
        <v>367.20000000000005</v>
      </c>
      <c r="AC1623" s="15">
        <f t="shared" si="537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833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(N1624/100)*(I1624*$I$13)+(N1624/100)*(J1624*$J$13)+(N1624/100)*(M1624*$M$13)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>N1624+S1624</f>
        <v>541.62</v>
      </c>
      <c r="Y1624" s="14">
        <f t="shared" si="534"/>
        <v>0</v>
      </c>
      <c r="Z1624" s="14">
        <f t="shared" si="535"/>
        <v>0</v>
      </c>
      <c r="AA1624" s="14">
        <f t="shared" si="536"/>
        <v>0</v>
      </c>
      <c r="AB1624" s="14">
        <f t="shared" si="538"/>
        <v>0</v>
      </c>
      <c r="AC1624" s="15">
        <f t="shared" si="537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834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33"/>
        <v>541.62</v>
      </c>
      <c r="Y1625" s="14">
        <f t="shared" si="534"/>
        <v>0</v>
      </c>
      <c r="Z1625" s="14">
        <f t="shared" si="535"/>
        <v>0</v>
      </c>
      <c r="AA1625" s="14">
        <f t="shared" si="536"/>
        <v>0</v>
      </c>
      <c r="AB1625" s="14">
        <f t="shared" si="538"/>
        <v>0</v>
      </c>
      <c r="AC1625" s="15">
        <f t="shared" si="537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33"/>
        <v>541.62</v>
      </c>
      <c r="Y1626" s="14">
        <f t="shared" si="534"/>
        <v>0</v>
      </c>
      <c r="Z1626" s="14">
        <f t="shared" si="535"/>
        <v>0</v>
      </c>
      <c r="AA1626" s="14">
        <f t="shared" si="536"/>
        <v>0</v>
      </c>
      <c r="AB1626" s="14">
        <f t="shared" si="538"/>
        <v>0</v>
      </c>
      <c r="AC1626" s="15">
        <f t="shared" si="537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33"/>
        <v>598.94400000000007</v>
      </c>
      <c r="Y1627" s="14">
        <f t="shared" si="534"/>
        <v>0</v>
      </c>
      <c r="Z1627" s="14">
        <f t="shared" si="535"/>
        <v>0</v>
      </c>
      <c r="AA1627" s="14">
        <f t="shared" si="536"/>
        <v>0</v>
      </c>
      <c r="AB1627" s="14">
        <f t="shared" si="538"/>
        <v>0</v>
      </c>
      <c r="AC1627" s="15">
        <f t="shared" si="537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33"/>
        <v>507.55200000000002</v>
      </c>
      <c r="Y1628" s="14">
        <f t="shared" si="534"/>
        <v>0</v>
      </c>
      <c r="Z1628" s="14">
        <f t="shared" si="535"/>
        <v>0</v>
      </c>
      <c r="AA1628" s="14">
        <f t="shared" si="536"/>
        <v>0</v>
      </c>
      <c r="AB1628" s="14">
        <f t="shared" si="538"/>
        <v>0</v>
      </c>
      <c r="AC1628" s="15">
        <f t="shared" si="537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33"/>
        <v>488.79999999999995</v>
      </c>
      <c r="Y1629" s="52">
        <f t="shared" si="534"/>
        <v>0</v>
      </c>
      <c r="Z1629" s="52">
        <f t="shared" si="535"/>
        <v>0</v>
      </c>
      <c r="AA1629" s="52">
        <f t="shared" si="536"/>
        <v>0</v>
      </c>
      <c r="AB1629" s="52">
        <f t="shared" si="538"/>
        <v>0</v>
      </c>
      <c r="AC1629" s="53">
        <f>ROUND(X1629+Y1629+Z1629+AA1629+AB1629,1)</f>
        <v>488.8</v>
      </c>
      <c r="AD1629" s="58">
        <v>0</v>
      </c>
      <c r="AE1629" s="113" t="s">
        <v>800</v>
      </c>
      <c r="AF1629" s="60"/>
      <c r="AH1629" s="20"/>
    </row>
    <row r="1630" spans="1:34">
      <c r="A1630" s="99" t="s">
        <v>801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33"/>
        <v>564</v>
      </c>
      <c r="Y1630" s="14">
        <f t="shared" si="534"/>
        <v>0</v>
      </c>
      <c r="Z1630" s="14">
        <f t="shared" si="535"/>
        <v>0</v>
      </c>
      <c r="AA1630" s="14">
        <f t="shared" si="536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802</v>
      </c>
      <c r="B1631" s="87">
        <v>18</v>
      </c>
      <c r="C1631" s="21" t="s">
        <v>835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33"/>
        <v>458.71999999999997</v>
      </c>
      <c r="Y1631" s="14">
        <f t="shared" si="534"/>
        <v>0</v>
      </c>
      <c r="Z1631" s="14">
        <f t="shared" si="535"/>
        <v>0</v>
      </c>
      <c r="AA1631" s="14">
        <f t="shared" si="536"/>
        <v>0</v>
      </c>
      <c r="AB1631" s="14">
        <f>R1631+W1631</f>
        <v>0</v>
      </c>
      <c r="AC1631" s="15">
        <f t="shared" ref="AC1631:AC1643" si="539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803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33"/>
        <v>458.71999999999997</v>
      </c>
      <c r="Y1632" s="14">
        <f t="shared" si="534"/>
        <v>0</v>
      </c>
      <c r="Z1632" s="14">
        <f t="shared" si="535"/>
        <v>0</v>
      </c>
      <c r="AA1632" s="14">
        <f t="shared" si="536"/>
        <v>0</v>
      </c>
      <c r="AB1632" s="14">
        <f t="shared" ref="AB1632:AB1644" si="540">R1632+W1632</f>
        <v>0</v>
      </c>
      <c r="AC1632" s="15">
        <f t="shared" si="539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804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33"/>
        <v>458.71999999999997</v>
      </c>
      <c r="Y1633" s="14">
        <f t="shared" si="534"/>
        <v>0</v>
      </c>
      <c r="Z1633" s="14">
        <f t="shared" si="535"/>
        <v>0</v>
      </c>
      <c r="AA1633" s="14">
        <f t="shared" si="536"/>
        <v>0</v>
      </c>
      <c r="AB1633" s="14">
        <f t="shared" si="540"/>
        <v>0</v>
      </c>
      <c r="AC1633" s="15">
        <f t="shared" si="539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654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33"/>
        <v>458.71999999999997</v>
      </c>
      <c r="Y1634" s="14">
        <f t="shared" si="534"/>
        <v>0</v>
      </c>
      <c r="Z1634" s="14">
        <f t="shared" si="535"/>
        <v>0</v>
      </c>
      <c r="AA1634" s="14">
        <f t="shared" si="536"/>
        <v>0</v>
      </c>
      <c r="AB1634" s="14">
        <f t="shared" si="540"/>
        <v>0</v>
      </c>
      <c r="AC1634" s="15">
        <f t="shared" si="539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595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33"/>
        <v>158.85999999999999</v>
      </c>
      <c r="Y1635" s="14">
        <f t="shared" si="534"/>
        <v>380.7</v>
      </c>
      <c r="Z1635" s="14">
        <f t="shared" si="535"/>
        <v>0</v>
      </c>
      <c r="AA1635" s="14">
        <f t="shared" si="536"/>
        <v>0</v>
      </c>
      <c r="AB1635" s="14">
        <f t="shared" si="540"/>
        <v>0</v>
      </c>
      <c r="AC1635" s="15">
        <f t="shared" si="539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830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33"/>
        <v>158.85999999999999</v>
      </c>
      <c r="Y1636" s="14">
        <f t="shared" si="534"/>
        <v>0</v>
      </c>
      <c r="Z1636" s="14">
        <f t="shared" si="535"/>
        <v>380.7</v>
      </c>
      <c r="AA1636" s="14">
        <f t="shared" si="536"/>
        <v>0</v>
      </c>
      <c r="AB1636" s="14">
        <f t="shared" si="540"/>
        <v>0</v>
      </c>
      <c r="AC1636" s="15">
        <f t="shared" si="539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831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33"/>
        <v>158.85999999999999</v>
      </c>
      <c r="Y1637" s="14">
        <f t="shared" si="534"/>
        <v>0</v>
      </c>
      <c r="Z1637" s="14">
        <f t="shared" si="535"/>
        <v>0</v>
      </c>
      <c r="AA1637" s="14">
        <f t="shared" si="536"/>
        <v>380.7</v>
      </c>
      <c r="AB1637" s="14">
        <f t="shared" si="540"/>
        <v>0</v>
      </c>
      <c r="AC1637" s="15">
        <f t="shared" si="539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832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33"/>
        <v>158.85999999999999</v>
      </c>
      <c r="Y1638" s="14">
        <f t="shared" si="534"/>
        <v>0</v>
      </c>
      <c r="Z1638" s="14">
        <f t="shared" si="535"/>
        <v>0</v>
      </c>
      <c r="AA1638" s="14">
        <f t="shared" si="536"/>
        <v>0</v>
      </c>
      <c r="AB1638" s="14">
        <f t="shared" si="540"/>
        <v>380.7</v>
      </c>
      <c r="AC1638" s="15">
        <f t="shared" si="539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833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(N1639/100)*(I1639*$I$13)+(N1639/100)*(J1639*$J$13)+(N1639/100)*(M1639*$M$13)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>N1639+S1639</f>
        <v>564</v>
      </c>
      <c r="Y1639" s="14">
        <f t="shared" si="534"/>
        <v>0</v>
      </c>
      <c r="Z1639" s="14">
        <f t="shared" si="535"/>
        <v>0</v>
      </c>
      <c r="AA1639" s="14">
        <f t="shared" si="536"/>
        <v>0</v>
      </c>
      <c r="AB1639" s="14">
        <f t="shared" si="540"/>
        <v>0</v>
      </c>
      <c r="AC1639" s="15">
        <f t="shared" si="539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834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33"/>
        <v>564</v>
      </c>
      <c r="Y1640" s="14">
        <f t="shared" si="534"/>
        <v>0</v>
      </c>
      <c r="Z1640" s="14">
        <f t="shared" si="535"/>
        <v>0</v>
      </c>
      <c r="AA1640" s="14">
        <f t="shared" si="536"/>
        <v>0</v>
      </c>
      <c r="AB1640" s="14">
        <f t="shared" si="540"/>
        <v>0</v>
      </c>
      <c r="AC1640" s="15">
        <f t="shared" si="539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33"/>
        <v>564</v>
      </c>
      <c r="Y1641" s="14">
        <f t="shared" si="534"/>
        <v>0</v>
      </c>
      <c r="Z1641" s="14">
        <f t="shared" si="535"/>
        <v>0</v>
      </c>
      <c r="AA1641" s="14">
        <f t="shared" si="536"/>
        <v>0</v>
      </c>
      <c r="AB1641" s="14">
        <f t="shared" si="540"/>
        <v>0</v>
      </c>
      <c r="AC1641" s="15">
        <f t="shared" si="539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33"/>
        <v>617.39199999999994</v>
      </c>
      <c r="Y1642" s="14">
        <f t="shared" si="534"/>
        <v>0</v>
      </c>
      <c r="Z1642" s="14">
        <f t="shared" si="535"/>
        <v>0</v>
      </c>
      <c r="AA1642" s="14">
        <f t="shared" si="536"/>
        <v>0</v>
      </c>
      <c r="AB1642" s="14">
        <f t="shared" si="540"/>
        <v>0</v>
      </c>
      <c r="AC1642" s="15">
        <f t="shared" si="539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33"/>
        <v>530.16</v>
      </c>
      <c r="Y1643" s="14">
        <f t="shared" si="534"/>
        <v>0</v>
      </c>
      <c r="Z1643" s="14">
        <f t="shared" si="535"/>
        <v>0</v>
      </c>
      <c r="AA1643" s="14">
        <f t="shared" si="536"/>
        <v>0</v>
      </c>
      <c r="AB1643" s="14">
        <f t="shared" si="540"/>
        <v>0</v>
      </c>
      <c r="AC1643" s="15">
        <f t="shared" si="539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33"/>
        <v>470.4</v>
      </c>
      <c r="Y1644" s="52">
        <f t="shared" si="534"/>
        <v>0</v>
      </c>
      <c r="Z1644" s="52">
        <f t="shared" si="535"/>
        <v>0</v>
      </c>
      <c r="AA1644" s="52">
        <f t="shared" si="536"/>
        <v>0</v>
      </c>
      <c r="AB1644" s="52">
        <f t="shared" si="540"/>
        <v>0</v>
      </c>
      <c r="AC1644" s="53">
        <f>ROUND(X1644+Y1644+Z1644+AA1644+AB1644,1)</f>
        <v>470.4</v>
      </c>
      <c r="AD1644" s="58">
        <v>0</v>
      </c>
      <c r="AE1644" s="113" t="s">
        <v>800</v>
      </c>
      <c r="AF1644" s="60"/>
      <c r="AH1644" s="20"/>
    </row>
    <row r="1645" spans="1:34">
      <c r="A1645" s="99" t="s">
        <v>801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33"/>
        <v>544.88000000000011</v>
      </c>
      <c r="Y1645" s="14">
        <f t="shared" si="534"/>
        <v>0</v>
      </c>
      <c r="Z1645" s="14">
        <f t="shared" si="535"/>
        <v>0</v>
      </c>
      <c r="AA1645" s="14">
        <f t="shared" si="536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802</v>
      </c>
      <c r="B1646" s="89">
        <v>18</v>
      </c>
      <c r="C1646" s="21" t="s">
        <v>835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33"/>
        <v>442.96000000000004</v>
      </c>
      <c r="Y1646" s="14">
        <f t="shared" si="534"/>
        <v>0</v>
      </c>
      <c r="Z1646" s="14">
        <f t="shared" si="535"/>
        <v>0</v>
      </c>
      <c r="AA1646" s="14">
        <f t="shared" si="536"/>
        <v>0</v>
      </c>
      <c r="AB1646" s="14">
        <f>R1646+W1646</f>
        <v>0</v>
      </c>
      <c r="AC1646" s="15">
        <f t="shared" ref="AC1646:AC1658" si="541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803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33"/>
        <v>442.96000000000004</v>
      </c>
      <c r="Y1647" s="14">
        <f t="shared" si="534"/>
        <v>0</v>
      </c>
      <c r="Z1647" s="14">
        <f t="shared" si="535"/>
        <v>0</v>
      </c>
      <c r="AA1647" s="14">
        <f t="shared" si="536"/>
        <v>0</v>
      </c>
      <c r="AB1647" s="14">
        <f t="shared" ref="AB1647:AB1659" si="542">R1647+W1647</f>
        <v>0</v>
      </c>
      <c r="AC1647" s="15">
        <f t="shared" si="541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804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33"/>
        <v>442.96000000000004</v>
      </c>
      <c r="Y1648" s="14">
        <f t="shared" si="534"/>
        <v>0</v>
      </c>
      <c r="Z1648" s="14">
        <f t="shared" si="535"/>
        <v>0</v>
      </c>
      <c r="AA1648" s="14">
        <f t="shared" si="536"/>
        <v>0</v>
      </c>
      <c r="AB1648" s="14">
        <f t="shared" si="542"/>
        <v>0</v>
      </c>
      <c r="AC1648" s="15">
        <f t="shared" si="541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654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33"/>
        <v>442.96000000000004</v>
      </c>
      <c r="Y1649" s="14">
        <f t="shared" si="534"/>
        <v>0</v>
      </c>
      <c r="Z1649" s="14">
        <f t="shared" si="535"/>
        <v>0</v>
      </c>
      <c r="AA1649" s="14">
        <f t="shared" si="536"/>
        <v>0</v>
      </c>
      <c r="AB1649" s="14">
        <f t="shared" si="542"/>
        <v>0</v>
      </c>
      <c r="AC1649" s="15">
        <f t="shared" si="541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595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33"/>
        <v>152.88</v>
      </c>
      <c r="Y1650" s="14">
        <f t="shared" si="534"/>
        <v>367.5</v>
      </c>
      <c r="Z1650" s="14">
        <f t="shared" si="535"/>
        <v>0</v>
      </c>
      <c r="AA1650" s="14">
        <f t="shared" si="536"/>
        <v>0</v>
      </c>
      <c r="AB1650" s="14">
        <f t="shared" si="542"/>
        <v>0</v>
      </c>
      <c r="AC1650" s="15">
        <f t="shared" si="541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830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33"/>
        <v>152.88</v>
      </c>
      <c r="Y1651" s="14">
        <f t="shared" si="534"/>
        <v>0</v>
      </c>
      <c r="Z1651" s="14">
        <f t="shared" si="535"/>
        <v>367.5</v>
      </c>
      <c r="AA1651" s="14">
        <f t="shared" si="536"/>
        <v>0</v>
      </c>
      <c r="AB1651" s="14">
        <f t="shared" si="542"/>
        <v>0</v>
      </c>
      <c r="AC1651" s="15">
        <f t="shared" si="541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831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33"/>
        <v>152.88</v>
      </c>
      <c r="Y1652" s="14">
        <f t="shared" si="534"/>
        <v>0</v>
      </c>
      <c r="Z1652" s="14">
        <f t="shared" si="535"/>
        <v>0</v>
      </c>
      <c r="AA1652" s="14">
        <f t="shared" si="536"/>
        <v>367.5</v>
      </c>
      <c r="AB1652" s="14">
        <f t="shared" si="542"/>
        <v>0</v>
      </c>
      <c r="AC1652" s="15">
        <f t="shared" si="541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832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33"/>
        <v>152.88</v>
      </c>
      <c r="Y1653" s="14">
        <f t="shared" si="534"/>
        <v>0</v>
      </c>
      <c r="Z1653" s="14">
        <f t="shared" si="535"/>
        <v>0</v>
      </c>
      <c r="AA1653" s="14">
        <f t="shared" si="536"/>
        <v>0</v>
      </c>
      <c r="AB1653" s="14">
        <f t="shared" si="542"/>
        <v>367.5</v>
      </c>
      <c r="AC1653" s="15">
        <f t="shared" si="541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833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(N1654/100)*(I1654*$I$13)+(N1654/100)*(J1654*$J$13)+(N1654/100)*(M1654*$M$13)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>N1654+S1654</f>
        <v>543.9</v>
      </c>
      <c r="Y1654" s="14">
        <f t="shared" si="534"/>
        <v>0</v>
      </c>
      <c r="Z1654" s="14">
        <f t="shared" si="535"/>
        <v>0</v>
      </c>
      <c r="AA1654" s="14">
        <f t="shared" si="536"/>
        <v>0</v>
      </c>
      <c r="AB1654" s="14">
        <f t="shared" si="542"/>
        <v>0</v>
      </c>
      <c r="AC1654" s="15">
        <f t="shared" si="541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834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33"/>
        <v>543.9</v>
      </c>
      <c r="Y1655" s="14">
        <f t="shared" si="534"/>
        <v>0</v>
      </c>
      <c r="Z1655" s="14">
        <f t="shared" si="535"/>
        <v>0</v>
      </c>
      <c r="AA1655" s="14">
        <f t="shared" si="536"/>
        <v>0</v>
      </c>
      <c r="AB1655" s="14">
        <f t="shared" si="542"/>
        <v>0</v>
      </c>
      <c r="AC1655" s="15">
        <f t="shared" si="541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33"/>
        <v>543.9</v>
      </c>
      <c r="Y1656" s="14">
        <f t="shared" si="534"/>
        <v>0</v>
      </c>
      <c r="Z1656" s="14">
        <f t="shared" si="535"/>
        <v>0</v>
      </c>
      <c r="AA1656" s="14">
        <f t="shared" si="536"/>
        <v>0</v>
      </c>
      <c r="AB1656" s="14">
        <f t="shared" si="542"/>
        <v>0</v>
      </c>
      <c r="AC1656" s="15">
        <f t="shared" si="541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33"/>
        <v>606.03200000000004</v>
      </c>
      <c r="Y1657" s="14">
        <f t="shared" si="534"/>
        <v>0</v>
      </c>
      <c r="Z1657" s="14">
        <f t="shared" si="535"/>
        <v>0</v>
      </c>
      <c r="AA1657" s="14">
        <f t="shared" si="536"/>
        <v>0</v>
      </c>
      <c r="AB1657" s="14">
        <f t="shared" si="542"/>
        <v>0</v>
      </c>
      <c r="AC1657" s="15">
        <f t="shared" si="541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33"/>
        <v>503.32800000000003</v>
      </c>
      <c r="Y1658" s="14">
        <f t="shared" si="534"/>
        <v>0</v>
      </c>
      <c r="Z1658" s="14">
        <f t="shared" si="535"/>
        <v>0</v>
      </c>
      <c r="AA1658" s="14">
        <f t="shared" si="536"/>
        <v>0</v>
      </c>
      <c r="AB1658" s="14">
        <f t="shared" si="542"/>
        <v>0</v>
      </c>
      <c r="AC1658" s="15">
        <f t="shared" si="541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43">N1659+S1659</f>
        <v>481.59999999999997</v>
      </c>
      <c r="Y1659" s="52">
        <f t="shared" ref="Y1659:Y1673" si="544">O1659+T1659</f>
        <v>0</v>
      </c>
      <c r="Z1659" s="52">
        <f t="shared" ref="Z1659:Z1673" si="545">P1659+U1659</f>
        <v>0</v>
      </c>
      <c r="AA1659" s="52">
        <f t="shared" ref="AA1659:AA1673" si="546">Q1659+V1659</f>
        <v>0</v>
      </c>
      <c r="AB1659" s="52">
        <f t="shared" si="542"/>
        <v>0</v>
      </c>
      <c r="AC1659" s="53">
        <f>ROUND(X1659+Y1659+Z1659+AA1659+AB1659,1)</f>
        <v>481.6</v>
      </c>
      <c r="AD1659" s="58">
        <v>0</v>
      </c>
      <c r="AE1659" s="113" t="s">
        <v>800</v>
      </c>
      <c r="AF1659" s="60"/>
      <c r="AH1659" s="20"/>
    </row>
    <row r="1660" spans="1:34">
      <c r="A1660" s="99" t="s">
        <v>801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43"/>
        <v>557.28</v>
      </c>
      <c r="Y1660" s="14">
        <f t="shared" si="544"/>
        <v>0</v>
      </c>
      <c r="Z1660" s="14">
        <f t="shared" si="545"/>
        <v>0</v>
      </c>
      <c r="AA1660" s="14">
        <f t="shared" si="546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802</v>
      </c>
      <c r="B1661" s="87">
        <v>18</v>
      </c>
      <c r="C1661" s="21" t="s">
        <v>835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43"/>
        <v>450.64</v>
      </c>
      <c r="Y1661" s="14">
        <f t="shared" si="544"/>
        <v>0</v>
      </c>
      <c r="Z1661" s="14">
        <f t="shared" si="545"/>
        <v>0</v>
      </c>
      <c r="AA1661" s="14">
        <f t="shared" si="546"/>
        <v>0</v>
      </c>
      <c r="AB1661" s="14">
        <f>R1661+W1661</f>
        <v>0</v>
      </c>
      <c r="AC1661" s="15">
        <f t="shared" ref="AC1661:AC1673" si="547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803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43"/>
        <v>450.64</v>
      </c>
      <c r="Y1662" s="14">
        <f t="shared" si="544"/>
        <v>0</v>
      </c>
      <c r="Z1662" s="14">
        <f t="shared" si="545"/>
        <v>0</v>
      </c>
      <c r="AA1662" s="14">
        <f t="shared" si="546"/>
        <v>0</v>
      </c>
      <c r="AB1662" s="14">
        <f t="shared" ref="AB1662:AB1674" si="548">R1662+W1662</f>
        <v>0</v>
      </c>
      <c r="AC1662" s="15">
        <f t="shared" si="547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804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43"/>
        <v>450.64</v>
      </c>
      <c r="Y1663" s="14">
        <f t="shared" si="544"/>
        <v>0</v>
      </c>
      <c r="Z1663" s="14">
        <f t="shared" si="545"/>
        <v>0</v>
      </c>
      <c r="AA1663" s="14">
        <f t="shared" si="546"/>
        <v>0</v>
      </c>
      <c r="AB1663" s="14">
        <f t="shared" si="548"/>
        <v>0</v>
      </c>
      <c r="AC1663" s="15">
        <f t="shared" si="547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654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43"/>
        <v>450.64</v>
      </c>
      <c r="Y1664" s="14">
        <f t="shared" si="544"/>
        <v>0</v>
      </c>
      <c r="Z1664" s="14">
        <f t="shared" si="545"/>
        <v>0</v>
      </c>
      <c r="AA1664" s="14">
        <f t="shared" si="546"/>
        <v>0</v>
      </c>
      <c r="AB1664" s="14">
        <f t="shared" si="548"/>
        <v>0</v>
      </c>
      <c r="AC1664" s="15">
        <f t="shared" si="547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595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43"/>
        <v>156.51999999999998</v>
      </c>
      <c r="Y1665" s="14">
        <f t="shared" si="544"/>
        <v>374.1</v>
      </c>
      <c r="Z1665" s="14">
        <f t="shared" si="545"/>
        <v>0</v>
      </c>
      <c r="AA1665" s="14">
        <f t="shared" si="546"/>
        <v>0</v>
      </c>
      <c r="AB1665" s="14">
        <f t="shared" si="548"/>
        <v>0</v>
      </c>
      <c r="AC1665" s="15">
        <f t="shared" si="547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830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43"/>
        <v>156.51999999999998</v>
      </c>
      <c r="Y1666" s="14">
        <f t="shared" si="544"/>
        <v>0</v>
      </c>
      <c r="Z1666" s="14">
        <f t="shared" si="545"/>
        <v>374.1</v>
      </c>
      <c r="AA1666" s="14">
        <f t="shared" si="546"/>
        <v>0</v>
      </c>
      <c r="AB1666" s="14">
        <f t="shared" si="548"/>
        <v>0</v>
      </c>
      <c r="AC1666" s="15">
        <f t="shared" si="547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831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43"/>
        <v>156.51999999999998</v>
      </c>
      <c r="Y1667" s="14">
        <f t="shared" si="544"/>
        <v>0</v>
      </c>
      <c r="Z1667" s="14">
        <f t="shared" si="545"/>
        <v>0</v>
      </c>
      <c r="AA1667" s="14">
        <f t="shared" si="546"/>
        <v>374.1</v>
      </c>
      <c r="AB1667" s="14">
        <f t="shared" si="548"/>
        <v>0</v>
      </c>
      <c r="AC1667" s="15">
        <f t="shared" si="547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832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43"/>
        <v>156.51999999999998</v>
      </c>
      <c r="Y1668" s="14">
        <f t="shared" si="544"/>
        <v>0</v>
      </c>
      <c r="Z1668" s="14">
        <f t="shared" si="545"/>
        <v>0</v>
      </c>
      <c r="AA1668" s="14">
        <f t="shared" si="546"/>
        <v>0</v>
      </c>
      <c r="AB1668" s="14">
        <f t="shared" si="548"/>
        <v>374.1</v>
      </c>
      <c r="AC1668" s="15">
        <f t="shared" si="547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833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(N1669/100)*(I1669*$I$13)+(N1669/100)*(J1669*$J$13)+(N1669/100)*(M1669*$M$13)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>N1669+S1669</f>
        <v>554.70000000000005</v>
      </c>
      <c r="Y1669" s="14">
        <f t="shared" si="544"/>
        <v>0</v>
      </c>
      <c r="Z1669" s="14">
        <f t="shared" si="545"/>
        <v>0</v>
      </c>
      <c r="AA1669" s="14">
        <f t="shared" si="546"/>
        <v>0</v>
      </c>
      <c r="AB1669" s="14">
        <f t="shared" si="548"/>
        <v>0</v>
      </c>
      <c r="AC1669" s="15">
        <f t="shared" si="547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834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43"/>
        <v>554.70000000000005</v>
      </c>
      <c r="Y1670" s="14">
        <f t="shared" si="544"/>
        <v>0</v>
      </c>
      <c r="Z1670" s="14">
        <f t="shared" si="545"/>
        <v>0</v>
      </c>
      <c r="AA1670" s="14">
        <f t="shared" si="546"/>
        <v>0</v>
      </c>
      <c r="AB1670" s="14">
        <f t="shared" si="548"/>
        <v>0</v>
      </c>
      <c r="AC1670" s="15">
        <f t="shared" si="547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43"/>
        <v>554.70000000000005</v>
      </c>
      <c r="Y1671" s="14">
        <f t="shared" si="544"/>
        <v>0</v>
      </c>
      <c r="Z1671" s="14">
        <f t="shared" si="545"/>
        <v>0</v>
      </c>
      <c r="AA1671" s="14">
        <f t="shared" si="546"/>
        <v>0</v>
      </c>
      <c r="AB1671" s="14">
        <f t="shared" si="548"/>
        <v>0</v>
      </c>
      <c r="AC1671" s="15">
        <f t="shared" si="547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43"/>
        <v>613.00799999999992</v>
      </c>
      <c r="Y1672" s="14">
        <f t="shared" si="544"/>
        <v>0</v>
      </c>
      <c r="Z1672" s="14">
        <f t="shared" si="545"/>
        <v>0</v>
      </c>
      <c r="AA1672" s="14">
        <f t="shared" si="546"/>
        <v>0</v>
      </c>
      <c r="AB1672" s="14">
        <f t="shared" si="548"/>
        <v>0</v>
      </c>
      <c r="AC1672" s="15">
        <f t="shared" si="547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43"/>
        <v>518.06399999999996</v>
      </c>
      <c r="Y1673" s="14">
        <f t="shared" si="544"/>
        <v>0</v>
      </c>
      <c r="Z1673" s="14">
        <f t="shared" si="545"/>
        <v>0</v>
      </c>
      <c r="AA1673" s="14">
        <f t="shared" si="546"/>
        <v>0</v>
      </c>
      <c r="AB1673" s="14">
        <f t="shared" si="548"/>
        <v>0</v>
      </c>
      <c r="AC1673" s="15">
        <f t="shared" si="547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49">N1674+S1674</f>
        <v>478.40000000000003</v>
      </c>
      <c r="Y1674" s="52">
        <f t="shared" ref="Y1674:Y1703" si="550">O1674+T1674</f>
        <v>0</v>
      </c>
      <c r="Z1674" s="52">
        <f t="shared" ref="Z1674:Z1703" si="551">P1674+U1674</f>
        <v>0</v>
      </c>
      <c r="AA1674" s="52">
        <f t="shared" ref="AA1674:AA1703" si="552">Q1674+V1674</f>
        <v>0</v>
      </c>
      <c r="AB1674" s="52">
        <f t="shared" si="548"/>
        <v>0</v>
      </c>
      <c r="AC1674" s="53">
        <f>ROUND(X1674+Y1674+Z1674+AA1674+AB1674,1)</f>
        <v>478.4</v>
      </c>
      <c r="AD1674" s="58">
        <v>0</v>
      </c>
      <c r="AE1674" s="113" t="s">
        <v>800</v>
      </c>
      <c r="AF1674" s="60"/>
      <c r="AH1674" s="20"/>
    </row>
    <row r="1675" spans="1:34">
      <c r="A1675" s="99" t="s">
        <v>801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49"/>
        <v>552.00000000000011</v>
      </c>
      <c r="Y1675" s="14">
        <f t="shared" si="550"/>
        <v>0</v>
      </c>
      <c r="Z1675" s="14">
        <f t="shared" si="551"/>
        <v>0</v>
      </c>
      <c r="AA1675" s="14">
        <f t="shared" si="552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802</v>
      </c>
      <c r="B1676" s="89">
        <v>12</v>
      </c>
      <c r="C1676" s="21" t="s">
        <v>835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9"/>
        <v>448.96000000000004</v>
      </c>
      <c r="Y1676" s="14">
        <f t="shared" si="550"/>
        <v>0</v>
      </c>
      <c r="Z1676" s="14">
        <f t="shared" si="551"/>
        <v>0</v>
      </c>
      <c r="AA1676" s="14">
        <f t="shared" si="552"/>
        <v>0</v>
      </c>
      <c r="AB1676" s="14">
        <f>R1676+W1676</f>
        <v>0</v>
      </c>
      <c r="AC1676" s="15">
        <f t="shared" ref="AC1676:AC1688" si="553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803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9"/>
        <v>448.96000000000004</v>
      </c>
      <c r="Y1677" s="14">
        <f t="shared" si="550"/>
        <v>0</v>
      </c>
      <c r="Z1677" s="14">
        <f t="shared" si="551"/>
        <v>0</v>
      </c>
      <c r="AA1677" s="14">
        <f t="shared" si="552"/>
        <v>0</v>
      </c>
      <c r="AB1677" s="14">
        <f t="shared" ref="AB1677:AB1689" si="554">R1677+W1677</f>
        <v>0</v>
      </c>
      <c r="AC1677" s="15">
        <f t="shared" si="553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804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9"/>
        <v>448.96000000000004</v>
      </c>
      <c r="Y1678" s="14">
        <f t="shared" si="550"/>
        <v>0</v>
      </c>
      <c r="Z1678" s="14">
        <f t="shared" si="551"/>
        <v>0</v>
      </c>
      <c r="AA1678" s="14">
        <f t="shared" si="552"/>
        <v>0</v>
      </c>
      <c r="AB1678" s="14">
        <f t="shared" si="554"/>
        <v>0</v>
      </c>
      <c r="AC1678" s="15">
        <f t="shared" si="553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654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9"/>
        <v>448.96000000000004</v>
      </c>
      <c r="Y1679" s="14">
        <f t="shared" si="550"/>
        <v>0</v>
      </c>
      <c r="Z1679" s="14">
        <f t="shared" si="551"/>
        <v>0</v>
      </c>
      <c r="AA1679" s="14">
        <f t="shared" si="552"/>
        <v>0</v>
      </c>
      <c r="AB1679" s="14">
        <f t="shared" si="554"/>
        <v>0</v>
      </c>
      <c r="AC1679" s="15">
        <f t="shared" si="553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595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9"/>
        <v>155.48000000000002</v>
      </c>
      <c r="Y1680" s="14">
        <f t="shared" si="550"/>
        <v>372.6</v>
      </c>
      <c r="Z1680" s="14">
        <f t="shared" si="551"/>
        <v>0</v>
      </c>
      <c r="AA1680" s="14">
        <f t="shared" si="552"/>
        <v>0</v>
      </c>
      <c r="AB1680" s="14">
        <f t="shared" si="554"/>
        <v>0</v>
      </c>
      <c r="AC1680" s="15">
        <f t="shared" si="553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830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9"/>
        <v>155.48000000000002</v>
      </c>
      <c r="Y1681" s="14">
        <f t="shared" si="550"/>
        <v>0</v>
      </c>
      <c r="Z1681" s="14">
        <f t="shared" si="551"/>
        <v>372.6</v>
      </c>
      <c r="AA1681" s="14">
        <f t="shared" si="552"/>
        <v>0</v>
      </c>
      <c r="AB1681" s="14">
        <f t="shared" si="554"/>
        <v>0</v>
      </c>
      <c r="AC1681" s="15">
        <f t="shared" si="553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831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49"/>
        <v>155.48000000000002</v>
      </c>
      <c r="Y1682" s="14">
        <f t="shared" si="550"/>
        <v>0</v>
      </c>
      <c r="Z1682" s="14">
        <f t="shared" si="551"/>
        <v>0</v>
      </c>
      <c r="AA1682" s="14">
        <f t="shared" si="552"/>
        <v>372.6</v>
      </c>
      <c r="AB1682" s="14">
        <f t="shared" si="554"/>
        <v>0</v>
      </c>
      <c r="AC1682" s="15">
        <f t="shared" si="553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832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49"/>
        <v>155.48000000000002</v>
      </c>
      <c r="Y1683" s="14">
        <f t="shared" si="550"/>
        <v>0</v>
      </c>
      <c r="Z1683" s="14">
        <f t="shared" si="551"/>
        <v>0</v>
      </c>
      <c r="AA1683" s="14">
        <f t="shared" si="552"/>
        <v>0</v>
      </c>
      <c r="AB1683" s="14">
        <f t="shared" si="554"/>
        <v>372.6</v>
      </c>
      <c r="AC1683" s="15">
        <f t="shared" si="553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833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(N1684/100)*(I1684*$I$13)+(N1684/100)*(J1684*$J$13)+(N1684/100)*(M1684*$M$13)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>N1684+S1684</f>
        <v>552</v>
      </c>
      <c r="Y1684" s="14">
        <f t="shared" si="550"/>
        <v>0</v>
      </c>
      <c r="Z1684" s="14">
        <f t="shared" si="551"/>
        <v>0</v>
      </c>
      <c r="AA1684" s="14">
        <f t="shared" si="552"/>
        <v>0</v>
      </c>
      <c r="AB1684" s="14">
        <f t="shared" si="554"/>
        <v>0</v>
      </c>
      <c r="AC1684" s="15">
        <f t="shared" si="553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834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9"/>
        <v>552</v>
      </c>
      <c r="Y1685" s="14">
        <f t="shared" si="550"/>
        <v>0</v>
      </c>
      <c r="Z1685" s="14">
        <f t="shared" si="551"/>
        <v>0</v>
      </c>
      <c r="AA1685" s="14">
        <f t="shared" si="552"/>
        <v>0</v>
      </c>
      <c r="AB1685" s="14">
        <f t="shared" si="554"/>
        <v>0</v>
      </c>
      <c r="AC1685" s="15">
        <f t="shared" si="553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9"/>
        <v>552</v>
      </c>
      <c r="Y1686" s="14">
        <f t="shared" si="550"/>
        <v>0</v>
      </c>
      <c r="Z1686" s="14">
        <f t="shared" si="551"/>
        <v>0</v>
      </c>
      <c r="AA1686" s="14">
        <f t="shared" si="552"/>
        <v>0</v>
      </c>
      <c r="AB1686" s="14">
        <f t="shared" si="554"/>
        <v>0</v>
      </c>
      <c r="AC1686" s="15">
        <f t="shared" si="553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9"/>
        <v>604.25600000000009</v>
      </c>
      <c r="Y1687" s="14">
        <f t="shared" si="550"/>
        <v>0</v>
      </c>
      <c r="Z1687" s="14">
        <f t="shared" si="551"/>
        <v>0</v>
      </c>
      <c r="AA1687" s="14">
        <f t="shared" si="552"/>
        <v>0</v>
      </c>
      <c r="AB1687" s="14">
        <f t="shared" si="554"/>
        <v>0</v>
      </c>
      <c r="AC1687" s="15">
        <f t="shared" si="553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9"/>
        <v>518.88</v>
      </c>
      <c r="Y1688" s="14">
        <f t="shared" si="550"/>
        <v>0</v>
      </c>
      <c r="Z1688" s="14">
        <f t="shared" si="551"/>
        <v>0</v>
      </c>
      <c r="AA1688" s="14">
        <f t="shared" si="552"/>
        <v>0</v>
      </c>
      <c r="AB1688" s="14">
        <f t="shared" si="554"/>
        <v>0</v>
      </c>
      <c r="AC1688" s="15">
        <f t="shared" si="553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49"/>
        <v>480</v>
      </c>
      <c r="Y1689" s="52">
        <f t="shared" si="550"/>
        <v>0</v>
      </c>
      <c r="Z1689" s="52">
        <f t="shared" si="551"/>
        <v>0</v>
      </c>
      <c r="AA1689" s="52">
        <f t="shared" si="552"/>
        <v>0</v>
      </c>
      <c r="AB1689" s="52">
        <f t="shared" si="554"/>
        <v>0</v>
      </c>
      <c r="AC1689" s="53">
        <f>ROUND(X1689+Y1689+Z1689+AA1689+AB1689,1)</f>
        <v>480</v>
      </c>
      <c r="AD1689" s="58">
        <v>0</v>
      </c>
      <c r="AE1689" s="113" t="s">
        <v>800</v>
      </c>
      <c r="AF1689" s="60"/>
      <c r="AH1689" s="20"/>
    </row>
    <row r="1690" spans="1:34">
      <c r="A1690" s="99" t="s">
        <v>801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9"/>
        <v>582.40000000000009</v>
      </c>
      <c r="Y1690" s="14">
        <f t="shared" si="550"/>
        <v>0</v>
      </c>
      <c r="Z1690" s="14">
        <f t="shared" si="551"/>
        <v>0</v>
      </c>
      <c r="AA1690" s="14">
        <f t="shared" si="552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802</v>
      </c>
      <c r="B1691" s="87">
        <v>12</v>
      </c>
      <c r="C1691" s="21" t="s">
        <v>835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448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0</v>
      </c>
      <c r="AC1691" s="15">
        <f t="shared" ref="AC1691:AC1703" si="555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803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448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4" si="556">R1692+W1692</f>
        <v>0</v>
      </c>
      <c r="AC1692" s="15">
        <f t="shared" si="555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804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448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6"/>
        <v>0</v>
      </c>
      <c r="AC1693" s="15">
        <f t="shared" si="555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654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448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6"/>
        <v>0</v>
      </c>
      <c r="AC1694" s="15">
        <f t="shared" si="555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595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156</v>
      </c>
      <c r="Y1695" s="14">
        <f t="shared" si="550"/>
        <v>372</v>
      </c>
      <c r="Z1695" s="14">
        <f t="shared" si="551"/>
        <v>0</v>
      </c>
      <c r="AA1695" s="14">
        <f t="shared" si="552"/>
        <v>0</v>
      </c>
      <c r="AB1695" s="14">
        <f t="shared" si="556"/>
        <v>0</v>
      </c>
      <c r="AC1695" s="15">
        <f t="shared" si="555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830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156</v>
      </c>
      <c r="Y1696" s="14">
        <f t="shared" si="550"/>
        <v>0</v>
      </c>
      <c r="Z1696" s="14">
        <f t="shared" si="551"/>
        <v>372</v>
      </c>
      <c r="AA1696" s="14">
        <f t="shared" si="552"/>
        <v>0</v>
      </c>
      <c r="AB1696" s="14">
        <f t="shared" si="556"/>
        <v>0</v>
      </c>
      <c r="AC1696" s="15">
        <f t="shared" si="555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831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49"/>
        <v>156</v>
      </c>
      <c r="Y1697" s="14">
        <f t="shared" si="550"/>
        <v>0</v>
      </c>
      <c r="Z1697" s="14">
        <f t="shared" si="551"/>
        <v>0</v>
      </c>
      <c r="AA1697" s="14">
        <f t="shared" si="552"/>
        <v>372</v>
      </c>
      <c r="AB1697" s="14">
        <f t="shared" si="556"/>
        <v>0</v>
      </c>
      <c r="AC1697" s="15">
        <f t="shared" si="555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832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49"/>
        <v>156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6"/>
        <v>372</v>
      </c>
      <c r="AC1698" s="15">
        <f t="shared" si="555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833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(N1699/100)*(I1699*$I$13)+(N1699/100)*(J1699*$J$13)+(N1699/100)*(M1699*$M$13)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>N1699+S1699</f>
        <v>552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6"/>
        <v>0</v>
      </c>
      <c r="AC1699" s="15">
        <f t="shared" si="555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834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552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6"/>
        <v>0</v>
      </c>
      <c r="AC1700" s="15">
        <f t="shared" si="555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552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6"/>
        <v>0</v>
      </c>
      <c r="AC1701" s="15">
        <f t="shared" si="555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559.36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6"/>
        <v>0</v>
      </c>
      <c r="AC1702" s="15">
        <f t="shared" si="555"/>
        <v>559.4</v>
      </c>
      <c r="AD1702" s="48">
        <f>(ROUND(AC1702-AC1689,1)/AC1689)</f>
        <v>0.16541666666666668</v>
      </c>
      <c r="AE1702" s="111"/>
      <c r="AF1702" s="63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559.36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6"/>
        <v>0</v>
      </c>
      <c r="AC1703" s="15">
        <f t="shared" si="555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57">N1704+S1704</f>
        <v>478.4</v>
      </c>
      <c r="Y1704" s="52">
        <f t="shared" ref="Y1704:Y1839" si="558">O1704+T1704</f>
        <v>0</v>
      </c>
      <c r="Z1704" s="52">
        <f t="shared" ref="Z1704:Z1839" si="559">P1704+U1704</f>
        <v>0</v>
      </c>
      <c r="AA1704" s="52">
        <f t="shared" ref="AA1704:AA1839" si="560">Q1704+V1704</f>
        <v>0</v>
      </c>
      <c r="AB1704" s="52">
        <f t="shared" si="556"/>
        <v>0</v>
      </c>
      <c r="AC1704" s="53">
        <f>ROUND(X1704+Y1704+Z1704+AA1704+AB1704,1)</f>
        <v>478.4</v>
      </c>
      <c r="AD1704" s="58">
        <v>0</v>
      </c>
      <c r="AE1704" s="113"/>
      <c r="AF1704" s="60"/>
      <c r="AH1704" s="20"/>
    </row>
    <row r="1705" spans="1:34">
      <c r="A1705" s="99" t="s">
        <v>801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57"/>
        <v>552.00000000000011</v>
      </c>
      <c r="Y1705" s="14">
        <f t="shared" si="558"/>
        <v>0</v>
      </c>
      <c r="Z1705" s="14">
        <f t="shared" si="559"/>
        <v>0</v>
      </c>
      <c r="AA1705" s="14">
        <f t="shared" si="560"/>
        <v>0</v>
      </c>
      <c r="AB1705" s="14">
        <f t="shared" ref="AB1705:AB1721" si="561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 t="s">
        <v>800</v>
      </c>
      <c r="AF1705" s="60"/>
      <c r="AH1705" s="20"/>
    </row>
    <row r="1706" spans="1:34">
      <c r="A1706" s="99" t="s">
        <v>802</v>
      </c>
      <c r="B1706" s="89">
        <v>16</v>
      </c>
      <c r="C1706" s="21" t="s">
        <v>835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57"/>
        <v>448.96</v>
      </c>
      <c r="Y1706" s="14">
        <f t="shared" si="558"/>
        <v>0</v>
      </c>
      <c r="Z1706" s="14">
        <f t="shared" si="559"/>
        <v>0</v>
      </c>
      <c r="AA1706" s="14">
        <f t="shared" si="560"/>
        <v>0</v>
      </c>
      <c r="AB1706" s="14">
        <f t="shared" si="561"/>
        <v>0</v>
      </c>
      <c r="AC1706" s="15">
        <f t="shared" ref="AC1706:AC1718" si="562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803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57"/>
        <v>448.96</v>
      </c>
      <c r="Y1707" s="14">
        <f t="shared" si="558"/>
        <v>0</v>
      </c>
      <c r="Z1707" s="14">
        <f t="shared" si="559"/>
        <v>0</v>
      </c>
      <c r="AA1707" s="14">
        <f t="shared" si="560"/>
        <v>0</v>
      </c>
      <c r="AB1707" s="14">
        <f t="shared" si="561"/>
        <v>0</v>
      </c>
      <c r="AC1707" s="15">
        <f t="shared" si="562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804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57"/>
        <v>448.96</v>
      </c>
      <c r="Y1708" s="14">
        <f t="shared" si="558"/>
        <v>0</v>
      </c>
      <c r="Z1708" s="14">
        <f t="shared" si="559"/>
        <v>0</v>
      </c>
      <c r="AA1708" s="14">
        <f t="shared" si="560"/>
        <v>0</v>
      </c>
      <c r="AB1708" s="14">
        <f t="shared" si="561"/>
        <v>0</v>
      </c>
      <c r="AC1708" s="15">
        <f t="shared" si="562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654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57"/>
        <v>448.96</v>
      </c>
      <c r="Y1709" s="14">
        <f t="shared" si="558"/>
        <v>0</v>
      </c>
      <c r="Z1709" s="14">
        <f t="shared" si="559"/>
        <v>0</v>
      </c>
      <c r="AA1709" s="14">
        <f t="shared" si="560"/>
        <v>0</v>
      </c>
      <c r="AB1709" s="14">
        <f t="shared" si="561"/>
        <v>0</v>
      </c>
      <c r="AC1709" s="15">
        <f t="shared" si="562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595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57"/>
        <v>155.48000000000002</v>
      </c>
      <c r="Y1710" s="14">
        <f t="shared" si="558"/>
        <v>375.36</v>
      </c>
      <c r="Z1710" s="14">
        <f t="shared" si="559"/>
        <v>0</v>
      </c>
      <c r="AA1710" s="14">
        <f t="shared" si="560"/>
        <v>0</v>
      </c>
      <c r="AB1710" s="14">
        <f t="shared" si="561"/>
        <v>0</v>
      </c>
      <c r="AC1710" s="15">
        <f t="shared" si="562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830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57"/>
        <v>155.48000000000002</v>
      </c>
      <c r="Y1711" s="14">
        <f t="shared" si="558"/>
        <v>0</v>
      </c>
      <c r="Z1711" s="14">
        <f t="shared" si="559"/>
        <v>375.36</v>
      </c>
      <c r="AA1711" s="14">
        <f t="shared" si="560"/>
        <v>0</v>
      </c>
      <c r="AB1711" s="14">
        <f t="shared" si="561"/>
        <v>0</v>
      </c>
      <c r="AC1711" s="15">
        <f t="shared" si="562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831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57"/>
        <v>155.48000000000002</v>
      </c>
      <c r="Y1712" s="14">
        <f t="shared" si="558"/>
        <v>0</v>
      </c>
      <c r="Z1712" s="14">
        <f t="shared" si="559"/>
        <v>0</v>
      </c>
      <c r="AA1712" s="14">
        <f t="shared" si="560"/>
        <v>375.36</v>
      </c>
      <c r="AB1712" s="14">
        <f t="shared" si="561"/>
        <v>0</v>
      </c>
      <c r="AC1712" s="15">
        <f t="shared" si="562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832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57"/>
        <v>155.48000000000002</v>
      </c>
      <c r="Y1713" s="14">
        <f t="shared" si="558"/>
        <v>0</v>
      </c>
      <c r="Z1713" s="14">
        <f t="shared" si="559"/>
        <v>0</v>
      </c>
      <c r="AA1713" s="14">
        <f t="shared" si="560"/>
        <v>0</v>
      </c>
      <c r="AB1713" s="14">
        <f t="shared" si="561"/>
        <v>375.36</v>
      </c>
      <c r="AC1713" s="15">
        <f t="shared" si="562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833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(N1714/100)*(I1714*$I$13)+(N1714/100)*(J1714*$J$13)+(N1714/100)*(M1714*$M$13)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>N1714+S1714</f>
        <v>552</v>
      </c>
      <c r="Y1714" s="14">
        <f t="shared" si="558"/>
        <v>0</v>
      </c>
      <c r="Z1714" s="14">
        <f t="shared" si="559"/>
        <v>0</v>
      </c>
      <c r="AA1714" s="14">
        <f t="shared" si="560"/>
        <v>0</v>
      </c>
      <c r="AB1714" s="14">
        <f t="shared" si="561"/>
        <v>0</v>
      </c>
      <c r="AC1714" s="15">
        <f t="shared" si="562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834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57"/>
        <v>552</v>
      </c>
      <c r="Y1715" s="14">
        <f t="shared" si="558"/>
        <v>0</v>
      </c>
      <c r="Z1715" s="14">
        <f t="shared" si="559"/>
        <v>0</v>
      </c>
      <c r="AA1715" s="14">
        <f t="shared" si="560"/>
        <v>0</v>
      </c>
      <c r="AB1715" s="14">
        <f t="shared" si="561"/>
        <v>0</v>
      </c>
      <c r="AC1715" s="15">
        <f t="shared" si="562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57"/>
        <v>552</v>
      </c>
      <c r="Y1716" s="14">
        <f t="shared" si="558"/>
        <v>0</v>
      </c>
      <c r="Z1716" s="14">
        <f t="shared" si="559"/>
        <v>0</v>
      </c>
      <c r="AA1716" s="14">
        <f t="shared" si="560"/>
        <v>0</v>
      </c>
      <c r="AB1716" s="14">
        <f t="shared" si="561"/>
        <v>0</v>
      </c>
      <c r="AC1716" s="15">
        <f t="shared" si="562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57"/>
        <v>598.36800000000005</v>
      </c>
      <c r="Y1717" s="14">
        <f t="shared" si="558"/>
        <v>0</v>
      </c>
      <c r="Z1717" s="14">
        <f t="shared" si="559"/>
        <v>0</v>
      </c>
      <c r="AA1717" s="14">
        <f t="shared" si="560"/>
        <v>0</v>
      </c>
      <c r="AB1717" s="14">
        <f t="shared" si="561"/>
        <v>0</v>
      </c>
      <c r="AC1717" s="15">
        <f t="shared" si="562"/>
        <v>598.4</v>
      </c>
      <c r="AD1717" s="48">
        <f>(ROUND(AC1717-AC1704,1)/AC1704)</f>
        <v>0.25083612040133779</v>
      </c>
      <c r="AE1717" s="113"/>
      <c r="AF1717" s="60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57"/>
        <v>524.76800000000003</v>
      </c>
      <c r="Y1718" s="14">
        <f t="shared" si="558"/>
        <v>0</v>
      </c>
      <c r="Z1718" s="14">
        <f t="shared" si="559"/>
        <v>0</v>
      </c>
      <c r="AA1718" s="14">
        <f t="shared" si="560"/>
        <v>0</v>
      </c>
      <c r="AB1718" s="14">
        <f t="shared" si="561"/>
        <v>0</v>
      </c>
      <c r="AC1718" s="15">
        <f t="shared" si="562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70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352.79999999999995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57"/>
        <v>548.79999999999995</v>
      </c>
      <c r="Y1719" s="52">
        <f t="shared" si="558"/>
        <v>0</v>
      </c>
      <c r="Z1719" s="52">
        <f t="shared" si="559"/>
        <v>0</v>
      </c>
      <c r="AA1719" s="52">
        <f t="shared" si="560"/>
        <v>0</v>
      </c>
      <c r="AB1719" s="52">
        <f t="shared" si="561"/>
        <v>0</v>
      </c>
      <c r="AC1719" s="53">
        <f>ROUND(X1719+Y1719+Z1719+AA1719+AB1719,1)</f>
        <v>548.79999999999995</v>
      </c>
      <c r="AD1719" s="58">
        <v>0</v>
      </c>
      <c r="AE1719" s="113"/>
      <c r="AF1719" s="60"/>
      <c r="AH1719" s="20"/>
    </row>
    <row r="1720" spans="1:34">
      <c r="A1720" s="99" t="s">
        <v>801</v>
      </c>
      <c r="B1720" s="87">
        <v>24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450.80000000000007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57"/>
        <v>607.60000000000014</v>
      </c>
      <c r="Y1720" s="14">
        <f t="shared" si="558"/>
        <v>0</v>
      </c>
      <c r="Z1720" s="14">
        <f t="shared" si="559"/>
        <v>0</v>
      </c>
      <c r="AA1720" s="14">
        <f t="shared" si="560"/>
        <v>0</v>
      </c>
      <c r="AB1720" s="14">
        <f t="shared" si="561"/>
        <v>0</v>
      </c>
      <c r="AC1720" s="15">
        <f>ROUND(X1720+Y1720+Z1720+AA1720+AB1720,1)</f>
        <v>607.6</v>
      </c>
      <c r="AD1720" s="48">
        <f>(ROUND(AC1720-AC1719,1)/AC1719)</f>
        <v>0.10714285714285715</v>
      </c>
      <c r="AE1720" s="113" t="s">
        <v>800</v>
      </c>
      <c r="AF1720" s="60"/>
      <c r="AH1720" s="20"/>
    </row>
    <row r="1721" spans="1:34">
      <c r="A1721" s="99" t="s">
        <v>802</v>
      </c>
      <c r="B1721" s="87">
        <v>10</v>
      </c>
      <c r="C1721" s="21" t="s">
        <v>835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70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317.52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57"/>
        <v>513.52</v>
      </c>
      <c r="Y1721" s="14">
        <f t="shared" si="558"/>
        <v>0</v>
      </c>
      <c r="Z1721" s="14">
        <f t="shared" si="559"/>
        <v>0</v>
      </c>
      <c r="AA1721" s="14">
        <f t="shared" si="560"/>
        <v>0</v>
      </c>
      <c r="AB1721" s="14">
        <f t="shared" si="561"/>
        <v>0</v>
      </c>
      <c r="AC1721" s="15">
        <f t="shared" ref="AC1721:AC1733" si="563">ROUND(X1721+Y1721+Z1721+AA1721+AB1721,1)</f>
        <v>513.5</v>
      </c>
      <c r="AD1721" s="48">
        <f>(ROUND(AC1721-AC1719,1)/AC1719)</f>
        <v>-6.4322157434402338E-2</v>
      </c>
      <c r="AE1721" s="113"/>
      <c r="AF1721" s="60"/>
      <c r="AH1721" s="20"/>
    </row>
    <row r="1722" spans="1:34">
      <c r="A1722" s="99" t="s">
        <v>803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70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317.52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57"/>
        <v>513.52</v>
      </c>
      <c r="Y1722" s="14">
        <f t="shared" si="558"/>
        <v>0</v>
      </c>
      <c r="Z1722" s="14">
        <f t="shared" si="559"/>
        <v>0</v>
      </c>
      <c r="AA1722" s="14">
        <f t="shared" si="560"/>
        <v>0</v>
      </c>
      <c r="AB1722" s="14">
        <f t="shared" ref="AB1722:AB1734" si="564">R1722+W1722</f>
        <v>0</v>
      </c>
      <c r="AC1722" s="15">
        <f t="shared" si="563"/>
        <v>513.5</v>
      </c>
      <c r="AD1722" s="48">
        <f>(ROUND(AC1722-AC1719,1)/AC1719)</f>
        <v>-6.4322157434402338E-2</v>
      </c>
      <c r="AE1722" s="113"/>
      <c r="AF1722" s="60"/>
      <c r="AH1722" s="20"/>
    </row>
    <row r="1723" spans="1:34">
      <c r="A1723" s="99" t="s">
        <v>804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317.52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57"/>
        <v>513.52</v>
      </c>
      <c r="Y1723" s="14">
        <f t="shared" si="558"/>
        <v>0</v>
      </c>
      <c r="Z1723" s="14">
        <f t="shared" si="559"/>
        <v>0</v>
      </c>
      <c r="AA1723" s="14">
        <f t="shared" si="560"/>
        <v>0</v>
      </c>
      <c r="AB1723" s="14">
        <f t="shared" si="564"/>
        <v>0</v>
      </c>
      <c r="AC1723" s="15">
        <f t="shared" si="563"/>
        <v>513.5</v>
      </c>
      <c r="AD1723" s="48">
        <f>(ROUND(AC1723-AC1719,1)/AC1719)</f>
        <v>-6.4322157434402338E-2</v>
      </c>
      <c r="AE1723" s="113"/>
      <c r="AF1723" s="60"/>
      <c r="AH1723" s="20"/>
    </row>
    <row r="1724" spans="1:34">
      <c r="A1724" s="99" t="s">
        <v>654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317.52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57"/>
        <v>513.52</v>
      </c>
      <c r="Y1724" s="14">
        <f t="shared" si="558"/>
        <v>0</v>
      </c>
      <c r="Z1724" s="14">
        <f t="shared" si="559"/>
        <v>0</v>
      </c>
      <c r="AA1724" s="14">
        <f t="shared" si="560"/>
        <v>0</v>
      </c>
      <c r="AB1724" s="14">
        <f t="shared" si="564"/>
        <v>0</v>
      </c>
      <c r="AC1724" s="15">
        <f t="shared" si="563"/>
        <v>513.5</v>
      </c>
      <c r="AD1724" s="48">
        <f>(ROUND(AC1724-AC1719,1)/AC1719)</f>
        <v>-6.4322157434402338E-2</v>
      </c>
      <c r="AE1724" s="113"/>
      <c r="AF1724" s="60"/>
      <c r="AH1724" s="20"/>
    </row>
    <row r="1725" spans="1:34">
      <c r="A1725" s="99" t="s">
        <v>595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100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114.66000000000001</v>
      </c>
      <c r="T1725" s="14">
        <f>(O1725/100)*(K1725*$K$9)</f>
        <v>294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57"/>
        <v>178.36</v>
      </c>
      <c r="Y1725" s="14">
        <f t="shared" si="558"/>
        <v>441</v>
      </c>
      <c r="Z1725" s="14">
        <f t="shared" si="559"/>
        <v>0</v>
      </c>
      <c r="AA1725" s="14">
        <f t="shared" si="560"/>
        <v>0</v>
      </c>
      <c r="AB1725" s="14">
        <f t="shared" si="564"/>
        <v>0</v>
      </c>
      <c r="AC1725" s="15">
        <f t="shared" si="563"/>
        <v>619.4</v>
      </c>
      <c r="AD1725" s="48">
        <f>(ROUND(AC1725-AC1719,1)/AC1719)</f>
        <v>0.12864431486880468</v>
      </c>
      <c r="AE1725" s="113"/>
      <c r="AF1725" s="60"/>
      <c r="AH1725" s="20"/>
    </row>
    <row r="1726" spans="1:34">
      <c r="A1726" s="99" t="s">
        <v>830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70</v>
      </c>
      <c r="J1726" s="13">
        <v>20</v>
      </c>
      <c r="K1726" s="13">
        <v>50</v>
      </c>
      <c r="L1726" s="13">
        <v>50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114.66000000000001</v>
      </c>
      <c r="T1726" s="14">
        <f>(O1726/100)*(K1726*$J$10)</f>
        <v>0</v>
      </c>
      <c r="U1726" s="14">
        <f>(P1726/100)*(K1726*$K$10)+(P1726/100)*(L1726*$L$10)</f>
        <v>294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57"/>
        <v>178.36</v>
      </c>
      <c r="Y1726" s="14">
        <f t="shared" si="558"/>
        <v>0</v>
      </c>
      <c r="Z1726" s="14">
        <f t="shared" si="559"/>
        <v>441</v>
      </c>
      <c r="AA1726" s="14">
        <f t="shared" si="560"/>
        <v>0</v>
      </c>
      <c r="AB1726" s="14">
        <f t="shared" si="564"/>
        <v>0</v>
      </c>
      <c r="AC1726" s="15">
        <f t="shared" si="563"/>
        <v>619.4</v>
      </c>
      <c r="AD1726" s="48">
        <f>(ROUND(AC1726-AC1719,1)/AC1719)</f>
        <v>0.12864431486880468</v>
      </c>
      <c r="AE1726" s="113"/>
      <c r="AF1726" s="60"/>
      <c r="AH1726" s="20"/>
    </row>
    <row r="1727" spans="1:34">
      <c r="A1727" s="99" t="s">
        <v>831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70</v>
      </c>
      <c r="J1727" s="13">
        <v>20</v>
      </c>
      <c r="K1727" s="13">
        <v>0</v>
      </c>
      <c r="L1727" s="13">
        <v>100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114.66000000000001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294</v>
      </c>
      <c r="W1727" s="14">
        <f>(R1727/100)*(K1727*$K$11)+(R1727/100)*(L1727*$L$11)</f>
        <v>0</v>
      </c>
      <c r="X1727" s="14">
        <f t="shared" si="557"/>
        <v>178.36</v>
      </c>
      <c r="Y1727" s="14">
        <f t="shared" si="558"/>
        <v>0</v>
      </c>
      <c r="Z1727" s="14">
        <f t="shared" si="559"/>
        <v>0</v>
      </c>
      <c r="AA1727" s="14">
        <f t="shared" si="560"/>
        <v>441</v>
      </c>
      <c r="AB1727" s="14">
        <f t="shared" si="564"/>
        <v>0</v>
      </c>
      <c r="AC1727" s="15">
        <f t="shared" si="563"/>
        <v>619.4</v>
      </c>
      <c r="AD1727" s="48">
        <f>(ROUND(AC1727-AC1719,1)/AC1719)</f>
        <v>0.12864431486880468</v>
      </c>
      <c r="AE1727" s="113"/>
      <c r="AF1727" s="60"/>
      <c r="AH1727" s="20"/>
    </row>
    <row r="1728" spans="1:34">
      <c r="A1728" s="99" t="s">
        <v>832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98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147</v>
      </c>
      <c r="S1728" s="14">
        <f>(N1728/100)*(I1728*$I$12)+(N1728/100)*(J1728*$J$12)</f>
        <v>114.66000000000001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294</v>
      </c>
      <c r="X1728" s="14">
        <f t="shared" si="557"/>
        <v>178.36</v>
      </c>
      <c r="Y1728" s="14">
        <f t="shared" si="558"/>
        <v>0</v>
      </c>
      <c r="Z1728" s="14">
        <f t="shared" si="559"/>
        <v>0</v>
      </c>
      <c r="AA1728" s="14">
        <f t="shared" si="560"/>
        <v>0</v>
      </c>
      <c r="AB1728" s="14">
        <f t="shared" si="564"/>
        <v>441</v>
      </c>
      <c r="AC1728" s="15">
        <f t="shared" si="563"/>
        <v>619.4</v>
      </c>
      <c r="AD1728" s="48">
        <f>(ROUND(AC1728-AC1719,1)/AC1719)</f>
        <v>0.12864431486880468</v>
      </c>
      <c r="AE1728" s="113"/>
      <c r="AF1728" s="60"/>
      <c r="AH1728" s="20"/>
    </row>
    <row r="1729" spans="1:34">
      <c r="A1729" s="99" t="s">
        <v>833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70</v>
      </c>
      <c r="J1729" s="13">
        <v>20</v>
      </c>
      <c r="K1729" s="13">
        <v>0</v>
      </c>
      <c r="L1729" s="13">
        <v>0</v>
      </c>
      <c r="M1729" s="13">
        <v>75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(N1729/100)*(I1729*$I$13)+(N1729/100)*(J1729*$J$13)+(N1729/100)*(M1729*$M$13)</f>
        <v>485.09999999999997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>N1729+S1729</f>
        <v>632.09999999999991</v>
      </c>
      <c r="Y1729" s="14">
        <f t="shared" si="558"/>
        <v>0</v>
      </c>
      <c r="Z1729" s="14">
        <f t="shared" si="559"/>
        <v>0</v>
      </c>
      <c r="AA1729" s="14">
        <f t="shared" si="560"/>
        <v>0</v>
      </c>
      <c r="AB1729" s="14">
        <f t="shared" si="564"/>
        <v>0</v>
      </c>
      <c r="AC1729" s="15">
        <f t="shared" si="563"/>
        <v>632.1</v>
      </c>
      <c r="AD1729" s="48">
        <f>(ROUND(AC1729-AC1719,1)/AC1719)</f>
        <v>0.1517857142857143</v>
      </c>
      <c r="AE1729" s="113"/>
      <c r="AF1729" s="60"/>
      <c r="AH1729" s="20"/>
    </row>
    <row r="1730" spans="1:34">
      <c r="A1730" s="99" t="s">
        <v>834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70</v>
      </c>
      <c r="J1730" s="13">
        <v>20</v>
      </c>
      <c r="K1730" s="13">
        <v>75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485.09999999999997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57"/>
        <v>632.09999999999991</v>
      </c>
      <c r="Y1730" s="14">
        <f t="shared" si="558"/>
        <v>0</v>
      </c>
      <c r="Z1730" s="14">
        <f t="shared" si="559"/>
        <v>0</v>
      </c>
      <c r="AA1730" s="14">
        <f t="shared" si="560"/>
        <v>0</v>
      </c>
      <c r="AB1730" s="14">
        <f t="shared" si="564"/>
        <v>0</v>
      </c>
      <c r="AC1730" s="15">
        <f t="shared" si="563"/>
        <v>632.1</v>
      </c>
      <c r="AD1730" s="48">
        <f>(ROUND(AC1730-AC1719,1)/AC1719)</f>
        <v>0.1517857142857143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75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485.09999999999997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57"/>
        <v>632.09999999999991</v>
      </c>
      <c r="Y1731" s="14">
        <f t="shared" si="558"/>
        <v>0</v>
      </c>
      <c r="Z1731" s="14">
        <f t="shared" si="559"/>
        <v>0</v>
      </c>
      <c r="AA1731" s="14">
        <f t="shared" si="560"/>
        <v>0</v>
      </c>
      <c r="AB1731" s="14">
        <f t="shared" si="564"/>
        <v>0</v>
      </c>
      <c r="AC1731" s="15">
        <f t="shared" si="563"/>
        <v>632.1</v>
      </c>
      <c r="AD1731" s="48">
        <f>(ROUND(AC1731-AC1719,1)/AC1719)</f>
        <v>0.1517857142857143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60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439.04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57"/>
        <v>595.84</v>
      </c>
      <c r="Y1732" s="14">
        <f t="shared" si="558"/>
        <v>0</v>
      </c>
      <c r="Z1732" s="14">
        <f t="shared" si="559"/>
        <v>0</v>
      </c>
      <c r="AA1732" s="14">
        <f t="shared" si="560"/>
        <v>0</v>
      </c>
      <c r="AB1732" s="14">
        <f t="shared" si="564"/>
        <v>0</v>
      </c>
      <c r="AC1732" s="15">
        <f t="shared" si="563"/>
        <v>595.79999999999995</v>
      </c>
      <c r="AD1732" s="48">
        <f>(ROUND(AC1732-AC1719,1)/AC1719)</f>
        <v>8.5641399416909625E-2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90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525.28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57"/>
        <v>682.07999999999993</v>
      </c>
      <c r="Y1733" s="14">
        <f t="shared" si="558"/>
        <v>0</v>
      </c>
      <c r="Z1733" s="14">
        <f t="shared" si="559"/>
        <v>0</v>
      </c>
      <c r="AA1733" s="14">
        <f t="shared" si="560"/>
        <v>0</v>
      </c>
      <c r="AB1733" s="14">
        <f t="shared" si="564"/>
        <v>0</v>
      </c>
      <c r="AC1733" s="15">
        <f t="shared" si="563"/>
        <v>682.1</v>
      </c>
      <c r="AD1733" s="48">
        <f>(ROUND(AC1733-AC1719,1)/AC1719)</f>
        <v>0.24289358600583094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57"/>
        <v>488.8</v>
      </c>
      <c r="Y1734" s="52">
        <f t="shared" si="558"/>
        <v>0</v>
      </c>
      <c r="Z1734" s="52">
        <f t="shared" si="559"/>
        <v>0</v>
      </c>
      <c r="AA1734" s="52">
        <f t="shared" si="560"/>
        <v>0</v>
      </c>
      <c r="AB1734" s="52">
        <f t="shared" si="564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801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7"/>
        <v>564</v>
      </c>
      <c r="Y1735" s="14">
        <f t="shared" si="558"/>
        <v>0</v>
      </c>
      <c r="Z1735" s="14">
        <f t="shared" si="559"/>
        <v>0</v>
      </c>
      <c r="AA1735" s="14">
        <f t="shared" si="560"/>
        <v>0</v>
      </c>
      <c r="AB1735" s="14">
        <f t="shared" ref="AB1735:AB1751" si="565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800</v>
      </c>
      <c r="AF1735" s="60"/>
      <c r="AH1735" s="20"/>
    </row>
    <row r="1736" spans="1:34">
      <c r="A1736" s="99" t="s">
        <v>802</v>
      </c>
      <c r="B1736" s="89">
        <v>16</v>
      </c>
      <c r="C1736" s="21" t="s">
        <v>835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7"/>
        <v>458.71999999999997</v>
      </c>
      <c r="Y1736" s="14">
        <f t="shared" si="558"/>
        <v>0</v>
      </c>
      <c r="Z1736" s="14">
        <f t="shared" si="559"/>
        <v>0</v>
      </c>
      <c r="AA1736" s="14">
        <f t="shared" si="560"/>
        <v>0</v>
      </c>
      <c r="AB1736" s="14">
        <f t="shared" si="565"/>
        <v>0</v>
      </c>
      <c r="AC1736" s="15">
        <f t="shared" ref="AC1736:AC1748" si="566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803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7"/>
        <v>458.71999999999997</v>
      </c>
      <c r="Y1737" s="14">
        <f t="shared" si="558"/>
        <v>0</v>
      </c>
      <c r="Z1737" s="14">
        <f t="shared" si="559"/>
        <v>0</v>
      </c>
      <c r="AA1737" s="14">
        <f t="shared" si="560"/>
        <v>0</v>
      </c>
      <c r="AB1737" s="14">
        <f t="shared" si="565"/>
        <v>0</v>
      </c>
      <c r="AC1737" s="15">
        <f t="shared" si="566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804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7"/>
        <v>458.71999999999997</v>
      </c>
      <c r="Y1738" s="14">
        <f t="shared" si="558"/>
        <v>0</v>
      </c>
      <c r="Z1738" s="14">
        <f t="shared" si="559"/>
        <v>0</v>
      </c>
      <c r="AA1738" s="14">
        <f t="shared" si="560"/>
        <v>0</v>
      </c>
      <c r="AB1738" s="14">
        <f t="shared" si="565"/>
        <v>0</v>
      </c>
      <c r="AC1738" s="15">
        <f t="shared" si="566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654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7"/>
        <v>458.71999999999997</v>
      </c>
      <c r="Y1739" s="14">
        <f t="shared" si="558"/>
        <v>0</v>
      </c>
      <c r="Z1739" s="14">
        <f t="shared" si="559"/>
        <v>0</v>
      </c>
      <c r="AA1739" s="14">
        <f t="shared" si="560"/>
        <v>0</v>
      </c>
      <c r="AB1739" s="14">
        <f t="shared" si="565"/>
        <v>0</v>
      </c>
      <c r="AC1739" s="15">
        <f t="shared" si="566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595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7"/>
        <v>158.85999999999999</v>
      </c>
      <c r="Y1740" s="14">
        <f t="shared" si="558"/>
        <v>380.7</v>
      </c>
      <c r="Z1740" s="14">
        <f t="shared" si="559"/>
        <v>0</v>
      </c>
      <c r="AA1740" s="14">
        <f t="shared" si="560"/>
        <v>0</v>
      </c>
      <c r="AB1740" s="14">
        <f t="shared" si="565"/>
        <v>0</v>
      </c>
      <c r="AC1740" s="15">
        <f t="shared" si="566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830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7"/>
        <v>158.85999999999999</v>
      </c>
      <c r="Y1741" s="14">
        <f t="shared" si="558"/>
        <v>0</v>
      </c>
      <c r="Z1741" s="14">
        <f t="shared" si="559"/>
        <v>380.7</v>
      </c>
      <c r="AA1741" s="14">
        <f t="shared" si="560"/>
        <v>0</v>
      </c>
      <c r="AB1741" s="14">
        <f t="shared" si="565"/>
        <v>0</v>
      </c>
      <c r="AC1741" s="15">
        <f t="shared" si="566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831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57"/>
        <v>158.85999999999999</v>
      </c>
      <c r="Y1742" s="14">
        <f t="shared" si="558"/>
        <v>0</v>
      </c>
      <c r="Z1742" s="14">
        <f t="shared" si="559"/>
        <v>0</v>
      </c>
      <c r="AA1742" s="14">
        <f t="shared" si="560"/>
        <v>380.7</v>
      </c>
      <c r="AB1742" s="14">
        <f t="shared" si="565"/>
        <v>0</v>
      </c>
      <c r="AC1742" s="15">
        <f t="shared" si="566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832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57"/>
        <v>158.85999999999999</v>
      </c>
      <c r="Y1743" s="14">
        <f t="shared" si="558"/>
        <v>0</v>
      </c>
      <c r="Z1743" s="14">
        <f t="shared" si="559"/>
        <v>0</v>
      </c>
      <c r="AA1743" s="14">
        <f t="shared" si="560"/>
        <v>0</v>
      </c>
      <c r="AB1743" s="14">
        <f t="shared" si="565"/>
        <v>380.7</v>
      </c>
      <c r="AC1743" s="15">
        <f t="shared" si="566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833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(N1744/100)*(I1744*$I$13)+(N1744/100)*(J1744*$J$13)+(N1744/100)*(M1744*$M$13)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>N1744+S1744</f>
        <v>564</v>
      </c>
      <c r="Y1744" s="14">
        <f t="shared" si="558"/>
        <v>0</v>
      </c>
      <c r="Z1744" s="14">
        <f t="shared" si="559"/>
        <v>0</v>
      </c>
      <c r="AA1744" s="14">
        <f t="shared" si="560"/>
        <v>0</v>
      </c>
      <c r="AB1744" s="14">
        <f t="shared" si="565"/>
        <v>0</v>
      </c>
      <c r="AC1744" s="15">
        <f t="shared" si="566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834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7"/>
        <v>564</v>
      </c>
      <c r="Y1745" s="14">
        <f t="shared" si="558"/>
        <v>0</v>
      </c>
      <c r="Z1745" s="14">
        <f t="shared" si="559"/>
        <v>0</v>
      </c>
      <c r="AA1745" s="14">
        <f t="shared" si="560"/>
        <v>0</v>
      </c>
      <c r="AB1745" s="14">
        <f t="shared" si="565"/>
        <v>0</v>
      </c>
      <c r="AC1745" s="15">
        <f t="shared" si="566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7"/>
        <v>564</v>
      </c>
      <c r="Y1746" s="14">
        <f t="shared" si="558"/>
        <v>0</v>
      </c>
      <c r="Z1746" s="14">
        <f t="shared" si="559"/>
        <v>0</v>
      </c>
      <c r="AA1746" s="14">
        <f t="shared" si="560"/>
        <v>0</v>
      </c>
      <c r="AB1746" s="14">
        <f t="shared" si="565"/>
        <v>0</v>
      </c>
      <c r="AC1746" s="15">
        <f t="shared" si="566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7"/>
        <v>611.37599999999998</v>
      </c>
      <c r="Y1747" s="14">
        <f t="shared" si="558"/>
        <v>0</v>
      </c>
      <c r="Z1747" s="14">
        <f t="shared" si="559"/>
        <v>0</v>
      </c>
      <c r="AA1747" s="14">
        <f t="shared" si="560"/>
        <v>0</v>
      </c>
      <c r="AB1747" s="14">
        <f t="shared" si="565"/>
        <v>0</v>
      </c>
      <c r="AC1747" s="15">
        <f t="shared" si="566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7"/>
        <v>536.17600000000004</v>
      </c>
      <c r="Y1748" s="14">
        <f t="shared" si="558"/>
        <v>0</v>
      </c>
      <c r="Z1748" s="14">
        <f t="shared" si="559"/>
        <v>0</v>
      </c>
      <c r="AA1748" s="14">
        <f t="shared" si="560"/>
        <v>0</v>
      </c>
      <c r="AB1748" s="14">
        <f t="shared" si="565"/>
        <v>0</v>
      </c>
      <c r="AC1748" s="15">
        <f t="shared" si="566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67">N1749+S1749</f>
        <v>496.8</v>
      </c>
      <c r="Y1749" s="52">
        <f t="shared" ref="Y1749:Y1793" si="568">O1749+T1749</f>
        <v>0</v>
      </c>
      <c r="Z1749" s="52">
        <f t="shared" ref="Z1749:Z1793" si="569">P1749+U1749</f>
        <v>0</v>
      </c>
      <c r="AA1749" s="52">
        <f t="shared" ref="AA1749:AA1793" si="570">Q1749+V1749</f>
        <v>0</v>
      </c>
      <c r="AB1749" s="52">
        <f t="shared" si="565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801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67"/>
        <v>574.08000000000015</v>
      </c>
      <c r="Y1750" s="14">
        <f t="shared" si="568"/>
        <v>0</v>
      </c>
      <c r="Z1750" s="14">
        <f t="shared" si="569"/>
        <v>0</v>
      </c>
      <c r="AA1750" s="14">
        <f t="shared" si="570"/>
        <v>0</v>
      </c>
      <c r="AB1750" s="14">
        <f t="shared" si="565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800</v>
      </c>
      <c r="AF1750" s="60"/>
      <c r="AH1750" s="20"/>
    </row>
    <row r="1751" spans="1:34">
      <c r="A1751" s="99" t="s">
        <v>802</v>
      </c>
      <c r="B1751" s="87">
        <v>14</v>
      </c>
      <c r="C1751" s="21" t="s">
        <v>835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67"/>
        <v>465.52</v>
      </c>
      <c r="Y1751" s="14">
        <f t="shared" si="568"/>
        <v>0</v>
      </c>
      <c r="Z1751" s="14">
        <f t="shared" si="569"/>
        <v>0</v>
      </c>
      <c r="AA1751" s="14">
        <f t="shared" si="570"/>
        <v>0</v>
      </c>
      <c r="AB1751" s="14">
        <f t="shared" si="565"/>
        <v>0</v>
      </c>
      <c r="AC1751" s="15">
        <f t="shared" ref="AC1751:AC1763" si="571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803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67"/>
        <v>465.52</v>
      </c>
      <c r="Y1752" s="14">
        <f t="shared" si="568"/>
        <v>0</v>
      </c>
      <c r="Z1752" s="14">
        <f t="shared" si="569"/>
        <v>0</v>
      </c>
      <c r="AA1752" s="14">
        <f t="shared" si="570"/>
        <v>0</v>
      </c>
      <c r="AB1752" s="14">
        <f t="shared" ref="AB1752:AB1764" si="572">R1752+W1752</f>
        <v>0</v>
      </c>
      <c r="AC1752" s="15">
        <f t="shared" si="571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804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67"/>
        <v>465.52</v>
      </c>
      <c r="Y1753" s="14">
        <f t="shared" si="568"/>
        <v>0</v>
      </c>
      <c r="Z1753" s="14">
        <f t="shared" si="569"/>
        <v>0</v>
      </c>
      <c r="AA1753" s="14">
        <f t="shared" si="570"/>
        <v>0</v>
      </c>
      <c r="AB1753" s="14">
        <f t="shared" si="572"/>
        <v>0</v>
      </c>
      <c r="AC1753" s="15">
        <f t="shared" si="571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654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67"/>
        <v>465.52</v>
      </c>
      <c r="Y1754" s="14">
        <f t="shared" si="568"/>
        <v>0</v>
      </c>
      <c r="Z1754" s="14">
        <f t="shared" si="569"/>
        <v>0</v>
      </c>
      <c r="AA1754" s="14">
        <f t="shared" si="570"/>
        <v>0</v>
      </c>
      <c r="AB1754" s="14">
        <f t="shared" si="572"/>
        <v>0</v>
      </c>
      <c r="AC1754" s="15">
        <f t="shared" si="571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595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67"/>
        <v>161.46</v>
      </c>
      <c r="Y1755" s="14">
        <f t="shared" si="568"/>
        <v>386.4</v>
      </c>
      <c r="Z1755" s="14">
        <f t="shared" si="569"/>
        <v>0</v>
      </c>
      <c r="AA1755" s="14">
        <f t="shared" si="570"/>
        <v>0</v>
      </c>
      <c r="AB1755" s="14">
        <f t="shared" si="572"/>
        <v>0</v>
      </c>
      <c r="AC1755" s="15">
        <f t="shared" si="571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830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67"/>
        <v>161.46</v>
      </c>
      <c r="Y1756" s="14">
        <f t="shared" si="568"/>
        <v>0</v>
      </c>
      <c r="Z1756" s="14">
        <f t="shared" si="569"/>
        <v>386.4</v>
      </c>
      <c r="AA1756" s="14">
        <f t="shared" si="570"/>
        <v>0</v>
      </c>
      <c r="AB1756" s="14">
        <f t="shared" si="572"/>
        <v>0</v>
      </c>
      <c r="AC1756" s="15">
        <f t="shared" si="571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831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67"/>
        <v>161.46</v>
      </c>
      <c r="Y1757" s="14">
        <f t="shared" si="568"/>
        <v>0</v>
      </c>
      <c r="Z1757" s="14">
        <f t="shared" si="569"/>
        <v>0</v>
      </c>
      <c r="AA1757" s="14">
        <f t="shared" si="570"/>
        <v>386.4</v>
      </c>
      <c r="AB1757" s="14">
        <f t="shared" si="572"/>
        <v>0</v>
      </c>
      <c r="AC1757" s="15">
        <f t="shared" si="571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832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67"/>
        <v>161.46</v>
      </c>
      <c r="Y1758" s="14">
        <f t="shared" si="568"/>
        <v>0</v>
      </c>
      <c r="Z1758" s="14">
        <f t="shared" si="569"/>
        <v>0</v>
      </c>
      <c r="AA1758" s="14">
        <f t="shared" si="570"/>
        <v>0</v>
      </c>
      <c r="AB1758" s="14">
        <f t="shared" si="572"/>
        <v>386.4</v>
      </c>
      <c r="AC1758" s="15">
        <f t="shared" si="571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833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(N1759/100)*(I1759*$I$13)+(N1759/100)*(J1759*$J$13)+(N1759/100)*(M1759*$M$13)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>N1759+S1759</f>
        <v>571.31999999999994</v>
      </c>
      <c r="Y1759" s="14">
        <f t="shared" si="568"/>
        <v>0</v>
      </c>
      <c r="Z1759" s="14">
        <f t="shared" si="569"/>
        <v>0</v>
      </c>
      <c r="AA1759" s="14">
        <f t="shared" si="570"/>
        <v>0</v>
      </c>
      <c r="AB1759" s="14">
        <f t="shared" si="572"/>
        <v>0</v>
      </c>
      <c r="AC1759" s="15">
        <f t="shared" si="571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834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67"/>
        <v>571.31999999999994</v>
      </c>
      <c r="Y1760" s="14">
        <f t="shared" si="568"/>
        <v>0</v>
      </c>
      <c r="Z1760" s="14">
        <f t="shared" si="569"/>
        <v>0</v>
      </c>
      <c r="AA1760" s="14">
        <f t="shared" si="570"/>
        <v>0</v>
      </c>
      <c r="AB1760" s="14">
        <f t="shared" si="572"/>
        <v>0</v>
      </c>
      <c r="AC1760" s="15">
        <f t="shared" si="571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67"/>
        <v>571.31999999999994</v>
      </c>
      <c r="Y1761" s="14">
        <f t="shared" si="568"/>
        <v>0</v>
      </c>
      <c r="Z1761" s="14">
        <f t="shared" si="569"/>
        <v>0</v>
      </c>
      <c r="AA1761" s="14">
        <f t="shared" si="570"/>
        <v>0</v>
      </c>
      <c r="AB1761" s="14">
        <f t="shared" si="572"/>
        <v>0</v>
      </c>
      <c r="AC1761" s="15">
        <f t="shared" si="571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67"/>
        <v>539.48800000000006</v>
      </c>
      <c r="Y1762" s="14">
        <f t="shared" si="568"/>
        <v>0</v>
      </c>
      <c r="Z1762" s="14">
        <f t="shared" si="569"/>
        <v>0</v>
      </c>
      <c r="AA1762" s="14">
        <f t="shared" si="570"/>
        <v>0</v>
      </c>
      <c r="AB1762" s="14">
        <f t="shared" si="572"/>
        <v>0</v>
      </c>
      <c r="AC1762" s="15">
        <f t="shared" si="571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67"/>
        <v>627.07200000000012</v>
      </c>
      <c r="Y1763" s="14">
        <f t="shared" si="568"/>
        <v>0</v>
      </c>
      <c r="Z1763" s="14">
        <f t="shared" si="569"/>
        <v>0</v>
      </c>
      <c r="AA1763" s="14">
        <f t="shared" si="570"/>
        <v>0</v>
      </c>
      <c r="AB1763" s="14">
        <f t="shared" si="572"/>
        <v>0</v>
      </c>
      <c r="AC1763" s="15">
        <f t="shared" si="571"/>
        <v>627.1</v>
      </c>
      <c r="AD1763" s="48">
        <f>(ROUND(AC1763-AC1749,1)/AC1749)</f>
        <v>0.26227858293075684</v>
      </c>
      <c r="AE1763" s="111"/>
      <c r="AF1763" s="63"/>
      <c r="AH1763" s="20"/>
    </row>
    <row r="1764" spans="1:34" ht="15.75" customHeight="1">
      <c r="A1764" s="106" t="s">
        <v>0</v>
      </c>
      <c r="B1764" s="88" t="s">
        <v>891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67"/>
        <v>447.2</v>
      </c>
      <c r="Y1764" s="52">
        <f t="shared" si="568"/>
        <v>0</v>
      </c>
      <c r="Z1764" s="52">
        <f t="shared" si="569"/>
        <v>160</v>
      </c>
      <c r="AA1764" s="52">
        <f t="shared" si="570"/>
        <v>0</v>
      </c>
      <c r="AB1764" s="52">
        <f t="shared" si="572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801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67"/>
        <v>584.79999999999995</v>
      </c>
      <c r="Y1765" s="14">
        <f t="shared" si="568"/>
        <v>0</v>
      </c>
      <c r="Z1765" s="14">
        <f t="shared" si="569"/>
        <v>128</v>
      </c>
      <c r="AA1765" s="14">
        <f t="shared" si="570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/>
      <c r="AF1765" s="60"/>
      <c r="AH1765" s="20"/>
    </row>
    <row r="1766" spans="1:34">
      <c r="A1766" s="99" t="s">
        <v>802</v>
      </c>
      <c r="B1766" s="89">
        <v>16</v>
      </c>
      <c r="C1766" s="21" t="s">
        <v>835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419.68</v>
      </c>
      <c r="Y1766" s="14">
        <f t="shared" si="568"/>
        <v>0</v>
      </c>
      <c r="Z1766" s="14">
        <f t="shared" si="569"/>
        <v>160</v>
      </c>
      <c r="AA1766" s="14">
        <f t="shared" si="570"/>
        <v>0</v>
      </c>
      <c r="AB1766" s="14">
        <f>R1766+W1766</f>
        <v>0</v>
      </c>
      <c r="AC1766" s="15">
        <f t="shared" ref="AC1766:AC1778" si="573">ROUND(X1766+Y1766+Z1766+AA1766+AB1766,1)</f>
        <v>579.70000000000005</v>
      </c>
      <c r="AD1766" s="48">
        <f>(ROUND(AC1766-AC1764,1)/AC1764)</f>
        <v>-4.5289855072463768E-2</v>
      </c>
      <c r="AE1766" s="113" t="s">
        <v>800</v>
      </c>
      <c r="AF1766" s="60"/>
      <c r="AH1766" s="20"/>
    </row>
    <row r="1767" spans="1:34">
      <c r="A1767" s="99" t="s">
        <v>803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419.68</v>
      </c>
      <c r="Y1767" s="14">
        <f t="shared" si="568"/>
        <v>0</v>
      </c>
      <c r="Z1767" s="14">
        <f t="shared" si="569"/>
        <v>160</v>
      </c>
      <c r="AA1767" s="14">
        <f t="shared" si="570"/>
        <v>0</v>
      </c>
      <c r="AB1767" s="14">
        <f t="shared" ref="AB1767:AB1793" si="574">R1767+W1767</f>
        <v>0</v>
      </c>
      <c r="AC1767" s="15">
        <f t="shared" si="573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804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419.68</v>
      </c>
      <c r="Y1768" s="14">
        <f t="shared" si="568"/>
        <v>0</v>
      </c>
      <c r="Z1768" s="14">
        <f t="shared" si="569"/>
        <v>160</v>
      </c>
      <c r="AA1768" s="14">
        <f t="shared" si="570"/>
        <v>0</v>
      </c>
      <c r="AB1768" s="14">
        <f t="shared" si="574"/>
        <v>0</v>
      </c>
      <c r="AC1768" s="15">
        <f t="shared" si="573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654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419.68</v>
      </c>
      <c r="Y1769" s="14">
        <f t="shared" si="568"/>
        <v>0</v>
      </c>
      <c r="Z1769" s="14">
        <f t="shared" si="569"/>
        <v>160</v>
      </c>
      <c r="AA1769" s="14">
        <f t="shared" si="570"/>
        <v>0</v>
      </c>
      <c r="AB1769" s="14">
        <f t="shared" si="574"/>
        <v>0</v>
      </c>
      <c r="AC1769" s="15">
        <f t="shared" si="573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595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100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360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145.34</v>
      </c>
      <c r="Y1770" s="14">
        <f t="shared" si="568"/>
        <v>540</v>
      </c>
      <c r="Z1770" s="14">
        <f t="shared" si="569"/>
        <v>0</v>
      </c>
      <c r="AA1770" s="14">
        <f t="shared" si="570"/>
        <v>0</v>
      </c>
      <c r="AB1770" s="14">
        <f t="shared" si="574"/>
        <v>0</v>
      </c>
      <c r="AC1770" s="15">
        <f t="shared" si="573"/>
        <v>685.3</v>
      </c>
      <c r="AD1770" s="48">
        <f>(ROUND(AC1770-AC1764,1)/AC1764)</f>
        <v>0.12862318840579709</v>
      </c>
      <c r="AE1770" s="113"/>
      <c r="AF1770" s="60"/>
      <c r="AH1770" s="20"/>
    </row>
    <row r="1771" spans="1:34">
      <c r="A1771" s="99" t="s">
        <v>830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55</v>
      </c>
      <c r="L1771" s="13">
        <v>55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396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145.34</v>
      </c>
      <c r="Y1771" s="14">
        <f t="shared" si="568"/>
        <v>0</v>
      </c>
      <c r="Z1771" s="14">
        <f t="shared" si="569"/>
        <v>576</v>
      </c>
      <c r="AA1771" s="14">
        <f t="shared" si="570"/>
        <v>0</v>
      </c>
      <c r="AB1771" s="14">
        <f t="shared" si="574"/>
        <v>0</v>
      </c>
      <c r="AC1771" s="15">
        <f t="shared" si="573"/>
        <v>721.3</v>
      </c>
      <c r="AD1771" s="48">
        <f>(ROUND(AC1771-AC1764,1)/AC1764)</f>
        <v>0.1879117259552042</v>
      </c>
      <c r="AE1771" s="113"/>
      <c r="AF1771" s="60"/>
      <c r="AH1771" s="20"/>
    </row>
    <row r="1772" spans="1:34">
      <c r="A1772" s="99" t="s">
        <v>831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100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360</v>
      </c>
      <c r="W1772" s="14">
        <f>(R1772/100)*(K1772*$K$11)+(R1772/100)*(L1772*$L$11)</f>
        <v>0</v>
      </c>
      <c r="X1772" s="14">
        <f t="shared" si="567"/>
        <v>145.34</v>
      </c>
      <c r="Y1772" s="14">
        <f t="shared" si="568"/>
        <v>0</v>
      </c>
      <c r="Z1772" s="14">
        <f t="shared" si="569"/>
        <v>0</v>
      </c>
      <c r="AA1772" s="14">
        <f t="shared" si="570"/>
        <v>540</v>
      </c>
      <c r="AB1772" s="14">
        <f t="shared" si="574"/>
        <v>0</v>
      </c>
      <c r="AC1772" s="15">
        <f t="shared" si="573"/>
        <v>685.3</v>
      </c>
      <c r="AD1772" s="48">
        <f>(ROUND(AC1772-AC1764,1)/AC1764)</f>
        <v>0.12862318840579709</v>
      </c>
      <c r="AE1772" s="113"/>
      <c r="AF1772" s="60"/>
      <c r="AH1772" s="20"/>
    </row>
    <row r="1773" spans="1:34">
      <c r="A1773" s="99" t="s">
        <v>832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50</v>
      </c>
      <c r="L1773" s="13">
        <v>50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360</v>
      </c>
      <c r="X1773" s="14">
        <f t="shared" si="567"/>
        <v>145.34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4"/>
        <v>540</v>
      </c>
      <c r="AC1773" s="15">
        <f t="shared" si="573"/>
        <v>685.3</v>
      </c>
      <c r="AD1773" s="48">
        <f>(ROUND(AC1773-AC1764,1)/AC1764)</f>
        <v>0.12862318840579709</v>
      </c>
      <c r="AE1773" s="113"/>
      <c r="AF1773" s="60"/>
      <c r="AH1773" s="20"/>
    </row>
    <row r="1774" spans="1:34">
      <c r="A1774" s="99" t="s">
        <v>833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50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(N1774/100)*(I1774*$I$13)+(N1774/100)*(J1774*$J$13)+(N1774/100)*(M1774*$M$13)</f>
        <v>335.4</v>
      </c>
      <c r="T1774" s="14">
        <f>(O1774/100)*(K1774*$K$13)+(O1774/100)*(M1774*$M$13)</f>
        <v>0</v>
      </c>
      <c r="U1774" s="14">
        <f>(P1774/100)*(K1774*$K$13)+(P1774/100)*(L1774*$L$13)+(P1774/100)*(M1774*$M$13)</f>
        <v>120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>N1774+S1774</f>
        <v>464.4</v>
      </c>
      <c r="Y1774" s="14">
        <f t="shared" si="568"/>
        <v>0</v>
      </c>
      <c r="Z1774" s="14">
        <f t="shared" si="569"/>
        <v>240</v>
      </c>
      <c r="AA1774" s="14">
        <f t="shared" si="570"/>
        <v>0</v>
      </c>
      <c r="AB1774" s="14">
        <f t="shared" si="574"/>
        <v>0</v>
      </c>
      <c r="AC1774" s="15">
        <f t="shared" si="573"/>
        <v>704.4</v>
      </c>
      <c r="AD1774" s="48">
        <f>(ROUND(AC1774-AC1764,1)/AC1764)</f>
        <v>0.1600790513833992</v>
      </c>
      <c r="AE1774" s="113"/>
      <c r="AF1774" s="60"/>
      <c r="AH1774" s="20"/>
    </row>
    <row r="1775" spans="1:34">
      <c r="A1775" s="99" t="s">
        <v>834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540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720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4"/>
        <v>0</v>
      </c>
      <c r="AC1775" s="15">
        <f t="shared" si="573"/>
        <v>720</v>
      </c>
      <c r="AD1775" s="48">
        <f>(ROUND(AC1775-AC1764,1)/AC1764)</f>
        <v>0.18577075098814227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540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720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4"/>
        <v>0</v>
      </c>
      <c r="AC1776" s="15">
        <f t="shared" si="573"/>
        <v>720</v>
      </c>
      <c r="AD1776" s="48">
        <f>(ROUND(AC1776-AC1764,1)/AC1764)</f>
        <v>0.18577075098814227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637.08799999999997</v>
      </c>
      <c r="Y1777" s="14">
        <f t="shared" si="568"/>
        <v>0</v>
      </c>
      <c r="Z1777" s="14">
        <f t="shared" si="569"/>
        <v>128</v>
      </c>
      <c r="AA1777" s="14">
        <f t="shared" si="570"/>
        <v>0</v>
      </c>
      <c r="AB1777" s="14">
        <f t="shared" si="574"/>
        <v>0</v>
      </c>
      <c r="AC1777" s="15">
        <f t="shared" si="573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557.28</v>
      </c>
      <c r="Y1778" s="14">
        <f t="shared" si="568"/>
        <v>0</v>
      </c>
      <c r="Z1778" s="14">
        <f t="shared" si="569"/>
        <v>128</v>
      </c>
      <c r="AA1778" s="14">
        <f t="shared" si="570"/>
        <v>0</v>
      </c>
      <c r="AB1778" s="14">
        <f t="shared" si="574"/>
        <v>0</v>
      </c>
      <c r="AC1778" s="15">
        <f t="shared" si="573"/>
        <v>685.3</v>
      </c>
      <c r="AD1778" s="48">
        <f>(ROUND(AC1778-AC1764,1)/AC1764)</f>
        <v>0.12862318840579709</v>
      </c>
      <c r="AE1778" s="113"/>
      <c r="AF1778" s="60"/>
      <c r="AH1778" s="20"/>
    </row>
    <row r="1779" spans="1:34">
      <c r="A1779" s="106" t="s">
        <v>0</v>
      </c>
      <c r="B1779" s="88" t="s">
        <v>899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67"/>
        <v>499.2</v>
      </c>
      <c r="Y1779" s="52">
        <f t="shared" si="568"/>
        <v>0</v>
      </c>
      <c r="Z1779" s="52">
        <f t="shared" si="569"/>
        <v>0</v>
      </c>
      <c r="AA1779" s="52">
        <f t="shared" si="570"/>
        <v>0</v>
      </c>
      <c r="AB1779" s="52">
        <f t="shared" si="574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801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67"/>
        <v>614.40000000000009</v>
      </c>
      <c r="Y1780" s="14">
        <f t="shared" si="568"/>
        <v>0</v>
      </c>
      <c r="Z1780" s="14">
        <f t="shared" si="569"/>
        <v>0</v>
      </c>
      <c r="AA1780" s="14">
        <f t="shared" si="570"/>
        <v>0</v>
      </c>
      <c r="AB1780" s="14">
        <f t="shared" si="574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802</v>
      </c>
      <c r="B1781" s="89">
        <v>15</v>
      </c>
      <c r="C1781" s="21" t="s">
        <v>835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67"/>
        <v>468.48</v>
      </c>
      <c r="Y1781" s="14">
        <f t="shared" si="568"/>
        <v>0</v>
      </c>
      <c r="Z1781" s="14">
        <f t="shared" si="569"/>
        <v>0</v>
      </c>
      <c r="AA1781" s="14">
        <f t="shared" si="570"/>
        <v>0</v>
      </c>
      <c r="AB1781" s="14">
        <f t="shared" si="574"/>
        <v>0</v>
      </c>
      <c r="AC1781" s="15">
        <f t="shared" ref="AC1781:AC1793" si="575">ROUND(X1781+Y1781+Z1781+AA1781+AB1781,1)</f>
        <v>468.5</v>
      </c>
      <c r="AD1781" s="48">
        <f>(ROUND(AC1781-AC1779,1)/AC1779)</f>
        <v>-6.1498397435897433E-2</v>
      </c>
      <c r="AE1781" s="113" t="s">
        <v>800</v>
      </c>
      <c r="AF1781" s="60"/>
      <c r="AH1781" s="20"/>
    </row>
    <row r="1782" spans="1:34">
      <c r="A1782" s="99" t="s">
        <v>803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67"/>
        <v>468.48</v>
      </c>
      <c r="Y1782" s="14">
        <f t="shared" si="568"/>
        <v>0</v>
      </c>
      <c r="Z1782" s="14">
        <f t="shared" si="569"/>
        <v>0</v>
      </c>
      <c r="AA1782" s="14">
        <f t="shared" si="570"/>
        <v>0</v>
      </c>
      <c r="AB1782" s="14">
        <f t="shared" si="574"/>
        <v>0</v>
      </c>
      <c r="AC1782" s="15">
        <f t="shared" si="575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804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67"/>
        <v>468.48</v>
      </c>
      <c r="Y1783" s="14">
        <f t="shared" si="568"/>
        <v>0</v>
      </c>
      <c r="Z1783" s="14">
        <f t="shared" si="569"/>
        <v>0</v>
      </c>
      <c r="AA1783" s="14">
        <f t="shared" si="570"/>
        <v>0</v>
      </c>
      <c r="AB1783" s="14">
        <f t="shared" si="574"/>
        <v>0</v>
      </c>
      <c r="AC1783" s="15">
        <f t="shared" si="575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654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67"/>
        <v>468.48</v>
      </c>
      <c r="Y1784" s="14">
        <f t="shared" si="568"/>
        <v>0</v>
      </c>
      <c r="Z1784" s="14">
        <f t="shared" si="569"/>
        <v>0</v>
      </c>
      <c r="AA1784" s="14">
        <f t="shared" si="570"/>
        <v>0</v>
      </c>
      <c r="AB1784" s="14">
        <f t="shared" si="574"/>
        <v>0</v>
      </c>
      <c r="AC1784" s="15">
        <f t="shared" si="575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595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67"/>
        <v>162.24</v>
      </c>
      <c r="Y1785" s="14">
        <f t="shared" si="568"/>
        <v>391.67999999999995</v>
      </c>
      <c r="Z1785" s="14">
        <f t="shared" si="569"/>
        <v>0</v>
      </c>
      <c r="AA1785" s="14">
        <f t="shared" si="570"/>
        <v>0</v>
      </c>
      <c r="AB1785" s="14">
        <f t="shared" si="574"/>
        <v>0</v>
      </c>
      <c r="AC1785" s="15">
        <f t="shared" si="575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830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67"/>
        <v>162.24</v>
      </c>
      <c r="Y1786" s="14">
        <f t="shared" si="568"/>
        <v>0</v>
      </c>
      <c r="Z1786" s="14">
        <f t="shared" si="569"/>
        <v>391.67999999999995</v>
      </c>
      <c r="AA1786" s="14">
        <f t="shared" si="570"/>
        <v>0</v>
      </c>
      <c r="AB1786" s="14">
        <f t="shared" si="574"/>
        <v>0</v>
      </c>
      <c r="AC1786" s="15">
        <f t="shared" si="575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831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67"/>
        <v>162.24</v>
      </c>
      <c r="Y1787" s="14">
        <f t="shared" si="568"/>
        <v>0</v>
      </c>
      <c r="Z1787" s="14">
        <f t="shared" si="569"/>
        <v>0</v>
      </c>
      <c r="AA1787" s="14">
        <f t="shared" si="570"/>
        <v>391.67999999999995</v>
      </c>
      <c r="AB1787" s="14">
        <f t="shared" si="574"/>
        <v>0</v>
      </c>
      <c r="AC1787" s="15">
        <f t="shared" si="575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832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67"/>
        <v>162.24</v>
      </c>
      <c r="Y1788" s="14">
        <f t="shared" si="568"/>
        <v>0</v>
      </c>
      <c r="Z1788" s="14">
        <f t="shared" si="569"/>
        <v>0</v>
      </c>
      <c r="AA1788" s="14">
        <f t="shared" si="570"/>
        <v>0</v>
      </c>
      <c r="AB1788" s="14">
        <f t="shared" si="574"/>
        <v>391.67999999999995</v>
      </c>
      <c r="AC1788" s="15">
        <f t="shared" si="575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833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(N1789/100)*(I1789*$I$13)+(N1789/100)*(J1789*$J$13)+(N1789/100)*(M1789*$M$13)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>N1789+S1789</f>
        <v>590.4</v>
      </c>
      <c r="Y1789" s="14">
        <f t="shared" si="568"/>
        <v>0</v>
      </c>
      <c r="Z1789" s="14">
        <f t="shared" si="569"/>
        <v>0</v>
      </c>
      <c r="AA1789" s="14">
        <f t="shared" si="570"/>
        <v>0</v>
      </c>
      <c r="AB1789" s="14">
        <f t="shared" si="574"/>
        <v>0</v>
      </c>
      <c r="AC1789" s="15">
        <f t="shared" si="575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834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67"/>
        <v>590.4</v>
      </c>
      <c r="Y1790" s="14">
        <f t="shared" si="568"/>
        <v>0</v>
      </c>
      <c r="Z1790" s="14">
        <f t="shared" si="569"/>
        <v>0</v>
      </c>
      <c r="AA1790" s="14">
        <f t="shared" si="570"/>
        <v>0</v>
      </c>
      <c r="AB1790" s="14">
        <f t="shared" si="574"/>
        <v>0</v>
      </c>
      <c r="AC1790" s="15">
        <f t="shared" si="575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67"/>
        <v>590.4</v>
      </c>
      <c r="Y1791" s="14">
        <f t="shared" si="568"/>
        <v>0</v>
      </c>
      <c r="Z1791" s="14">
        <f t="shared" si="569"/>
        <v>0</v>
      </c>
      <c r="AA1791" s="14">
        <f t="shared" si="570"/>
        <v>0</v>
      </c>
      <c r="AB1791" s="14">
        <f t="shared" si="574"/>
        <v>0</v>
      </c>
      <c r="AC1791" s="15">
        <f t="shared" si="575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67"/>
        <v>564.48</v>
      </c>
      <c r="Y1792" s="14">
        <f t="shared" si="568"/>
        <v>0</v>
      </c>
      <c r="Z1792" s="14">
        <f t="shared" si="569"/>
        <v>0</v>
      </c>
      <c r="AA1792" s="14">
        <f t="shared" si="570"/>
        <v>0</v>
      </c>
      <c r="AB1792" s="14">
        <f t="shared" si="574"/>
        <v>0</v>
      </c>
      <c r="AC1792" s="15">
        <f t="shared" si="575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67"/>
        <v>564.48</v>
      </c>
      <c r="Y1793" s="14">
        <f t="shared" si="568"/>
        <v>0</v>
      </c>
      <c r="Z1793" s="14">
        <f t="shared" si="569"/>
        <v>0</v>
      </c>
      <c r="AA1793" s="14">
        <f t="shared" si="570"/>
        <v>0</v>
      </c>
      <c r="AB1793" s="14">
        <f t="shared" si="574"/>
        <v>0</v>
      </c>
      <c r="AC1793" s="15">
        <f t="shared" si="575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57"/>
        <v>540</v>
      </c>
      <c r="Y1794" s="52">
        <f t="shared" si="558"/>
        <v>0</v>
      </c>
      <c r="Z1794" s="52">
        <f t="shared" si="559"/>
        <v>0</v>
      </c>
      <c r="AA1794" s="52">
        <f t="shared" si="560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801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57"/>
        <v>622.79999999999995</v>
      </c>
      <c r="Y1795" s="14">
        <f t="shared" si="558"/>
        <v>0</v>
      </c>
      <c r="Z1795" s="14">
        <f t="shared" si="559"/>
        <v>0</v>
      </c>
      <c r="AA1795" s="14">
        <f t="shared" si="560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802</v>
      </c>
      <c r="B1796" s="91">
        <v>18</v>
      </c>
      <c r="C1796" s="21" t="s">
        <v>835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57"/>
        <v>504</v>
      </c>
      <c r="Y1796" s="14">
        <f t="shared" si="558"/>
        <v>0</v>
      </c>
      <c r="Z1796" s="14">
        <f t="shared" si="559"/>
        <v>0</v>
      </c>
      <c r="AA1796" s="14">
        <f t="shared" si="560"/>
        <v>0</v>
      </c>
      <c r="AB1796" s="14">
        <f>R1796+W1796</f>
        <v>0</v>
      </c>
      <c r="AC1796" s="15">
        <f t="shared" ref="AC1796:AC1808" si="576">ROUND(X1796+Y1796+Z1796+AA1796+AB1796,1)</f>
        <v>504</v>
      </c>
      <c r="AD1796" s="48">
        <f>(ROUND(AC1796-AC1794,1)/AC1794)</f>
        <v>-6.6666666666666666E-2</v>
      </c>
      <c r="AE1796" s="113" t="s">
        <v>800</v>
      </c>
      <c r="AF1796" s="60"/>
      <c r="AH1796" s="20"/>
    </row>
    <row r="1797" spans="1:34">
      <c r="A1797" s="99" t="s">
        <v>803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57"/>
        <v>504</v>
      </c>
      <c r="Y1797" s="14">
        <f t="shared" si="558"/>
        <v>0</v>
      </c>
      <c r="Z1797" s="14">
        <f t="shared" si="559"/>
        <v>0</v>
      </c>
      <c r="AA1797" s="14">
        <f t="shared" si="560"/>
        <v>0</v>
      </c>
      <c r="AB1797" s="14">
        <f t="shared" ref="AB1797:AB1808" si="577">R1797+W1797</f>
        <v>0</v>
      </c>
      <c r="AC1797" s="15">
        <f t="shared" si="576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804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57"/>
        <v>504</v>
      </c>
      <c r="Y1798" s="14">
        <f t="shared" si="558"/>
        <v>0</v>
      </c>
      <c r="Z1798" s="14">
        <f t="shared" si="559"/>
        <v>0</v>
      </c>
      <c r="AA1798" s="14">
        <f t="shared" si="560"/>
        <v>0</v>
      </c>
      <c r="AB1798" s="14">
        <f t="shared" si="577"/>
        <v>0</v>
      </c>
      <c r="AC1798" s="15">
        <f t="shared" si="576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654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57"/>
        <v>504</v>
      </c>
      <c r="Y1799" s="14">
        <f t="shared" si="558"/>
        <v>0</v>
      </c>
      <c r="Z1799" s="14">
        <f t="shared" si="559"/>
        <v>0</v>
      </c>
      <c r="AA1799" s="14">
        <f t="shared" si="560"/>
        <v>0</v>
      </c>
      <c r="AB1799" s="14">
        <f t="shared" si="577"/>
        <v>0</v>
      </c>
      <c r="AC1799" s="15">
        <f t="shared" si="576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595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57"/>
        <v>175.5</v>
      </c>
      <c r="Y1800" s="14">
        <f t="shared" si="558"/>
        <v>418.5</v>
      </c>
      <c r="Z1800" s="14">
        <f t="shared" si="559"/>
        <v>0</v>
      </c>
      <c r="AA1800" s="14">
        <f t="shared" si="560"/>
        <v>0</v>
      </c>
      <c r="AB1800" s="14">
        <f t="shared" si="577"/>
        <v>0</v>
      </c>
      <c r="AC1800" s="15">
        <f t="shared" si="576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830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57"/>
        <v>175.5</v>
      </c>
      <c r="Y1801" s="14">
        <f t="shared" si="558"/>
        <v>0</v>
      </c>
      <c r="Z1801" s="14">
        <f t="shared" si="559"/>
        <v>418.5</v>
      </c>
      <c r="AA1801" s="14">
        <f t="shared" si="560"/>
        <v>0</v>
      </c>
      <c r="AB1801" s="14">
        <f t="shared" si="577"/>
        <v>0</v>
      </c>
      <c r="AC1801" s="15">
        <f t="shared" si="576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831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57"/>
        <v>175.5</v>
      </c>
      <c r="Y1802" s="14">
        <f t="shared" si="558"/>
        <v>0</v>
      </c>
      <c r="Z1802" s="14">
        <f t="shared" si="559"/>
        <v>0</v>
      </c>
      <c r="AA1802" s="14">
        <f t="shared" si="560"/>
        <v>418.5</v>
      </c>
      <c r="AB1802" s="14">
        <f t="shared" si="577"/>
        <v>0</v>
      </c>
      <c r="AC1802" s="15">
        <f t="shared" si="576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832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57"/>
        <v>175.5</v>
      </c>
      <c r="Y1803" s="14">
        <f t="shared" si="558"/>
        <v>0</v>
      </c>
      <c r="Z1803" s="14">
        <f t="shared" si="559"/>
        <v>0</v>
      </c>
      <c r="AA1803" s="14">
        <f t="shared" si="560"/>
        <v>0</v>
      </c>
      <c r="AB1803" s="14">
        <f t="shared" si="577"/>
        <v>418.5</v>
      </c>
      <c r="AC1803" s="15">
        <f t="shared" si="576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833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(N1804/100)*(I1804*$I$13)+(N1804/100)*(J1804*$J$13)+(N1804/100)*(M1804*$M$13)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>N1804+S1804</f>
        <v>621</v>
      </c>
      <c r="Y1804" s="14">
        <f t="shared" si="558"/>
        <v>0</v>
      </c>
      <c r="Z1804" s="14">
        <f t="shared" si="559"/>
        <v>0</v>
      </c>
      <c r="AA1804" s="14">
        <f t="shared" si="560"/>
        <v>0</v>
      </c>
      <c r="AB1804" s="14">
        <f t="shared" si="577"/>
        <v>0</v>
      </c>
      <c r="AC1804" s="15">
        <f t="shared" si="576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834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57"/>
        <v>621</v>
      </c>
      <c r="Y1805" s="14">
        <f t="shared" si="558"/>
        <v>0</v>
      </c>
      <c r="Z1805" s="14">
        <f t="shared" si="559"/>
        <v>0</v>
      </c>
      <c r="AA1805" s="14">
        <f t="shared" si="560"/>
        <v>0</v>
      </c>
      <c r="AB1805" s="14">
        <f t="shared" si="577"/>
        <v>0</v>
      </c>
      <c r="AC1805" s="15">
        <f t="shared" si="576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57"/>
        <v>621</v>
      </c>
      <c r="Y1806" s="14">
        <f t="shared" si="558"/>
        <v>0</v>
      </c>
      <c r="Z1806" s="14">
        <f t="shared" si="559"/>
        <v>0</v>
      </c>
      <c r="AA1806" s="14">
        <f t="shared" si="560"/>
        <v>0</v>
      </c>
      <c r="AB1806" s="14">
        <f t="shared" si="577"/>
        <v>0</v>
      </c>
      <c r="AC1806" s="15">
        <f t="shared" si="576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57"/>
        <v>686.87999999999988</v>
      </c>
      <c r="Y1807" s="14">
        <f t="shared" si="558"/>
        <v>0</v>
      </c>
      <c r="Z1807" s="14">
        <f t="shared" si="559"/>
        <v>0</v>
      </c>
      <c r="AA1807" s="14">
        <f t="shared" si="560"/>
        <v>0</v>
      </c>
      <c r="AB1807" s="14">
        <f t="shared" si="577"/>
        <v>0</v>
      </c>
      <c r="AC1807" s="15">
        <f t="shared" si="576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57"/>
        <v>576.72</v>
      </c>
      <c r="Y1808" s="14">
        <f t="shared" si="558"/>
        <v>0</v>
      </c>
      <c r="Z1808" s="14">
        <f t="shared" si="559"/>
        <v>0</v>
      </c>
      <c r="AA1808" s="14">
        <f t="shared" si="560"/>
        <v>0</v>
      </c>
      <c r="AB1808" s="14">
        <f t="shared" si="577"/>
        <v>0</v>
      </c>
      <c r="AC1808" s="15">
        <f t="shared" si="576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78">N1809+S1809</f>
        <v>499.2</v>
      </c>
      <c r="Y1809" s="52">
        <f t="shared" ref="Y1809:Y1824" si="579">O1809+T1809</f>
        <v>0</v>
      </c>
      <c r="Z1809" s="52">
        <f t="shared" ref="Z1809:Z1824" si="580">P1809+U1809</f>
        <v>0</v>
      </c>
      <c r="AA1809" s="52">
        <f t="shared" ref="AA1809:AA1824" si="581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801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78"/>
        <v>576.00000000000011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802</v>
      </c>
      <c r="B1811" s="93">
        <v>24</v>
      </c>
      <c r="C1811" s="21" t="s">
        <v>835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78"/>
        <v>468.48</v>
      </c>
      <c r="Y1811" s="14">
        <f t="shared" si="579"/>
        <v>0</v>
      </c>
      <c r="Z1811" s="14">
        <f t="shared" si="580"/>
        <v>0</v>
      </c>
      <c r="AA1811" s="14">
        <f t="shared" si="581"/>
        <v>0</v>
      </c>
      <c r="AB1811" s="14">
        <f>R1811+W1811</f>
        <v>0</v>
      </c>
      <c r="AC1811" s="15">
        <f t="shared" ref="AC1811:AC1823" si="582">ROUND(X1811+Y1811+Z1811+AA1811+AB1811,1)</f>
        <v>468.5</v>
      </c>
      <c r="AD1811" s="48">
        <f>(ROUND(AC1811-AC1809,1)/AC1809)</f>
        <v>-6.1498397435897433E-2</v>
      </c>
      <c r="AE1811" s="113" t="s">
        <v>800</v>
      </c>
      <c r="AF1811" s="60"/>
      <c r="AH1811" s="20"/>
    </row>
    <row r="1812" spans="1:34">
      <c r="A1812" s="99" t="s">
        <v>803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78"/>
        <v>468.48</v>
      </c>
      <c r="Y1812" s="14">
        <f t="shared" si="579"/>
        <v>0</v>
      </c>
      <c r="Z1812" s="14">
        <f t="shared" si="580"/>
        <v>0</v>
      </c>
      <c r="AA1812" s="14">
        <f t="shared" si="581"/>
        <v>0</v>
      </c>
      <c r="AB1812" s="14">
        <f t="shared" ref="AB1812:AB1823" si="583">R1812+W1812</f>
        <v>0</v>
      </c>
      <c r="AC1812" s="15">
        <f t="shared" si="582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804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78"/>
        <v>468.48</v>
      </c>
      <c r="Y1813" s="14">
        <f t="shared" si="579"/>
        <v>0</v>
      </c>
      <c r="Z1813" s="14">
        <f t="shared" si="580"/>
        <v>0</v>
      </c>
      <c r="AA1813" s="14">
        <f t="shared" si="581"/>
        <v>0</v>
      </c>
      <c r="AB1813" s="14">
        <f t="shared" si="583"/>
        <v>0</v>
      </c>
      <c r="AC1813" s="15">
        <f t="shared" si="582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654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78"/>
        <v>468.48</v>
      </c>
      <c r="Y1814" s="14">
        <f t="shared" si="579"/>
        <v>0</v>
      </c>
      <c r="Z1814" s="14">
        <f t="shared" si="580"/>
        <v>0</v>
      </c>
      <c r="AA1814" s="14">
        <f t="shared" si="581"/>
        <v>0</v>
      </c>
      <c r="AB1814" s="14">
        <f t="shared" si="583"/>
        <v>0</v>
      </c>
      <c r="AC1814" s="15">
        <f t="shared" si="582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595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78"/>
        <v>162.24</v>
      </c>
      <c r="Y1815" s="14">
        <f t="shared" si="579"/>
        <v>388.79999999999995</v>
      </c>
      <c r="Z1815" s="14">
        <f t="shared" si="580"/>
        <v>0</v>
      </c>
      <c r="AA1815" s="14">
        <f t="shared" si="581"/>
        <v>0</v>
      </c>
      <c r="AB1815" s="14">
        <f t="shared" si="583"/>
        <v>0</v>
      </c>
      <c r="AC1815" s="15">
        <f t="shared" si="582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830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78"/>
        <v>162.24</v>
      </c>
      <c r="Y1816" s="14">
        <f t="shared" si="579"/>
        <v>0</v>
      </c>
      <c r="Z1816" s="14">
        <f t="shared" si="580"/>
        <v>388.79999999999995</v>
      </c>
      <c r="AA1816" s="14">
        <f t="shared" si="581"/>
        <v>0</v>
      </c>
      <c r="AB1816" s="14">
        <f t="shared" si="583"/>
        <v>0</v>
      </c>
      <c r="AC1816" s="15">
        <f t="shared" si="582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831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78"/>
        <v>162.24</v>
      </c>
      <c r="Y1817" s="14">
        <f t="shared" si="579"/>
        <v>0</v>
      </c>
      <c r="Z1817" s="14">
        <f t="shared" si="580"/>
        <v>0</v>
      </c>
      <c r="AA1817" s="14">
        <f t="shared" si="581"/>
        <v>388.79999999999995</v>
      </c>
      <c r="AB1817" s="14">
        <f t="shared" si="583"/>
        <v>0</v>
      </c>
      <c r="AC1817" s="15">
        <f t="shared" si="582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832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78"/>
        <v>162.24</v>
      </c>
      <c r="Y1818" s="14">
        <f t="shared" si="579"/>
        <v>0</v>
      </c>
      <c r="Z1818" s="14">
        <f t="shared" si="580"/>
        <v>0</v>
      </c>
      <c r="AA1818" s="14">
        <f t="shared" si="581"/>
        <v>0</v>
      </c>
      <c r="AB1818" s="14">
        <f t="shared" si="583"/>
        <v>388.79999999999995</v>
      </c>
      <c r="AC1818" s="15">
        <f t="shared" si="582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833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(N1819/100)*(I1819*$I$13)+(N1819/100)*(J1819*$J$13)+(N1819/100)*(M1819*$M$13)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>N1819+S1819</f>
        <v>576</v>
      </c>
      <c r="Y1819" s="14">
        <f t="shared" si="579"/>
        <v>0</v>
      </c>
      <c r="Z1819" s="14">
        <f t="shared" si="580"/>
        <v>0</v>
      </c>
      <c r="AA1819" s="14">
        <f t="shared" si="581"/>
        <v>0</v>
      </c>
      <c r="AB1819" s="14">
        <f t="shared" si="583"/>
        <v>0</v>
      </c>
      <c r="AC1819" s="15">
        <f t="shared" si="582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834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78"/>
        <v>576</v>
      </c>
      <c r="Y1820" s="14">
        <f t="shared" si="579"/>
        <v>0</v>
      </c>
      <c r="Z1820" s="14">
        <f t="shared" si="580"/>
        <v>0</v>
      </c>
      <c r="AA1820" s="14">
        <f t="shared" si="581"/>
        <v>0</v>
      </c>
      <c r="AB1820" s="14">
        <f t="shared" si="583"/>
        <v>0</v>
      </c>
      <c r="AC1820" s="15">
        <f t="shared" si="582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78"/>
        <v>576</v>
      </c>
      <c r="Y1821" s="14">
        <f t="shared" si="579"/>
        <v>0</v>
      </c>
      <c r="Z1821" s="14">
        <f t="shared" si="580"/>
        <v>0</v>
      </c>
      <c r="AA1821" s="14">
        <f t="shared" si="581"/>
        <v>0</v>
      </c>
      <c r="AB1821" s="14">
        <f t="shared" si="583"/>
        <v>0</v>
      </c>
      <c r="AC1821" s="15">
        <f t="shared" si="582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78"/>
        <v>630.52800000000013</v>
      </c>
      <c r="Y1822" s="14">
        <f t="shared" si="579"/>
        <v>0</v>
      </c>
      <c r="Z1822" s="14">
        <f t="shared" si="580"/>
        <v>0</v>
      </c>
      <c r="AA1822" s="14">
        <f t="shared" si="581"/>
        <v>0</v>
      </c>
      <c r="AB1822" s="14">
        <f t="shared" si="583"/>
        <v>0</v>
      </c>
      <c r="AC1822" s="15">
        <f t="shared" si="582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78"/>
        <v>541.44000000000005</v>
      </c>
      <c r="Y1823" s="14">
        <f t="shared" si="579"/>
        <v>0</v>
      </c>
      <c r="Z1823" s="14">
        <f t="shared" si="580"/>
        <v>0</v>
      </c>
      <c r="AA1823" s="14">
        <f t="shared" si="581"/>
        <v>0</v>
      </c>
      <c r="AB1823" s="14">
        <f t="shared" si="583"/>
        <v>0</v>
      </c>
      <c r="AC1823" s="15">
        <f t="shared" si="582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78"/>
        <v>320</v>
      </c>
      <c r="Y1824" s="52">
        <f t="shared" si="579"/>
        <v>300</v>
      </c>
      <c r="Z1824" s="52">
        <f t="shared" si="580"/>
        <v>0</v>
      </c>
      <c r="AA1824" s="52">
        <f t="shared" si="581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801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84">N1825+S1825</f>
        <v>444.8</v>
      </c>
      <c r="Y1825" s="14">
        <f t="shared" ref="Y1825:Y1838" si="585">O1825+T1825</f>
        <v>240</v>
      </c>
      <c r="Z1825" s="14">
        <f t="shared" ref="Z1825:Z1838" si="586">P1825+U1825</f>
        <v>0</v>
      </c>
      <c r="AA1825" s="14">
        <f t="shared" ref="AA1825:AA1838" si="587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802</v>
      </c>
      <c r="B1826" s="91">
        <v>16</v>
      </c>
      <c r="C1826" s="21" t="s">
        <v>835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84"/>
        <v>304</v>
      </c>
      <c r="Y1826" s="14">
        <f t="shared" si="585"/>
        <v>285</v>
      </c>
      <c r="Z1826" s="14">
        <f t="shared" si="586"/>
        <v>0</v>
      </c>
      <c r="AA1826" s="14">
        <f t="shared" si="587"/>
        <v>0</v>
      </c>
      <c r="AB1826" s="14">
        <f>R1826+W1826</f>
        <v>0</v>
      </c>
      <c r="AC1826" s="15">
        <f t="shared" ref="AC1826:AC1838" si="588">ROUND(X1826+Y1826+Z1826+AA1826+AB1826,1)</f>
        <v>589</v>
      </c>
      <c r="AD1826" s="48">
        <f>(ROUND(AC1826-AC1824,1)/AC1824)</f>
        <v>-0.05</v>
      </c>
      <c r="AE1826" s="113" t="s">
        <v>800</v>
      </c>
      <c r="AF1826" s="60"/>
      <c r="AH1826" s="20"/>
    </row>
    <row r="1827" spans="1:34">
      <c r="A1827" s="99" t="s">
        <v>803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84"/>
        <v>304</v>
      </c>
      <c r="Y1827" s="14">
        <f t="shared" si="585"/>
        <v>285</v>
      </c>
      <c r="Z1827" s="14">
        <f t="shared" si="586"/>
        <v>0</v>
      </c>
      <c r="AA1827" s="14">
        <f t="shared" si="587"/>
        <v>0</v>
      </c>
      <c r="AB1827" s="14">
        <f t="shared" ref="AB1827:AB1838" si="589">R1827+W1827</f>
        <v>0</v>
      </c>
      <c r="AC1827" s="15">
        <f t="shared" si="588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804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84"/>
        <v>304</v>
      </c>
      <c r="Y1828" s="14">
        <f t="shared" si="585"/>
        <v>285</v>
      </c>
      <c r="Z1828" s="14">
        <f t="shared" si="586"/>
        <v>0</v>
      </c>
      <c r="AA1828" s="14">
        <f t="shared" si="587"/>
        <v>0</v>
      </c>
      <c r="AB1828" s="14">
        <f t="shared" si="589"/>
        <v>0</v>
      </c>
      <c r="AC1828" s="15">
        <f t="shared" si="588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654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84"/>
        <v>304</v>
      </c>
      <c r="Y1829" s="14">
        <f t="shared" si="585"/>
        <v>285</v>
      </c>
      <c r="Z1829" s="14">
        <f t="shared" si="586"/>
        <v>0</v>
      </c>
      <c r="AA1829" s="14">
        <f t="shared" si="587"/>
        <v>0</v>
      </c>
      <c r="AB1829" s="14">
        <f t="shared" si="589"/>
        <v>0</v>
      </c>
      <c r="AC1829" s="15">
        <f t="shared" si="588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595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110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445.5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84"/>
        <v>104</v>
      </c>
      <c r="Y1830" s="14">
        <f t="shared" si="585"/>
        <v>648</v>
      </c>
      <c r="Z1830" s="14">
        <f t="shared" si="586"/>
        <v>0</v>
      </c>
      <c r="AA1830" s="14">
        <f t="shared" si="587"/>
        <v>0</v>
      </c>
      <c r="AB1830" s="14">
        <f t="shared" si="589"/>
        <v>0</v>
      </c>
      <c r="AC1830" s="15">
        <f t="shared" si="588"/>
        <v>752</v>
      </c>
      <c r="AD1830" s="48">
        <f>(ROUND(AC1830-AC1824,1)/AC1824)</f>
        <v>0.2129032258064516</v>
      </c>
      <c r="AE1830" s="113"/>
      <c r="AF1830" s="60"/>
      <c r="AH1830" s="20"/>
    </row>
    <row r="1831" spans="1:34">
      <c r="A1831" s="99" t="s">
        <v>830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50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405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84"/>
        <v>104</v>
      </c>
      <c r="Y1831" s="14">
        <f t="shared" si="585"/>
        <v>0</v>
      </c>
      <c r="Z1831" s="14">
        <f t="shared" si="586"/>
        <v>607.5</v>
      </c>
      <c r="AA1831" s="14">
        <f t="shared" si="587"/>
        <v>0</v>
      </c>
      <c r="AB1831" s="14">
        <f t="shared" si="589"/>
        <v>0</v>
      </c>
      <c r="AC1831" s="15">
        <f t="shared" si="588"/>
        <v>711.5</v>
      </c>
      <c r="AD1831" s="48">
        <f>(ROUND(AC1831-AC1824,1)/AC1824)</f>
        <v>0.14758064516129032</v>
      </c>
      <c r="AE1831" s="113"/>
      <c r="AF1831" s="60"/>
      <c r="AH1831" s="20"/>
    </row>
    <row r="1832" spans="1:34">
      <c r="A1832" s="99" t="s">
        <v>831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100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405</v>
      </c>
      <c r="W1832" s="14">
        <f>(R1832/100)*(K1832*$K$11)+(R1832/100)*(L1832*$L$11)</f>
        <v>0</v>
      </c>
      <c r="X1832" s="14">
        <f t="shared" si="584"/>
        <v>104</v>
      </c>
      <c r="Y1832" s="14">
        <f t="shared" si="585"/>
        <v>0</v>
      </c>
      <c r="Z1832" s="14">
        <f t="shared" si="586"/>
        <v>0</v>
      </c>
      <c r="AA1832" s="14">
        <f t="shared" si="587"/>
        <v>607.5</v>
      </c>
      <c r="AB1832" s="14">
        <f t="shared" si="589"/>
        <v>0</v>
      </c>
      <c r="AC1832" s="15">
        <f t="shared" si="588"/>
        <v>711.5</v>
      </c>
      <c r="AD1832" s="48">
        <f>(ROUND(AC1832-AC1824,1)/AC1824)</f>
        <v>0.14758064516129032</v>
      </c>
      <c r="AE1832" s="113"/>
      <c r="AF1832" s="60"/>
      <c r="AH1832" s="20"/>
    </row>
    <row r="1833" spans="1:34">
      <c r="A1833" s="99" t="s">
        <v>832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405</v>
      </c>
      <c r="X1833" s="14">
        <f t="shared" si="584"/>
        <v>104</v>
      </c>
      <c r="Y1833" s="14">
        <f t="shared" si="585"/>
        <v>0</v>
      </c>
      <c r="Z1833" s="14">
        <f t="shared" si="586"/>
        <v>0</v>
      </c>
      <c r="AA1833" s="14">
        <f t="shared" si="587"/>
        <v>0</v>
      </c>
      <c r="AB1833" s="14">
        <f t="shared" si="589"/>
        <v>607.5</v>
      </c>
      <c r="AC1833" s="15">
        <f t="shared" si="588"/>
        <v>711.5</v>
      </c>
      <c r="AD1833" s="48">
        <f>(ROUND(AC1833-AC1824,1)/AC1824)</f>
        <v>0.14758064516129032</v>
      </c>
      <c r="AE1833" s="113"/>
      <c r="AF1833" s="60"/>
      <c r="AH1833" s="20"/>
    </row>
    <row r="1834" spans="1:34">
      <c r="A1834" s="99" t="s">
        <v>833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55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(N1834/100)*(I1834*$I$13)+(N1834/100)*(J1834*$J$13)+(N1834/100)*(M1834*$M$13)</f>
        <v>252</v>
      </c>
      <c r="T1834" s="14">
        <f>(O1834/100)*(K1834*$K$13)+(O1834/100)*(M1834*$M$13)</f>
        <v>236.25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>N1834+S1834</f>
        <v>372</v>
      </c>
      <c r="Y1834" s="14">
        <f t="shared" si="585"/>
        <v>348.75</v>
      </c>
      <c r="Z1834" s="14">
        <f t="shared" si="586"/>
        <v>0</v>
      </c>
      <c r="AA1834" s="14">
        <f t="shared" si="587"/>
        <v>0</v>
      </c>
      <c r="AB1834" s="14">
        <f t="shared" si="589"/>
        <v>0</v>
      </c>
      <c r="AC1834" s="15">
        <f t="shared" si="588"/>
        <v>720.8</v>
      </c>
      <c r="AD1834" s="48">
        <f>(ROUND(AC1834-AC1824,1)/AC1824)</f>
        <v>0.16258064516129031</v>
      </c>
      <c r="AE1834" s="113"/>
      <c r="AF1834" s="60"/>
      <c r="AH1834" s="20"/>
    </row>
    <row r="1835" spans="1:34">
      <c r="A1835" s="99" t="s">
        <v>834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90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525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84"/>
        <v>712.5</v>
      </c>
      <c r="Y1835" s="14">
        <f t="shared" si="585"/>
        <v>0</v>
      </c>
      <c r="Z1835" s="14">
        <f t="shared" si="586"/>
        <v>0</v>
      </c>
      <c r="AA1835" s="14">
        <f t="shared" si="587"/>
        <v>0</v>
      </c>
      <c r="AB1835" s="14">
        <f t="shared" si="589"/>
        <v>0</v>
      </c>
      <c r="AC1835" s="15">
        <f t="shared" si="588"/>
        <v>712.5</v>
      </c>
      <c r="AD1835" s="48">
        <f>(ROUND(AC1835-AC1824,1)/AC1824)</f>
        <v>0.14919354838709678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90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525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84"/>
        <v>712.5</v>
      </c>
      <c r="Y1836" s="14">
        <f t="shared" si="585"/>
        <v>0</v>
      </c>
      <c r="Z1836" s="14">
        <f t="shared" si="586"/>
        <v>0</v>
      </c>
      <c r="AA1836" s="14">
        <f t="shared" si="587"/>
        <v>0</v>
      </c>
      <c r="AB1836" s="14">
        <f t="shared" si="589"/>
        <v>0</v>
      </c>
      <c r="AC1836" s="15">
        <f t="shared" si="588"/>
        <v>712.5</v>
      </c>
      <c r="AD1836" s="48">
        <f>(ROUND(AC1836-AC1824,1)/AC1824)</f>
        <v>0.14919354838709678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84"/>
        <v>489.6</v>
      </c>
      <c r="Y1837" s="14">
        <f t="shared" si="585"/>
        <v>240</v>
      </c>
      <c r="Z1837" s="14">
        <f t="shared" si="586"/>
        <v>0</v>
      </c>
      <c r="AA1837" s="14">
        <f t="shared" si="587"/>
        <v>0</v>
      </c>
      <c r="AB1837" s="14">
        <f t="shared" si="589"/>
        <v>0</v>
      </c>
      <c r="AC1837" s="15">
        <f t="shared" si="588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84"/>
        <v>417.28</v>
      </c>
      <c r="Y1838" s="14">
        <f t="shared" si="585"/>
        <v>240</v>
      </c>
      <c r="Z1838" s="14">
        <f t="shared" si="586"/>
        <v>0</v>
      </c>
      <c r="AA1838" s="14">
        <f t="shared" si="587"/>
        <v>0</v>
      </c>
      <c r="AB1838" s="14">
        <f t="shared" si="589"/>
        <v>0</v>
      </c>
      <c r="AC1838" s="15">
        <f t="shared" si="588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57"/>
        <v>448</v>
      </c>
      <c r="Y1839" s="52">
        <f t="shared" si="558"/>
        <v>0</v>
      </c>
      <c r="Z1839" s="52">
        <f t="shared" si="559"/>
        <v>0</v>
      </c>
      <c r="AA1839" s="52">
        <f t="shared" si="560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801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90">N1840+S1840</f>
        <v>544</v>
      </c>
      <c r="Y1840" s="14">
        <f t="shared" ref="Y1840:Y1853" si="591">O1840+T1840</f>
        <v>0</v>
      </c>
      <c r="Z1840" s="14">
        <f t="shared" ref="Z1840:Z1853" si="592">P1840+U1840</f>
        <v>0</v>
      </c>
      <c r="AA1840" s="14">
        <f t="shared" ref="AA1840:AA1853" si="593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802</v>
      </c>
      <c r="B1841" s="93">
        <v>20</v>
      </c>
      <c r="C1841" s="21" t="s">
        <v>835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90"/>
        <v>419.20000000000005</v>
      </c>
      <c r="Y1841" s="14">
        <f t="shared" si="591"/>
        <v>0</v>
      </c>
      <c r="Z1841" s="14">
        <f t="shared" si="592"/>
        <v>0</v>
      </c>
      <c r="AA1841" s="14">
        <f t="shared" si="593"/>
        <v>0</v>
      </c>
      <c r="AB1841" s="14">
        <f>R1841+W1841</f>
        <v>200</v>
      </c>
      <c r="AC1841" s="15">
        <f t="shared" ref="AC1841:AC1853" si="594">ROUND(X1841+Y1841+Z1841+AA1841+AB1841,1)</f>
        <v>619.20000000000005</v>
      </c>
      <c r="AD1841" s="48">
        <f>(ROUND(AC1841-AC1839,1)/AC1839)</f>
        <v>-4.4444444444444446E-2</v>
      </c>
      <c r="AE1841" s="113" t="s">
        <v>800</v>
      </c>
      <c r="AF1841" s="60"/>
      <c r="AH1841" s="20"/>
    </row>
    <row r="1842" spans="1:34">
      <c r="A1842" s="99" t="s">
        <v>803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90"/>
        <v>419.20000000000005</v>
      </c>
      <c r="Y1842" s="14">
        <f t="shared" si="591"/>
        <v>0</v>
      </c>
      <c r="Z1842" s="14">
        <f t="shared" si="592"/>
        <v>0</v>
      </c>
      <c r="AA1842" s="14">
        <f t="shared" si="593"/>
        <v>0</v>
      </c>
      <c r="AB1842" s="14">
        <f t="shared" ref="AB1842:AB1853" si="595">R1842+W1842</f>
        <v>200</v>
      </c>
      <c r="AC1842" s="15">
        <f t="shared" si="594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804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90"/>
        <v>419.20000000000005</v>
      </c>
      <c r="Y1843" s="14">
        <f t="shared" si="591"/>
        <v>0</v>
      </c>
      <c r="Z1843" s="14">
        <f t="shared" si="592"/>
        <v>0</v>
      </c>
      <c r="AA1843" s="14">
        <f t="shared" si="593"/>
        <v>0</v>
      </c>
      <c r="AB1843" s="14">
        <f t="shared" si="595"/>
        <v>200</v>
      </c>
      <c r="AC1843" s="15">
        <f t="shared" si="594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654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90"/>
        <v>419.20000000000005</v>
      </c>
      <c r="Y1844" s="14">
        <f t="shared" si="591"/>
        <v>0</v>
      </c>
      <c r="Z1844" s="14">
        <f t="shared" si="592"/>
        <v>0</v>
      </c>
      <c r="AA1844" s="14">
        <f t="shared" si="593"/>
        <v>0</v>
      </c>
      <c r="AB1844" s="14">
        <f t="shared" si="595"/>
        <v>200</v>
      </c>
      <c r="AC1844" s="15">
        <f t="shared" si="594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595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100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420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90"/>
        <v>145.60000000000002</v>
      </c>
      <c r="Y1845" s="14">
        <f t="shared" si="591"/>
        <v>630</v>
      </c>
      <c r="Z1845" s="14">
        <f t="shared" si="592"/>
        <v>0</v>
      </c>
      <c r="AA1845" s="14">
        <f t="shared" si="593"/>
        <v>0</v>
      </c>
      <c r="AB1845" s="14">
        <f t="shared" si="595"/>
        <v>0</v>
      </c>
      <c r="AC1845" s="15">
        <f t="shared" si="594"/>
        <v>775.6</v>
      </c>
      <c r="AD1845" s="48">
        <f>(ROUND(AC1845-AC1839,1)/AC1839)</f>
        <v>0.19691358024691358</v>
      </c>
      <c r="AE1845" s="113"/>
      <c r="AF1845" s="60"/>
      <c r="AH1845" s="20"/>
    </row>
    <row r="1846" spans="1:34">
      <c r="A1846" s="99" t="s">
        <v>830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50</v>
      </c>
      <c r="L1846" s="13">
        <v>50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420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90"/>
        <v>145.60000000000002</v>
      </c>
      <c r="Y1846" s="14">
        <f t="shared" si="591"/>
        <v>0</v>
      </c>
      <c r="Z1846" s="14">
        <f t="shared" si="592"/>
        <v>630</v>
      </c>
      <c r="AA1846" s="14">
        <f t="shared" si="593"/>
        <v>0</v>
      </c>
      <c r="AB1846" s="14">
        <f t="shared" si="595"/>
        <v>0</v>
      </c>
      <c r="AC1846" s="15">
        <f t="shared" si="594"/>
        <v>775.6</v>
      </c>
      <c r="AD1846" s="48">
        <f>(ROUND(AC1846-AC1839,1)/AC1839)</f>
        <v>0.19691358024691358</v>
      </c>
      <c r="AE1846" s="113"/>
      <c r="AF1846" s="60"/>
      <c r="AH1846" s="20"/>
    </row>
    <row r="1847" spans="1:34">
      <c r="A1847" s="99" t="s">
        <v>831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100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420</v>
      </c>
      <c r="W1847" s="14">
        <f>(R1847/100)*(K1847*$K$11)+(R1847/100)*(L1847*$L$11)</f>
        <v>0</v>
      </c>
      <c r="X1847" s="14">
        <f t="shared" si="590"/>
        <v>145.60000000000002</v>
      </c>
      <c r="Y1847" s="14">
        <f t="shared" si="591"/>
        <v>0</v>
      </c>
      <c r="Z1847" s="14">
        <f t="shared" si="592"/>
        <v>0</v>
      </c>
      <c r="AA1847" s="14">
        <f t="shared" si="593"/>
        <v>630</v>
      </c>
      <c r="AB1847" s="14">
        <f t="shared" si="595"/>
        <v>0</v>
      </c>
      <c r="AC1847" s="15">
        <f t="shared" si="594"/>
        <v>775.6</v>
      </c>
      <c r="AD1847" s="48">
        <f>(ROUND(AC1847-AC1839,1)/AC1839)</f>
        <v>0.19691358024691358</v>
      </c>
      <c r="AE1847" s="113"/>
      <c r="AF1847" s="60"/>
      <c r="AH1847" s="20"/>
    </row>
    <row r="1848" spans="1:34">
      <c r="A1848" s="99" t="s">
        <v>832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55</v>
      </c>
      <c r="L1848" s="13">
        <v>55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462</v>
      </c>
      <c r="X1848" s="14">
        <f t="shared" si="590"/>
        <v>145.60000000000002</v>
      </c>
      <c r="Y1848" s="14">
        <f t="shared" si="591"/>
        <v>0</v>
      </c>
      <c r="Z1848" s="14">
        <f t="shared" si="592"/>
        <v>0</v>
      </c>
      <c r="AA1848" s="14">
        <f t="shared" si="593"/>
        <v>0</v>
      </c>
      <c r="AB1848" s="14">
        <f t="shared" si="595"/>
        <v>672</v>
      </c>
      <c r="AC1848" s="15">
        <f t="shared" si="594"/>
        <v>817.6</v>
      </c>
      <c r="AD1848" s="48">
        <f>(ROUND(AC1848-AC1839,1)/AC1839)</f>
        <v>0.2617283950617284</v>
      </c>
      <c r="AE1848" s="113"/>
      <c r="AF1848" s="60"/>
      <c r="AH1848" s="20"/>
    </row>
    <row r="1849" spans="1:34">
      <c r="A1849" s="99" t="s">
        <v>833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50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(N1849/100)*(I1849*$I$13)+(N1849/100)*(J1849*$J$13)+(N1849/100)*(M1849*$M$13)</f>
        <v>336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150</v>
      </c>
      <c r="X1849" s="14">
        <f>N1849+S1849</f>
        <v>456</v>
      </c>
      <c r="Y1849" s="14">
        <f t="shared" si="591"/>
        <v>0</v>
      </c>
      <c r="Z1849" s="14">
        <f t="shared" si="592"/>
        <v>0</v>
      </c>
      <c r="AA1849" s="14">
        <f t="shared" si="593"/>
        <v>0</v>
      </c>
      <c r="AB1849" s="14">
        <f t="shared" si="595"/>
        <v>300</v>
      </c>
      <c r="AC1849" s="15">
        <f t="shared" si="594"/>
        <v>756</v>
      </c>
      <c r="AD1849" s="48">
        <f>(ROUND(AC1849-AC1839,1)/AC1839)</f>
        <v>0.16666666666666666</v>
      </c>
      <c r="AE1849" s="113"/>
      <c r="AF1849" s="60"/>
      <c r="AH1849" s="20"/>
    </row>
    <row r="1850" spans="1:34">
      <c r="A1850" s="99" t="s">
        <v>834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90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594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90"/>
        <v>759</v>
      </c>
      <c r="Y1850" s="14">
        <f t="shared" si="591"/>
        <v>0</v>
      </c>
      <c r="Z1850" s="14">
        <f t="shared" si="592"/>
        <v>0</v>
      </c>
      <c r="AA1850" s="14">
        <f t="shared" si="593"/>
        <v>0</v>
      </c>
      <c r="AB1850" s="14">
        <f t="shared" si="595"/>
        <v>0</v>
      </c>
      <c r="AC1850" s="15">
        <f t="shared" si="594"/>
        <v>759</v>
      </c>
      <c r="AD1850" s="48">
        <f>(ROUND(AC1850-AC1839,1)/AC1839)</f>
        <v>0.17129629629629631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90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594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90"/>
        <v>759</v>
      </c>
      <c r="Y1851" s="14">
        <f t="shared" si="591"/>
        <v>0</v>
      </c>
      <c r="Z1851" s="14">
        <f t="shared" si="592"/>
        <v>0</v>
      </c>
      <c r="AA1851" s="14">
        <f t="shared" si="593"/>
        <v>0</v>
      </c>
      <c r="AB1851" s="14">
        <f t="shared" si="595"/>
        <v>0</v>
      </c>
      <c r="AC1851" s="15">
        <f t="shared" si="594"/>
        <v>759</v>
      </c>
      <c r="AD1851" s="48">
        <f>(ROUND(AC1851-AC1839,1)/AC1839)</f>
        <v>0.17129629629629631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90"/>
        <v>614.4</v>
      </c>
      <c r="Y1852" s="14">
        <f t="shared" si="591"/>
        <v>0</v>
      </c>
      <c r="Z1852" s="14">
        <f t="shared" si="592"/>
        <v>0</v>
      </c>
      <c r="AA1852" s="14">
        <f t="shared" si="593"/>
        <v>0</v>
      </c>
      <c r="AB1852" s="14">
        <f t="shared" si="595"/>
        <v>160</v>
      </c>
      <c r="AC1852" s="15">
        <f t="shared" si="594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90"/>
        <v>522.88</v>
      </c>
      <c r="Y1853" s="14">
        <f t="shared" si="591"/>
        <v>0</v>
      </c>
      <c r="Z1853" s="14">
        <f t="shared" si="592"/>
        <v>0</v>
      </c>
      <c r="AA1853" s="14">
        <f t="shared" si="593"/>
        <v>0</v>
      </c>
      <c r="AB1853" s="14">
        <f t="shared" si="595"/>
        <v>160</v>
      </c>
      <c r="AC1853" s="15">
        <f t="shared" si="594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96">N1854+S1854</f>
        <v>540</v>
      </c>
      <c r="Y1854" s="52">
        <f t="shared" ref="Y1854:Y1868" si="597">O1854+T1854</f>
        <v>0</v>
      </c>
      <c r="Z1854" s="52">
        <f t="shared" ref="Z1854:Z1868" si="598">P1854+U1854</f>
        <v>0</v>
      </c>
      <c r="AA1854" s="52">
        <f t="shared" ref="AA1854:AA1868" si="599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801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96"/>
        <v>622.79999999999995</v>
      </c>
      <c r="Y1855" s="14">
        <f t="shared" si="597"/>
        <v>0</v>
      </c>
      <c r="Z1855" s="14">
        <f t="shared" si="598"/>
        <v>0</v>
      </c>
      <c r="AA1855" s="14">
        <f t="shared" si="599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802</v>
      </c>
      <c r="B1856" s="91">
        <v>25</v>
      </c>
      <c r="C1856" s="21" t="s">
        <v>835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96"/>
        <v>504</v>
      </c>
      <c r="Y1856" s="14">
        <f t="shared" si="597"/>
        <v>0</v>
      </c>
      <c r="Z1856" s="14">
        <f t="shared" si="598"/>
        <v>0</v>
      </c>
      <c r="AA1856" s="14">
        <f t="shared" si="599"/>
        <v>0</v>
      </c>
      <c r="AB1856" s="14">
        <f>R1856+W1856</f>
        <v>0</v>
      </c>
      <c r="AC1856" s="15">
        <f t="shared" ref="AC1856:AC1868" si="600">ROUND(X1856+Y1856+Z1856+AA1856+AB1856,1)</f>
        <v>504</v>
      </c>
      <c r="AD1856" s="48">
        <f>(ROUND(AC1856-AC1854,1)/AC1854)</f>
        <v>-6.6666666666666666E-2</v>
      </c>
      <c r="AE1856" s="113" t="s">
        <v>800</v>
      </c>
      <c r="AF1856" s="60"/>
      <c r="AH1856" s="20"/>
    </row>
    <row r="1857" spans="1:34">
      <c r="A1857" s="99" t="s">
        <v>803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96"/>
        <v>504</v>
      </c>
      <c r="Y1857" s="14">
        <f t="shared" si="597"/>
        <v>0</v>
      </c>
      <c r="Z1857" s="14">
        <f t="shared" si="598"/>
        <v>0</v>
      </c>
      <c r="AA1857" s="14">
        <f t="shared" si="599"/>
        <v>0</v>
      </c>
      <c r="AB1857" s="14">
        <f t="shared" ref="AB1857:AB1868" si="601">R1857+W1857</f>
        <v>0</v>
      </c>
      <c r="AC1857" s="15">
        <f t="shared" si="600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804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96"/>
        <v>504</v>
      </c>
      <c r="Y1858" s="14">
        <f t="shared" si="597"/>
        <v>0</v>
      </c>
      <c r="Z1858" s="14">
        <f t="shared" si="598"/>
        <v>0</v>
      </c>
      <c r="AA1858" s="14">
        <f t="shared" si="599"/>
        <v>0</v>
      </c>
      <c r="AB1858" s="14">
        <f t="shared" si="601"/>
        <v>0</v>
      </c>
      <c r="AC1858" s="15">
        <f t="shared" si="600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654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96"/>
        <v>504</v>
      </c>
      <c r="Y1859" s="14">
        <f t="shared" si="597"/>
        <v>0</v>
      </c>
      <c r="Z1859" s="14">
        <f t="shared" si="598"/>
        <v>0</v>
      </c>
      <c r="AA1859" s="14">
        <f t="shared" si="599"/>
        <v>0</v>
      </c>
      <c r="AB1859" s="14">
        <f t="shared" si="601"/>
        <v>0</v>
      </c>
      <c r="AC1859" s="15">
        <f t="shared" si="600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595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96"/>
        <v>175.5</v>
      </c>
      <c r="Y1860" s="14">
        <f t="shared" si="597"/>
        <v>418.5</v>
      </c>
      <c r="Z1860" s="14">
        <f t="shared" si="598"/>
        <v>0</v>
      </c>
      <c r="AA1860" s="14">
        <f t="shared" si="599"/>
        <v>0</v>
      </c>
      <c r="AB1860" s="14">
        <f t="shared" si="601"/>
        <v>0</v>
      </c>
      <c r="AC1860" s="15">
        <f t="shared" si="600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830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96"/>
        <v>175.5</v>
      </c>
      <c r="Y1861" s="14">
        <f t="shared" si="597"/>
        <v>0</v>
      </c>
      <c r="Z1861" s="14">
        <f t="shared" si="598"/>
        <v>418.5</v>
      </c>
      <c r="AA1861" s="14">
        <f t="shared" si="599"/>
        <v>0</v>
      </c>
      <c r="AB1861" s="14">
        <f t="shared" si="601"/>
        <v>0</v>
      </c>
      <c r="AC1861" s="15">
        <f t="shared" si="600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831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596"/>
        <v>175.5</v>
      </c>
      <c r="Y1862" s="14">
        <f t="shared" si="597"/>
        <v>0</v>
      </c>
      <c r="Z1862" s="14">
        <f t="shared" si="598"/>
        <v>0</v>
      </c>
      <c r="AA1862" s="14">
        <f t="shared" si="599"/>
        <v>418.5</v>
      </c>
      <c r="AB1862" s="14">
        <f t="shared" si="601"/>
        <v>0</v>
      </c>
      <c r="AC1862" s="15">
        <f t="shared" si="600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832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596"/>
        <v>175.5</v>
      </c>
      <c r="Y1863" s="14">
        <f t="shared" si="597"/>
        <v>0</v>
      </c>
      <c r="Z1863" s="14">
        <f t="shared" si="598"/>
        <v>0</v>
      </c>
      <c r="AA1863" s="14">
        <f t="shared" si="599"/>
        <v>0</v>
      </c>
      <c r="AB1863" s="14">
        <f t="shared" si="601"/>
        <v>418.5</v>
      </c>
      <c r="AC1863" s="15">
        <f t="shared" si="600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833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(N1864/100)*(I1864*$I$13)+(N1864/100)*(J1864*$J$13)+(N1864/100)*(M1864*$M$13)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>N1864+S1864</f>
        <v>621</v>
      </c>
      <c r="Y1864" s="14">
        <f t="shared" si="597"/>
        <v>0</v>
      </c>
      <c r="Z1864" s="14">
        <f t="shared" si="598"/>
        <v>0</v>
      </c>
      <c r="AA1864" s="14">
        <f t="shared" si="599"/>
        <v>0</v>
      </c>
      <c r="AB1864" s="14">
        <f t="shared" si="601"/>
        <v>0</v>
      </c>
      <c r="AC1864" s="15">
        <f t="shared" si="600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834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96"/>
        <v>621</v>
      </c>
      <c r="Y1865" s="14">
        <f t="shared" si="597"/>
        <v>0</v>
      </c>
      <c r="Z1865" s="14">
        <f t="shared" si="598"/>
        <v>0</v>
      </c>
      <c r="AA1865" s="14">
        <f t="shared" si="599"/>
        <v>0</v>
      </c>
      <c r="AB1865" s="14">
        <f t="shared" si="601"/>
        <v>0</v>
      </c>
      <c r="AC1865" s="15">
        <f t="shared" si="600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96"/>
        <v>621</v>
      </c>
      <c r="Y1866" s="14">
        <f t="shared" si="597"/>
        <v>0</v>
      </c>
      <c r="Z1866" s="14">
        <f t="shared" si="598"/>
        <v>0</v>
      </c>
      <c r="AA1866" s="14">
        <f t="shared" si="599"/>
        <v>0</v>
      </c>
      <c r="AB1866" s="14">
        <f t="shared" si="601"/>
        <v>0</v>
      </c>
      <c r="AC1866" s="15">
        <f t="shared" si="600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96"/>
        <v>686.87999999999988</v>
      </c>
      <c r="Y1867" s="14">
        <f t="shared" si="597"/>
        <v>0</v>
      </c>
      <c r="Z1867" s="14">
        <f t="shared" si="598"/>
        <v>0</v>
      </c>
      <c r="AA1867" s="14">
        <f t="shared" si="599"/>
        <v>0</v>
      </c>
      <c r="AB1867" s="14">
        <f t="shared" si="601"/>
        <v>0</v>
      </c>
      <c r="AC1867" s="15">
        <f t="shared" si="600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96"/>
        <v>576.72</v>
      </c>
      <c r="Y1868" s="14">
        <f t="shared" si="597"/>
        <v>0</v>
      </c>
      <c r="Z1868" s="14">
        <f t="shared" si="598"/>
        <v>0</v>
      </c>
      <c r="AA1868" s="14">
        <f t="shared" si="599"/>
        <v>0</v>
      </c>
      <c r="AB1868" s="14">
        <f t="shared" si="601"/>
        <v>0</v>
      </c>
      <c r="AC1868" s="15">
        <f t="shared" si="600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583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801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602">N1870+S1870</f>
        <v>336</v>
      </c>
      <c r="Y1870" s="14">
        <f t="shared" ref="Y1870:Y1883" si="603">O1870+T1870</f>
        <v>0</v>
      </c>
      <c r="Z1870" s="14">
        <f t="shared" ref="Z1870:Z1883" si="604">P1870+U1870</f>
        <v>432</v>
      </c>
      <c r="AA1870" s="14">
        <f t="shared" ref="AA1870:AA1883" si="605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802</v>
      </c>
      <c r="B1871" s="93">
        <v>18</v>
      </c>
      <c r="C1871" s="21" t="s">
        <v>835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602"/>
        <v>206.39999999999998</v>
      </c>
      <c r="Y1871" s="14">
        <f t="shared" si="603"/>
        <v>0</v>
      </c>
      <c r="Z1871" s="14">
        <f t="shared" si="604"/>
        <v>516</v>
      </c>
      <c r="AA1871" s="14">
        <f t="shared" si="605"/>
        <v>0</v>
      </c>
      <c r="AB1871" s="14">
        <f>R1871+W1871</f>
        <v>0</v>
      </c>
      <c r="AC1871" s="15">
        <f t="shared" ref="AC1871:AC1883" si="606">ROUND(X1871+Y1871+Z1871+AA1871+AB1871,1)</f>
        <v>722.4</v>
      </c>
      <c r="AD1871" s="48">
        <f>(ROUND(AC1871-AC1869,1)/AC1869)</f>
        <v>-4.4444444444444446E-2</v>
      </c>
      <c r="AE1871" s="113"/>
      <c r="AF1871" s="60"/>
      <c r="AH1871" s="20"/>
    </row>
    <row r="1872" spans="1:34">
      <c r="A1872" s="99" t="s">
        <v>803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602"/>
        <v>206.39999999999998</v>
      </c>
      <c r="Y1872" s="14">
        <f t="shared" si="603"/>
        <v>0</v>
      </c>
      <c r="Z1872" s="14">
        <f t="shared" si="604"/>
        <v>516</v>
      </c>
      <c r="AA1872" s="14">
        <f t="shared" si="605"/>
        <v>0</v>
      </c>
      <c r="AB1872" s="14">
        <f t="shared" ref="AB1872:AB1883" si="607">R1872+W1872</f>
        <v>0</v>
      </c>
      <c r="AC1872" s="15">
        <f t="shared" si="606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804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602"/>
        <v>206.39999999999998</v>
      </c>
      <c r="Y1873" s="14">
        <f t="shared" si="603"/>
        <v>0</v>
      </c>
      <c r="Z1873" s="14">
        <f t="shared" si="604"/>
        <v>516</v>
      </c>
      <c r="AA1873" s="14">
        <f t="shared" si="605"/>
        <v>0</v>
      </c>
      <c r="AB1873" s="14">
        <f t="shared" si="607"/>
        <v>0</v>
      </c>
      <c r="AC1873" s="15">
        <f t="shared" si="606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654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602"/>
        <v>206.39999999999998</v>
      </c>
      <c r="Y1874" s="14">
        <f t="shared" si="603"/>
        <v>0</v>
      </c>
      <c r="Z1874" s="14">
        <f t="shared" si="604"/>
        <v>516</v>
      </c>
      <c r="AA1874" s="14">
        <f t="shared" si="605"/>
        <v>0</v>
      </c>
      <c r="AB1874" s="14">
        <f t="shared" si="607"/>
        <v>0</v>
      </c>
      <c r="AC1874" s="15">
        <f t="shared" si="606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595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100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540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602"/>
        <v>70.2</v>
      </c>
      <c r="Y1875" s="14">
        <f t="shared" si="603"/>
        <v>810</v>
      </c>
      <c r="Z1875" s="14">
        <f t="shared" si="604"/>
        <v>0</v>
      </c>
      <c r="AA1875" s="14">
        <f t="shared" si="605"/>
        <v>0</v>
      </c>
      <c r="AB1875" s="14">
        <f t="shared" si="607"/>
        <v>0</v>
      </c>
      <c r="AC1875" s="15">
        <f t="shared" si="606"/>
        <v>880.2</v>
      </c>
      <c r="AD1875" s="48">
        <f>(ROUND(AC1875-AC1869,1)/AC1869)</f>
        <v>0.16428571428571428</v>
      </c>
      <c r="AE1875" s="113"/>
      <c r="AF1875" s="60"/>
      <c r="AH1875" s="20"/>
    </row>
    <row r="1876" spans="1:34">
      <c r="A1876" s="99" t="s">
        <v>830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55</v>
      </c>
      <c r="L1876" s="13">
        <v>55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594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602"/>
        <v>70.2</v>
      </c>
      <c r="Y1876" s="14">
        <f t="shared" si="603"/>
        <v>0</v>
      </c>
      <c r="Z1876" s="14">
        <f t="shared" si="604"/>
        <v>864</v>
      </c>
      <c r="AA1876" s="14">
        <f t="shared" si="605"/>
        <v>0</v>
      </c>
      <c r="AB1876" s="14">
        <f t="shared" si="607"/>
        <v>0</v>
      </c>
      <c r="AC1876" s="15">
        <f t="shared" si="606"/>
        <v>934.2</v>
      </c>
      <c r="AD1876" s="48">
        <f>(ROUND(AC1876-AC1869,1)/AC1869)</f>
        <v>0.23571428571428571</v>
      </c>
      <c r="AE1876" s="113"/>
      <c r="AF1876" s="60"/>
      <c r="AH1876" s="20"/>
    </row>
    <row r="1877" spans="1:34">
      <c r="A1877" s="99" t="s">
        <v>831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100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540</v>
      </c>
      <c r="W1877" s="14">
        <f>(R1877/100)*(K1877*$K$11)+(R1877/100)*(L1877*$L$11)</f>
        <v>0</v>
      </c>
      <c r="X1877" s="14">
        <f t="shared" si="602"/>
        <v>70.2</v>
      </c>
      <c r="Y1877" s="14">
        <f t="shared" si="603"/>
        <v>0</v>
      </c>
      <c r="Z1877" s="14">
        <f t="shared" si="604"/>
        <v>0</v>
      </c>
      <c r="AA1877" s="14">
        <f t="shared" si="605"/>
        <v>810</v>
      </c>
      <c r="AB1877" s="14">
        <f t="shared" si="607"/>
        <v>0</v>
      </c>
      <c r="AC1877" s="15">
        <f t="shared" si="606"/>
        <v>880.2</v>
      </c>
      <c r="AD1877" s="48">
        <f>(ROUND(AC1877-AC1869,1)/AC1869)</f>
        <v>0.16428571428571428</v>
      </c>
      <c r="AE1877" s="113"/>
      <c r="AF1877" s="60"/>
      <c r="AH1877" s="20"/>
    </row>
    <row r="1878" spans="1:34">
      <c r="A1878" s="99" t="s">
        <v>832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50</v>
      </c>
      <c r="L1878" s="13">
        <v>50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540</v>
      </c>
      <c r="X1878" s="14">
        <f t="shared" si="602"/>
        <v>70.2</v>
      </c>
      <c r="Y1878" s="14">
        <f t="shared" si="603"/>
        <v>0</v>
      </c>
      <c r="Z1878" s="14">
        <f t="shared" si="604"/>
        <v>0</v>
      </c>
      <c r="AA1878" s="14">
        <f t="shared" si="605"/>
        <v>0</v>
      </c>
      <c r="AB1878" s="14">
        <f t="shared" si="607"/>
        <v>810</v>
      </c>
      <c r="AC1878" s="15">
        <f t="shared" si="606"/>
        <v>880.2</v>
      </c>
      <c r="AD1878" s="48">
        <f>(ROUND(AC1878-AC1869,1)/AC1869)</f>
        <v>0.16428571428571428</v>
      </c>
      <c r="AE1878" s="113"/>
      <c r="AF1878" s="60"/>
      <c r="AH1878" s="20"/>
    </row>
    <row r="1879" spans="1:34">
      <c r="A1879" s="99" t="s">
        <v>833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60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(N1879/100)*(I1879*$I$13)+(N1879/100)*(J1879*$J$13)+(N1879/100)*(M1879*$M$13)</f>
        <v>180</v>
      </c>
      <c r="T1879" s="14">
        <f>(O1879/100)*(K1879*$K$13)+(O1879/100)*(M1879*$M$13)</f>
        <v>0</v>
      </c>
      <c r="U1879" s="14">
        <f>(P1879/100)*(K1879*$K$13)+(P1879/100)*(L1879*$L$13)+(P1879/100)*(M1879*$M$13)</f>
        <v>360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>N1879+S1879</f>
        <v>270</v>
      </c>
      <c r="Y1879" s="14">
        <f t="shared" si="603"/>
        <v>0</v>
      </c>
      <c r="Z1879" s="14">
        <f t="shared" si="604"/>
        <v>585</v>
      </c>
      <c r="AA1879" s="14">
        <f t="shared" si="605"/>
        <v>0</v>
      </c>
      <c r="AB1879" s="14">
        <f t="shared" si="607"/>
        <v>0</v>
      </c>
      <c r="AC1879" s="15">
        <f t="shared" si="606"/>
        <v>855</v>
      </c>
      <c r="AD1879" s="48">
        <f>(ROUND(AC1879-AC1869,1)/AC1869)</f>
        <v>0.13095238095238096</v>
      </c>
      <c r="AE1879" s="113"/>
      <c r="AF1879" s="60"/>
      <c r="AH1879" s="20"/>
    </row>
    <row r="1880" spans="1:34">
      <c r="A1880" s="99" t="s">
        <v>834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100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630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602"/>
        <v>855</v>
      </c>
      <c r="Y1880" s="14">
        <f t="shared" si="603"/>
        <v>0</v>
      </c>
      <c r="Z1880" s="14">
        <f t="shared" si="604"/>
        <v>0</v>
      </c>
      <c r="AA1880" s="14">
        <f t="shared" si="605"/>
        <v>0</v>
      </c>
      <c r="AB1880" s="14">
        <f t="shared" si="607"/>
        <v>0</v>
      </c>
      <c r="AC1880" s="15">
        <f t="shared" si="606"/>
        <v>855</v>
      </c>
      <c r="AD1880" s="48">
        <f>(ROUND(AC1880-AC1869,1)/AC1869)</f>
        <v>0.13095238095238096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100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630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602"/>
        <v>855</v>
      </c>
      <c r="Y1881" s="14">
        <f t="shared" si="603"/>
        <v>0</v>
      </c>
      <c r="Z1881" s="14">
        <f t="shared" si="604"/>
        <v>0</v>
      </c>
      <c r="AA1881" s="14">
        <f t="shared" si="605"/>
        <v>0</v>
      </c>
      <c r="AB1881" s="14">
        <f t="shared" si="607"/>
        <v>0</v>
      </c>
      <c r="AC1881" s="15">
        <f t="shared" si="606"/>
        <v>855</v>
      </c>
      <c r="AD1881" s="48">
        <f>(ROUND(AC1881-AC1869,1)/AC1869)</f>
        <v>0.13095238095238096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602"/>
        <v>391.2</v>
      </c>
      <c r="Y1882" s="14">
        <f t="shared" si="603"/>
        <v>0</v>
      </c>
      <c r="Z1882" s="14">
        <f t="shared" si="604"/>
        <v>432</v>
      </c>
      <c r="AA1882" s="14">
        <f t="shared" si="605"/>
        <v>0</v>
      </c>
      <c r="AB1882" s="14">
        <f t="shared" si="607"/>
        <v>0</v>
      </c>
      <c r="AC1882" s="15">
        <f t="shared" si="606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602"/>
        <v>309.59999999999997</v>
      </c>
      <c r="Y1883" s="14">
        <f t="shared" si="603"/>
        <v>0</v>
      </c>
      <c r="Z1883" s="14">
        <f t="shared" si="604"/>
        <v>432</v>
      </c>
      <c r="AA1883" s="14">
        <f t="shared" si="605"/>
        <v>0</v>
      </c>
      <c r="AB1883" s="14">
        <f t="shared" si="607"/>
        <v>0</v>
      </c>
      <c r="AC1883" s="15">
        <f t="shared" si="606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608">N1884+S1884</f>
        <v>547.19999999999993</v>
      </c>
      <c r="Y1884" s="52">
        <f t="shared" ref="Y1884:Y1898" si="609">O1884+T1884</f>
        <v>0</v>
      </c>
      <c r="Z1884" s="52">
        <f t="shared" ref="Z1884:Z1898" si="610">P1884+U1884</f>
        <v>0</v>
      </c>
      <c r="AA1884" s="52">
        <f t="shared" ref="AA1884:AA1898" si="611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1"/>
      <c r="AF1884" s="63"/>
      <c r="AH1884" s="20"/>
    </row>
    <row r="1885" spans="1:34">
      <c r="A1885" s="99" t="s">
        <v>801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608"/>
        <v>638.4</v>
      </c>
      <c r="Y1885" s="14">
        <f t="shared" si="609"/>
        <v>0</v>
      </c>
      <c r="Z1885" s="14">
        <f t="shared" si="610"/>
        <v>0</v>
      </c>
      <c r="AA1885" s="14">
        <f t="shared" si="611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802</v>
      </c>
      <c r="B1886" s="91">
        <v>25</v>
      </c>
      <c r="C1886" s="21" t="s">
        <v>835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08"/>
        <v>515.28</v>
      </c>
      <c r="Y1886" s="14">
        <f t="shared" si="609"/>
        <v>0</v>
      </c>
      <c r="Z1886" s="14">
        <f t="shared" si="610"/>
        <v>0</v>
      </c>
      <c r="AA1886" s="14">
        <f t="shared" si="611"/>
        <v>0</v>
      </c>
      <c r="AB1886" s="14">
        <f>R1886+W1886</f>
        <v>0</v>
      </c>
      <c r="AC1886" s="15">
        <f t="shared" ref="AC1886:AC1898" si="612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803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08"/>
        <v>515.28</v>
      </c>
      <c r="Y1887" s="14">
        <f t="shared" si="609"/>
        <v>0</v>
      </c>
      <c r="Z1887" s="14">
        <f t="shared" si="610"/>
        <v>0</v>
      </c>
      <c r="AA1887" s="14">
        <f t="shared" si="611"/>
        <v>0</v>
      </c>
      <c r="AB1887" s="14">
        <f t="shared" ref="AB1887:AB1898" si="613">R1887+W1887</f>
        <v>0</v>
      </c>
      <c r="AC1887" s="15">
        <f t="shared" si="612"/>
        <v>515.29999999999995</v>
      </c>
      <c r="AD1887" s="48">
        <f>(ROUND(AC1887-AC1884,1)/AC1884)</f>
        <v>-5.8296783625730986E-2</v>
      </c>
      <c r="AE1887" s="113" t="s">
        <v>800</v>
      </c>
      <c r="AF1887" s="60"/>
      <c r="AH1887" s="20"/>
    </row>
    <row r="1888" spans="1:34">
      <c r="A1888" s="99" t="s">
        <v>804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08"/>
        <v>515.28</v>
      </c>
      <c r="Y1888" s="14">
        <f t="shared" si="609"/>
        <v>0</v>
      </c>
      <c r="Z1888" s="14">
        <f t="shared" si="610"/>
        <v>0</v>
      </c>
      <c r="AA1888" s="14">
        <f t="shared" si="611"/>
        <v>0</v>
      </c>
      <c r="AB1888" s="14">
        <f t="shared" si="613"/>
        <v>0</v>
      </c>
      <c r="AC1888" s="15">
        <f t="shared" si="612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654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08"/>
        <v>515.28</v>
      </c>
      <c r="Y1889" s="14">
        <f t="shared" si="609"/>
        <v>0</v>
      </c>
      <c r="Z1889" s="14">
        <f t="shared" si="610"/>
        <v>0</v>
      </c>
      <c r="AA1889" s="14">
        <f t="shared" si="611"/>
        <v>0</v>
      </c>
      <c r="AB1889" s="14">
        <f t="shared" si="613"/>
        <v>0</v>
      </c>
      <c r="AC1889" s="15">
        <f t="shared" si="612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595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08"/>
        <v>177.84000000000003</v>
      </c>
      <c r="Y1890" s="14">
        <f t="shared" si="609"/>
        <v>427.5</v>
      </c>
      <c r="Z1890" s="14">
        <f t="shared" si="610"/>
        <v>0</v>
      </c>
      <c r="AA1890" s="14">
        <f t="shared" si="611"/>
        <v>0</v>
      </c>
      <c r="AB1890" s="14">
        <f t="shared" si="613"/>
        <v>0</v>
      </c>
      <c r="AC1890" s="15">
        <f t="shared" si="612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830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08"/>
        <v>177.84000000000003</v>
      </c>
      <c r="Y1891" s="14">
        <f t="shared" si="609"/>
        <v>0</v>
      </c>
      <c r="Z1891" s="14">
        <f t="shared" si="610"/>
        <v>427.5</v>
      </c>
      <c r="AA1891" s="14">
        <f t="shared" si="611"/>
        <v>0</v>
      </c>
      <c r="AB1891" s="14">
        <f t="shared" si="613"/>
        <v>0</v>
      </c>
      <c r="AC1891" s="15">
        <f t="shared" si="612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831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608"/>
        <v>177.84000000000003</v>
      </c>
      <c r="Y1892" s="14">
        <f t="shared" si="609"/>
        <v>0</v>
      </c>
      <c r="Z1892" s="14">
        <f t="shared" si="610"/>
        <v>0</v>
      </c>
      <c r="AA1892" s="14">
        <f t="shared" si="611"/>
        <v>427.5</v>
      </c>
      <c r="AB1892" s="14">
        <f t="shared" si="613"/>
        <v>0</v>
      </c>
      <c r="AC1892" s="15">
        <f t="shared" si="612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832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608"/>
        <v>177.84000000000003</v>
      </c>
      <c r="Y1893" s="14">
        <f t="shared" si="609"/>
        <v>0</v>
      </c>
      <c r="Z1893" s="14">
        <f t="shared" si="610"/>
        <v>0</v>
      </c>
      <c r="AA1893" s="14">
        <f t="shared" si="611"/>
        <v>0</v>
      </c>
      <c r="AB1893" s="14">
        <f t="shared" si="613"/>
        <v>427.5</v>
      </c>
      <c r="AC1893" s="15">
        <f t="shared" si="612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833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(N1894/100)*(I1894*$I$13)+(N1894/100)*(J1894*$J$13)+(N1894/100)*(M1894*$M$13)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>N1894+S1894</f>
        <v>649.79999999999995</v>
      </c>
      <c r="Y1894" s="14">
        <f t="shared" si="609"/>
        <v>0</v>
      </c>
      <c r="Z1894" s="14">
        <f t="shared" si="610"/>
        <v>0</v>
      </c>
      <c r="AA1894" s="14">
        <f t="shared" si="611"/>
        <v>0</v>
      </c>
      <c r="AB1894" s="14">
        <f t="shared" si="613"/>
        <v>0</v>
      </c>
      <c r="AC1894" s="15">
        <f t="shared" si="612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834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08"/>
        <v>649.79999999999995</v>
      </c>
      <c r="Y1895" s="14">
        <f t="shared" si="609"/>
        <v>0</v>
      </c>
      <c r="Z1895" s="14">
        <f t="shared" si="610"/>
        <v>0</v>
      </c>
      <c r="AA1895" s="14">
        <f t="shared" si="611"/>
        <v>0</v>
      </c>
      <c r="AB1895" s="14">
        <f t="shared" si="613"/>
        <v>0</v>
      </c>
      <c r="AC1895" s="15">
        <f t="shared" si="612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08"/>
        <v>649.79999999999995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3"/>
        <v>0</v>
      </c>
      <c r="AC1896" s="15">
        <f t="shared" si="612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08"/>
        <v>698.59199999999998</v>
      </c>
      <c r="Y1897" s="14">
        <f t="shared" si="609"/>
        <v>0</v>
      </c>
      <c r="Z1897" s="14">
        <f t="shared" si="610"/>
        <v>0</v>
      </c>
      <c r="AA1897" s="14">
        <f t="shared" si="611"/>
        <v>0</v>
      </c>
      <c r="AB1897" s="14">
        <f t="shared" si="613"/>
        <v>0</v>
      </c>
      <c r="AC1897" s="15">
        <f t="shared" si="612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08"/>
        <v>579.12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3"/>
        <v>0</v>
      </c>
      <c r="AC1898" s="15">
        <f t="shared" si="612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3"/>
      <c r="AF1899" s="60"/>
      <c r="AH1899" s="20"/>
    </row>
    <row r="1900" spans="1:34">
      <c r="A1900" s="99" t="s">
        <v>801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14">N1900+S1900</f>
        <v>0</v>
      </c>
      <c r="Y1900" s="14">
        <f t="shared" ref="Y1900:Y1913" si="615">O1900+T1900</f>
        <v>0</v>
      </c>
      <c r="Z1900" s="14">
        <f t="shared" ref="Z1900:Z1913" si="616">P1900+U1900</f>
        <v>640</v>
      </c>
      <c r="AA1900" s="14">
        <f t="shared" ref="AA1900:AA1913" si="617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802</v>
      </c>
      <c r="B1901" s="93">
        <v>15</v>
      </c>
      <c r="C1901" s="21" t="s">
        <v>835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14"/>
        <v>0</v>
      </c>
      <c r="Y1901" s="14">
        <f t="shared" si="615"/>
        <v>0</v>
      </c>
      <c r="Z1901" s="14">
        <f t="shared" si="616"/>
        <v>570</v>
      </c>
      <c r="AA1901" s="14">
        <f t="shared" si="617"/>
        <v>0</v>
      </c>
      <c r="AB1901" s="14">
        <f>R1901+W1901</f>
        <v>0</v>
      </c>
      <c r="AC1901" s="15">
        <f t="shared" ref="AC1901:AC1913" si="618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803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14"/>
        <v>0</v>
      </c>
      <c r="Y1902" s="14">
        <f t="shared" si="615"/>
        <v>0</v>
      </c>
      <c r="Z1902" s="14">
        <f t="shared" si="616"/>
        <v>570</v>
      </c>
      <c r="AA1902" s="14">
        <f t="shared" si="617"/>
        <v>0</v>
      </c>
      <c r="AB1902" s="14">
        <f t="shared" ref="AB1902:AB1913" si="619">R1902+W1902</f>
        <v>0</v>
      </c>
      <c r="AC1902" s="15">
        <f t="shared" si="618"/>
        <v>570</v>
      </c>
      <c r="AD1902" s="48">
        <f>(ROUND(AC1902-AC1899,1)/AC1899)</f>
        <v>-0.05</v>
      </c>
      <c r="AE1902" s="113" t="s">
        <v>800</v>
      </c>
      <c r="AF1902" s="60"/>
      <c r="AH1902" s="20"/>
    </row>
    <row r="1903" spans="1:34">
      <c r="A1903" s="99" t="s">
        <v>804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14"/>
        <v>0</v>
      </c>
      <c r="Y1903" s="14">
        <f t="shared" si="615"/>
        <v>0</v>
      </c>
      <c r="Z1903" s="14">
        <f t="shared" si="616"/>
        <v>570</v>
      </c>
      <c r="AA1903" s="14">
        <f t="shared" si="617"/>
        <v>0</v>
      </c>
      <c r="AB1903" s="14">
        <f t="shared" si="619"/>
        <v>0</v>
      </c>
      <c r="AC1903" s="15">
        <f t="shared" si="618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654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14"/>
        <v>0</v>
      </c>
      <c r="Y1904" s="14">
        <f t="shared" si="615"/>
        <v>0</v>
      </c>
      <c r="Z1904" s="14">
        <f t="shared" si="616"/>
        <v>570</v>
      </c>
      <c r="AA1904" s="14">
        <f t="shared" si="617"/>
        <v>0</v>
      </c>
      <c r="AB1904" s="14">
        <f t="shared" si="619"/>
        <v>0</v>
      </c>
      <c r="AC1904" s="15">
        <f t="shared" si="618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595</v>
      </c>
      <c r="B1905" s="93"/>
      <c r="C1905" s="21" t="s">
        <v>1</v>
      </c>
      <c r="D1905" s="12">
        <v>0</v>
      </c>
      <c r="E1905" s="12">
        <v>220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330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330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14"/>
        <v>0</v>
      </c>
      <c r="Y1905" s="14">
        <f t="shared" si="615"/>
        <v>660</v>
      </c>
      <c r="Z1905" s="14">
        <f t="shared" si="616"/>
        <v>0</v>
      </c>
      <c r="AA1905" s="14">
        <f t="shared" si="617"/>
        <v>0</v>
      </c>
      <c r="AB1905" s="14">
        <f t="shared" si="619"/>
        <v>0</v>
      </c>
      <c r="AC1905" s="15">
        <f t="shared" si="618"/>
        <v>660</v>
      </c>
      <c r="AD1905" s="48">
        <f>(ROUND(AC1905-AC1899,1)/AC1899)</f>
        <v>0.1</v>
      </c>
      <c r="AE1905" s="113"/>
      <c r="AF1905" s="60"/>
      <c r="AH1905" s="20"/>
    </row>
    <row r="1906" spans="1:34">
      <c r="A1906" s="99" t="s">
        <v>830</v>
      </c>
      <c r="B1906" s="93"/>
      <c r="C1906" s="21" t="s">
        <v>2</v>
      </c>
      <c r="D1906" s="12">
        <v>0</v>
      </c>
      <c r="E1906" s="12">
        <v>0</v>
      </c>
      <c r="F1906" s="12">
        <v>230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345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345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14"/>
        <v>0</v>
      </c>
      <c r="Y1906" s="14">
        <f t="shared" si="615"/>
        <v>0</v>
      </c>
      <c r="Z1906" s="14">
        <f t="shared" si="616"/>
        <v>690</v>
      </c>
      <c r="AA1906" s="14">
        <f t="shared" si="617"/>
        <v>0</v>
      </c>
      <c r="AB1906" s="14">
        <f t="shared" si="619"/>
        <v>0</v>
      </c>
      <c r="AC1906" s="15">
        <f t="shared" si="618"/>
        <v>690</v>
      </c>
      <c r="AD1906" s="48">
        <f>(ROUND(AC1906-AC1899,1)/AC1899)</f>
        <v>0.15</v>
      </c>
      <c r="AE1906" s="113"/>
      <c r="AF1906" s="60"/>
      <c r="AH1906" s="20"/>
    </row>
    <row r="1907" spans="1:34">
      <c r="A1907" s="99" t="s">
        <v>831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220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330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330</v>
      </c>
      <c r="W1907" s="14">
        <f>(R1907/100)*(K1907*$K$11)+(R1907/100)*(L1907*$L$11)</f>
        <v>0</v>
      </c>
      <c r="X1907" s="14">
        <f t="shared" si="614"/>
        <v>0</v>
      </c>
      <c r="Y1907" s="14">
        <f t="shared" si="615"/>
        <v>0</v>
      </c>
      <c r="Z1907" s="14">
        <f t="shared" si="616"/>
        <v>0</v>
      </c>
      <c r="AA1907" s="14">
        <f t="shared" si="617"/>
        <v>660</v>
      </c>
      <c r="AB1907" s="14">
        <f t="shared" si="619"/>
        <v>0</v>
      </c>
      <c r="AC1907" s="15">
        <f t="shared" si="618"/>
        <v>660</v>
      </c>
      <c r="AD1907" s="48">
        <f>(ROUND(AC1907-AC1899,1)/AC1899)</f>
        <v>0.1</v>
      </c>
      <c r="AE1907" s="113"/>
      <c r="AF1907" s="60"/>
      <c r="AH1907" s="20"/>
    </row>
    <row r="1908" spans="1:34">
      <c r="A1908" s="99" t="s">
        <v>832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220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330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330</v>
      </c>
      <c r="X1908" s="14">
        <f t="shared" si="614"/>
        <v>0</v>
      </c>
      <c r="Y1908" s="14">
        <f t="shared" si="615"/>
        <v>0</v>
      </c>
      <c r="Z1908" s="14">
        <f t="shared" si="616"/>
        <v>0</v>
      </c>
      <c r="AA1908" s="14">
        <f t="shared" si="617"/>
        <v>0</v>
      </c>
      <c r="AB1908" s="14">
        <f t="shared" si="619"/>
        <v>660</v>
      </c>
      <c r="AC1908" s="15">
        <f t="shared" si="618"/>
        <v>660</v>
      </c>
      <c r="AD1908" s="48">
        <f>(ROUND(AC1908-AC1899,1)/AC1899)</f>
        <v>0.1</v>
      </c>
      <c r="AE1908" s="113"/>
      <c r="AF1908" s="60"/>
      <c r="AH1908" s="20"/>
    </row>
    <row r="1909" spans="1:34">
      <c r="A1909" s="99" t="s">
        <v>833</v>
      </c>
      <c r="B1909" s="93"/>
      <c r="C1909" s="21" t="s">
        <v>327</v>
      </c>
      <c r="D1909" s="12">
        <v>0</v>
      </c>
      <c r="E1909" s="12">
        <v>0</v>
      </c>
      <c r="F1909" s="12">
        <v>180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270</v>
      </c>
      <c r="Q1909" s="14">
        <f>G1909*$G$13</f>
        <v>0</v>
      </c>
      <c r="R1909" s="14">
        <f>H1909*$H$13</f>
        <v>0</v>
      </c>
      <c r="S1909" s="14">
        <f>(N1909/100)*(I1909*$I$13)+(N1909/100)*(J1909*$J$13)+(N1909/100)*(M1909*$M$13)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405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>N1909+S1909</f>
        <v>0</v>
      </c>
      <c r="Y1909" s="14">
        <f t="shared" si="615"/>
        <v>0</v>
      </c>
      <c r="Z1909" s="14">
        <f t="shared" si="616"/>
        <v>675</v>
      </c>
      <c r="AA1909" s="14">
        <f t="shared" si="617"/>
        <v>0</v>
      </c>
      <c r="AB1909" s="14">
        <f t="shared" si="619"/>
        <v>0</v>
      </c>
      <c r="AC1909" s="15">
        <f t="shared" si="618"/>
        <v>675</v>
      </c>
      <c r="AD1909" s="48">
        <f>(ROUND(AC1909-AC1899,1)/AC1899)</f>
        <v>0.125</v>
      </c>
      <c r="AE1909" s="113"/>
      <c r="AF1909" s="60"/>
      <c r="AH1909" s="20"/>
    </row>
    <row r="1910" spans="1:34">
      <c r="A1910" s="99" t="s">
        <v>834</v>
      </c>
      <c r="B1910" s="93"/>
      <c r="C1910" s="21" t="s">
        <v>328</v>
      </c>
      <c r="D1910" s="12">
        <v>220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330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330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14"/>
        <v>660</v>
      </c>
      <c r="Y1910" s="14">
        <f t="shared" si="615"/>
        <v>0</v>
      </c>
      <c r="Z1910" s="14">
        <f t="shared" si="616"/>
        <v>0</v>
      </c>
      <c r="AA1910" s="14">
        <f t="shared" si="617"/>
        <v>0</v>
      </c>
      <c r="AB1910" s="14">
        <f t="shared" si="619"/>
        <v>0</v>
      </c>
      <c r="AC1910" s="15">
        <f t="shared" si="618"/>
        <v>660</v>
      </c>
      <c r="AD1910" s="48">
        <f>(ROUND(AC1910-AC1899,1)/AC1899)</f>
        <v>0.1</v>
      </c>
      <c r="AE1910" s="113"/>
      <c r="AF1910" s="60"/>
      <c r="AH1910" s="20"/>
    </row>
    <row r="1911" spans="1:34">
      <c r="A1911" s="99"/>
      <c r="B1911" s="93" t="s">
        <v>876</v>
      </c>
      <c r="C1911" s="21" t="s">
        <v>329</v>
      </c>
      <c r="D1911" s="12">
        <v>220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330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330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14"/>
        <v>660</v>
      </c>
      <c r="Y1911" s="14">
        <f t="shared" si="615"/>
        <v>0</v>
      </c>
      <c r="Z1911" s="14">
        <f t="shared" si="616"/>
        <v>0</v>
      </c>
      <c r="AA1911" s="14">
        <f t="shared" si="617"/>
        <v>0</v>
      </c>
      <c r="AB1911" s="14">
        <f t="shared" si="619"/>
        <v>0</v>
      </c>
      <c r="AC1911" s="15">
        <f t="shared" si="618"/>
        <v>660</v>
      </c>
      <c r="AD1911" s="48">
        <f>(ROUND(AC1911-AC1899,1)/AC1899)</f>
        <v>0.1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14"/>
        <v>0</v>
      </c>
      <c r="Y1912" s="14">
        <f t="shared" si="615"/>
        <v>0</v>
      </c>
      <c r="Z1912" s="14">
        <f t="shared" si="616"/>
        <v>640</v>
      </c>
      <c r="AA1912" s="14">
        <f t="shared" si="617"/>
        <v>0</v>
      </c>
      <c r="AB1912" s="14">
        <f t="shared" si="619"/>
        <v>0</v>
      </c>
      <c r="AC1912" s="15">
        <f t="shared" si="618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14"/>
        <v>0</v>
      </c>
      <c r="Y1913" s="14">
        <f t="shared" si="615"/>
        <v>0</v>
      </c>
      <c r="Z1913" s="14">
        <f t="shared" si="616"/>
        <v>640</v>
      </c>
      <c r="AA1913" s="14">
        <f t="shared" si="617"/>
        <v>0</v>
      </c>
      <c r="AB1913" s="14">
        <f t="shared" si="619"/>
        <v>0</v>
      </c>
      <c r="AC1913" s="15">
        <f t="shared" si="618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50" t="s">
        <v>423</v>
      </c>
      <c r="C1914" s="150"/>
      <c r="D1914" s="150"/>
      <c r="E1914" s="150"/>
      <c r="F1914" s="150"/>
      <c r="G1914" s="150"/>
      <c r="H1914" s="150"/>
      <c r="I1914" s="150"/>
      <c r="J1914" s="150"/>
      <c r="K1914" s="150"/>
      <c r="L1914" s="150"/>
      <c r="M1914" s="150"/>
      <c r="N1914" s="150"/>
      <c r="O1914" s="150"/>
      <c r="P1914" s="150"/>
      <c r="Q1914" s="150"/>
      <c r="R1914" s="150"/>
      <c r="S1914" s="150"/>
      <c r="T1914" s="150"/>
      <c r="U1914" s="150"/>
      <c r="V1914" s="150"/>
      <c r="W1914" s="150"/>
      <c r="X1914" s="150"/>
      <c r="Y1914" s="150"/>
      <c r="Z1914" s="150"/>
      <c r="AA1914" s="150"/>
      <c r="AB1914" s="150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20">N1915+S1915</f>
        <v>481.59999999999997</v>
      </c>
      <c r="Y1915" s="14">
        <f t="shared" ref="Y1915:Y1959" si="621">O1915+T1915</f>
        <v>0</v>
      </c>
      <c r="Z1915" s="14">
        <f t="shared" ref="Z1915:Z1959" si="622">P1915+U1915</f>
        <v>0</v>
      </c>
      <c r="AA1915" s="14">
        <f t="shared" ref="AA1915:AA1959" si="623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801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20"/>
        <v>557.28</v>
      </c>
      <c r="Y1916" s="14">
        <f t="shared" si="621"/>
        <v>0</v>
      </c>
      <c r="Z1916" s="14">
        <f t="shared" si="622"/>
        <v>0</v>
      </c>
      <c r="AA1916" s="14">
        <f t="shared" si="623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802</v>
      </c>
      <c r="B1917" s="89">
        <v>18</v>
      </c>
      <c r="C1917" s="21" t="s">
        <v>835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20"/>
        <v>450.64</v>
      </c>
      <c r="Y1917" s="14">
        <f t="shared" si="621"/>
        <v>0</v>
      </c>
      <c r="Z1917" s="14">
        <f t="shared" si="622"/>
        <v>0</v>
      </c>
      <c r="AA1917" s="14">
        <f t="shared" si="623"/>
        <v>0</v>
      </c>
      <c r="AB1917" s="14">
        <f>R1917+W1917</f>
        <v>0</v>
      </c>
      <c r="AC1917" s="15">
        <f t="shared" ref="AC1917:AC1929" si="624">ROUND(X1917+Y1917+Z1917+AA1917+AB1917,1)</f>
        <v>450.6</v>
      </c>
      <c r="AD1917" s="48">
        <f>(ROUND(AC1917-AC1915,1)/AC1915)</f>
        <v>-6.4368770764119593E-2</v>
      </c>
      <c r="AE1917" s="113" t="s">
        <v>800</v>
      </c>
      <c r="AF1917" s="60"/>
      <c r="AH1917" s="20"/>
    </row>
    <row r="1918" spans="1:34">
      <c r="A1918" s="99" t="s">
        <v>803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20"/>
        <v>450.64</v>
      </c>
      <c r="Y1918" s="14">
        <f t="shared" si="621"/>
        <v>0</v>
      </c>
      <c r="Z1918" s="14">
        <f t="shared" si="622"/>
        <v>0</v>
      </c>
      <c r="AA1918" s="14">
        <f t="shared" si="623"/>
        <v>0</v>
      </c>
      <c r="AB1918" s="14">
        <f t="shared" ref="AB1918:AB1930" si="625">R1918+W1918</f>
        <v>0</v>
      </c>
      <c r="AC1918" s="15">
        <f t="shared" si="624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804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20"/>
        <v>450.64</v>
      </c>
      <c r="Y1919" s="14">
        <f t="shared" si="621"/>
        <v>0</v>
      </c>
      <c r="Z1919" s="14">
        <f t="shared" si="622"/>
        <v>0</v>
      </c>
      <c r="AA1919" s="14">
        <f t="shared" si="623"/>
        <v>0</v>
      </c>
      <c r="AB1919" s="14">
        <f t="shared" si="625"/>
        <v>0</v>
      </c>
      <c r="AC1919" s="15">
        <f t="shared" si="624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654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20"/>
        <v>450.64</v>
      </c>
      <c r="Y1920" s="14">
        <f t="shared" si="621"/>
        <v>0</v>
      </c>
      <c r="Z1920" s="14">
        <f t="shared" si="622"/>
        <v>0</v>
      </c>
      <c r="AA1920" s="14">
        <f t="shared" si="623"/>
        <v>0</v>
      </c>
      <c r="AB1920" s="14">
        <f t="shared" si="625"/>
        <v>0</v>
      </c>
      <c r="AC1920" s="15">
        <f t="shared" si="624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595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20"/>
        <v>156.51999999999998</v>
      </c>
      <c r="Y1921" s="14">
        <f t="shared" si="621"/>
        <v>374.1</v>
      </c>
      <c r="Z1921" s="14">
        <f t="shared" si="622"/>
        <v>0</v>
      </c>
      <c r="AA1921" s="14">
        <f t="shared" si="623"/>
        <v>0</v>
      </c>
      <c r="AB1921" s="14">
        <f t="shared" si="625"/>
        <v>0</v>
      </c>
      <c r="AC1921" s="15">
        <f t="shared" si="624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830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20"/>
        <v>156.51999999999998</v>
      </c>
      <c r="Y1922" s="14">
        <f t="shared" si="621"/>
        <v>0</v>
      </c>
      <c r="Z1922" s="14">
        <f t="shared" si="622"/>
        <v>374.1</v>
      </c>
      <c r="AA1922" s="14">
        <f t="shared" si="623"/>
        <v>0</v>
      </c>
      <c r="AB1922" s="14">
        <f t="shared" si="625"/>
        <v>0</v>
      </c>
      <c r="AC1922" s="15">
        <f t="shared" si="624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831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20"/>
        <v>156.51999999999998</v>
      </c>
      <c r="Y1923" s="14">
        <f t="shared" si="621"/>
        <v>0</v>
      </c>
      <c r="Z1923" s="14">
        <f t="shared" si="622"/>
        <v>0</v>
      </c>
      <c r="AA1923" s="14">
        <f t="shared" si="623"/>
        <v>374.1</v>
      </c>
      <c r="AB1923" s="14">
        <f t="shared" si="625"/>
        <v>0</v>
      </c>
      <c r="AC1923" s="15">
        <f t="shared" si="624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832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20"/>
        <v>156.51999999999998</v>
      </c>
      <c r="Y1924" s="14">
        <f t="shared" si="621"/>
        <v>0</v>
      </c>
      <c r="Z1924" s="14">
        <f t="shared" si="622"/>
        <v>0</v>
      </c>
      <c r="AA1924" s="14">
        <f t="shared" si="623"/>
        <v>0</v>
      </c>
      <c r="AB1924" s="14">
        <f t="shared" si="625"/>
        <v>374.1</v>
      </c>
      <c r="AC1924" s="15">
        <f t="shared" si="624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833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(N1925/100)*(I1925*$I$13)+(N1925/100)*(J1925*$J$13)+(N1925/100)*(M1925*$M$13)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>N1925+S1925</f>
        <v>554.70000000000005</v>
      </c>
      <c r="Y1925" s="14">
        <f t="shared" si="621"/>
        <v>0</v>
      </c>
      <c r="Z1925" s="14">
        <f t="shared" si="622"/>
        <v>0</v>
      </c>
      <c r="AA1925" s="14">
        <f t="shared" si="623"/>
        <v>0</v>
      </c>
      <c r="AB1925" s="14">
        <f t="shared" si="625"/>
        <v>0</v>
      </c>
      <c r="AC1925" s="15">
        <f t="shared" si="624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834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20"/>
        <v>554.70000000000005</v>
      </c>
      <c r="Y1926" s="14">
        <f t="shared" si="621"/>
        <v>0</v>
      </c>
      <c r="Z1926" s="14">
        <f t="shared" si="622"/>
        <v>0</v>
      </c>
      <c r="AA1926" s="14">
        <f t="shared" si="623"/>
        <v>0</v>
      </c>
      <c r="AB1926" s="14">
        <f t="shared" si="625"/>
        <v>0</v>
      </c>
      <c r="AC1926" s="15">
        <f t="shared" si="624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20"/>
        <v>554.70000000000005</v>
      </c>
      <c r="Y1927" s="14">
        <f t="shared" si="621"/>
        <v>0</v>
      </c>
      <c r="Z1927" s="14">
        <f t="shared" si="622"/>
        <v>0</v>
      </c>
      <c r="AA1927" s="14">
        <f t="shared" si="623"/>
        <v>0</v>
      </c>
      <c r="AB1927" s="14">
        <f t="shared" si="625"/>
        <v>0</v>
      </c>
      <c r="AC1927" s="15">
        <f t="shared" si="624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20"/>
        <v>613.00799999999992</v>
      </c>
      <c r="Y1928" s="14">
        <f t="shared" si="621"/>
        <v>0</v>
      </c>
      <c r="Z1928" s="14">
        <f t="shared" si="622"/>
        <v>0</v>
      </c>
      <c r="AA1928" s="14">
        <f t="shared" si="623"/>
        <v>0</v>
      </c>
      <c r="AB1928" s="14">
        <f t="shared" si="625"/>
        <v>0</v>
      </c>
      <c r="AC1928" s="15">
        <f t="shared" si="624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20"/>
        <v>518.06399999999996</v>
      </c>
      <c r="Y1929" s="14">
        <f t="shared" si="621"/>
        <v>0</v>
      </c>
      <c r="Z1929" s="14">
        <f t="shared" si="622"/>
        <v>0</v>
      </c>
      <c r="AA1929" s="14">
        <f t="shared" si="623"/>
        <v>0</v>
      </c>
      <c r="AB1929" s="14">
        <f t="shared" si="625"/>
        <v>0</v>
      </c>
      <c r="AC1929" s="15">
        <f t="shared" si="624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20"/>
        <v>478.4</v>
      </c>
      <c r="Y1930" s="52">
        <f t="shared" si="621"/>
        <v>0</v>
      </c>
      <c r="Z1930" s="52">
        <f t="shared" si="622"/>
        <v>0</v>
      </c>
      <c r="AA1930" s="52">
        <f t="shared" si="623"/>
        <v>0</v>
      </c>
      <c r="AB1930" s="52">
        <f t="shared" si="625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801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20"/>
        <v>552.00000000000011</v>
      </c>
      <c r="Y1931" s="14">
        <f t="shared" si="621"/>
        <v>0</v>
      </c>
      <c r="Z1931" s="14">
        <f t="shared" si="622"/>
        <v>0</v>
      </c>
      <c r="AA1931" s="14">
        <f t="shared" si="623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802</v>
      </c>
      <c r="B1932" s="87">
        <v>20</v>
      </c>
      <c r="C1932" s="21" t="s">
        <v>835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20"/>
        <v>448.96</v>
      </c>
      <c r="Y1932" s="14">
        <f t="shared" si="621"/>
        <v>0</v>
      </c>
      <c r="Z1932" s="14">
        <f t="shared" si="622"/>
        <v>0</v>
      </c>
      <c r="AA1932" s="14">
        <f t="shared" si="623"/>
        <v>0</v>
      </c>
      <c r="AB1932" s="14">
        <f>R1932+W1932</f>
        <v>0</v>
      </c>
      <c r="AC1932" s="15">
        <f t="shared" ref="AC1932:AC1944" si="626">ROUND(X1932+Y1932+Z1932+AA1932+AB1932,1)</f>
        <v>449</v>
      </c>
      <c r="AD1932" s="48">
        <f>(ROUND(AC1932-AC1930,1)/AC1930)</f>
        <v>-6.145484949832776E-2</v>
      </c>
      <c r="AE1932" s="113" t="s">
        <v>800</v>
      </c>
      <c r="AF1932" s="60"/>
      <c r="AH1932" s="20"/>
    </row>
    <row r="1933" spans="1:34">
      <c r="A1933" s="99" t="s">
        <v>803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20"/>
        <v>448.96</v>
      </c>
      <c r="Y1933" s="14">
        <f t="shared" si="621"/>
        <v>0</v>
      </c>
      <c r="Z1933" s="14">
        <f t="shared" si="622"/>
        <v>0</v>
      </c>
      <c r="AA1933" s="14">
        <f t="shared" si="623"/>
        <v>0</v>
      </c>
      <c r="AB1933" s="14">
        <f t="shared" ref="AB1933:AB1945" si="627">R1933+W1933</f>
        <v>0</v>
      </c>
      <c r="AC1933" s="15">
        <f t="shared" si="626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804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20"/>
        <v>448.96</v>
      </c>
      <c r="Y1934" s="14">
        <f t="shared" si="621"/>
        <v>0</v>
      </c>
      <c r="Z1934" s="14">
        <f t="shared" si="622"/>
        <v>0</v>
      </c>
      <c r="AA1934" s="14">
        <f t="shared" si="623"/>
        <v>0</v>
      </c>
      <c r="AB1934" s="14">
        <f t="shared" si="627"/>
        <v>0</v>
      </c>
      <c r="AC1934" s="15">
        <f t="shared" si="626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654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20"/>
        <v>448.96</v>
      </c>
      <c r="Y1935" s="14">
        <f t="shared" si="621"/>
        <v>0</v>
      </c>
      <c r="Z1935" s="14">
        <f t="shared" si="622"/>
        <v>0</v>
      </c>
      <c r="AA1935" s="14">
        <f t="shared" si="623"/>
        <v>0</v>
      </c>
      <c r="AB1935" s="14">
        <f t="shared" si="627"/>
        <v>0</v>
      </c>
      <c r="AC1935" s="15">
        <f t="shared" si="626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595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20"/>
        <v>155.48000000000002</v>
      </c>
      <c r="Y1936" s="14">
        <f t="shared" si="621"/>
        <v>372.6</v>
      </c>
      <c r="Z1936" s="14">
        <f t="shared" si="622"/>
        <v>0</v>
      </c>
      <c r="AA1936" s="14">
        <f t="shared" si="623"/>
        <v>0</v>
      </c>
      <c r="AB1936" s="14">
        <f t="shared" si="627"/>
        <v>0</v>
      </c>
      <c r="AC1936" s="15">
        <f t="shared" si="626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830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20"/>
        <v>155.48000000000002</v>
      </c>
      <c r="Y1937" s="14">
        <f t="shared" si="621"/>
        <v>0</v>
      </c>
      <c r="Z1937" s="14">
        <f t="shared" si="622"/>
        <v>372.6</v>
      </c>
      <c r="AA1937" s="14">
        <f t="shared" si="623"/>
        <v>0</v>
      </c>
      <c r="AB1937" s="14">
        <f t="shared" si="627"/>
        <v>0</v>
      </c>
      <c r="AC1937" s="15">
        <f t="shared" si="626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831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20"/>
        <v>155.48000000000002</v>
      </c>
      <c r="Y1938" s="14">
        <f t="shared" si="621"/>
        <v>0</v>
      </c>
      <c r="Z1938" s="14">
        <f t="shared" si="622"/>
        <v>0</v>
      </c>
      <c r="AA1938" s="14">
        <f t="shared" si="623"/>
        <v>372.6</v>
      </c>
      <c r="AB1938" s="14">
        <f t="shared" si="627"/>
        <v>0</v>
      </c>
      <c r="AC1938" s="15">
        <f t="shared" si="626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832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20"/>
        <v>155.48000000000002</v>
      </c>
      <c r="Y1939" s="14">
        <f t="shared" si="621"/>
        <v>0</v>
      </c>
      <c r="Z1939" s="14">
        <f t="shared" si="622"/>
        <v>0</v>
      </c>
      <c r="AA1939" s="14">
        <f t="shared" si="623"/>
        <v>0</v>
      </c>
      <c r="AB1939" s="14">
        <f t="shared" si="627"/>
        <v>372.6</v>
      </c>
      <c r="AC1939" s="15">
        <f t="shared" si="626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833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(N1940/100)*(I1940*$I$13)+(N1940/100)*(J1940*$J$13)+(N1940/100)*(M1940*$M$13)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>N1940+S1940</f>
        <v>552</v>
      </c>
      <c r="Y1940" s="14">
        <f t="shared" si="621"/>
        <v>0</v>
      </c>
      <c r="Z1940" s="14">
        <f t="shared" si="622"/>
        <v>0</v>
      </c>
      <c r="AA1940" s="14">
        <f t="shared" si="623"/>
        <v>0</v>
      </c>
      <c r="AB1940" s="14">
        <f t="shared" si="627"/>
        <v>0</v>
      </c>
      <c r="AC1940" s="15">
        <f t="shared" si="626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834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20"/>
        <v>552</v>
      </c>
      <c r="Y1941" s="14">
        <f t="shared" si="621"/>
        <v>0</v>
      </c>
      <c r="Z1941" s="14">
        <f t="shared" si="622"/>
        <v>0</v>
      </c>
      <c r="AA1941" s="14">
        <f t="shared" si="623"/>
        <v>0</v>
      </c>
      <c r="AB1941" s="14">
        <f t="shared" si="627"/>
        <v>0</v>
      </c>
      <c r="AC1941" s="15">
        <f t="shared" si="626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20"/>
        <v>552</v>
      </c>
      <c r="Y1942" s="14">
        <f t="shared" si="621"/>
        <v>0</v>
      </c>
      <c r="Z1942" s="14">
        <f t="shared" si="622"/>
        <v>0</v>
      </c>
      <c r="AA1942" s="14">
        <f t="shared" si="623"/>
        <v>0</v>
      </c>
      <c r="AB1942" s="14">
        <f t="shared" si="627"/>
        <v>0</v>
      </c>
      <c r="AC1942" s="15">
        <f t="shared" si="626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20"/>
        <v>598.36800000000005</v>
      </c>
      <c r="Y1943" s="14">
        <f t="shared" si="621"/>
        <v>0</v>
      </c>
      <c r="Z1943" s="14">
        <f t="shared" si="622"/>
        <v>0</v>
      </c>
      <c r="AA1943" s="14">
        <f t="shared" si="623"/>
        <v>0</v>
      </c>
      <c r="AB1943" s="14">
        <f t="shared" si="627"/>
        <v>0</v>
      </c>
      <c r="AC1943" s="15">
        <f t="shared" si="626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20"/>
        <v>524.76800000000003</v>
      </c>
      <c r="Y1944" s="14">
        <f t="shared" si="621"/>
        <v>0</v>
      </c>
      <c r="Z1944" s="14">
        <f t="shared" si="622"/>
        <v>0</v>
      </c>
      <c r="AA1944" s="14">
        <f t="shared" si="623"/>
        <v>0</v>
      </c>
      <c r="AB1944" s="14">
        <f t="shared" si="627"/>
        <v>0</v>
      </c>
      <c r="AC1944" s="15">
        <f t="shared" si="626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20"/>
        <v>330</v>
      </c>
      <c r="Y1945" s="52">
        <f t="shared" si="621"/>
        <v>168</v>
      </c>
      <c r="Z1945" s="52">
        <f t="shared" si="622"/>
        <v>216</v>
      </c>
      <c r="AA1945" s="52">
        <f t="shared" si="623"/>
        <v>0</v>
      </c>
      <c r="AB1945" s="52">
        <f t="shared" si="627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801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20"/>
        <v>450</v>
      </c>
      <c r="Y1946" s="14">
        <f t="shared" si="621"/>
        <v>134.4</v>
      </c>
      <c r="Z1946" s="14">
        <f t="shared" si="622"/>
        <v>172.8</v>
      </c>
      <c r="AA1946" s="14">
        <f t="shared" si="623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802</v>
      </c>
      <c r="B1947" s="91">
        <v>26</v>
      </c>
      <c r="C1947" s="21" t="s">
        <v>835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20"/>
        <v>312</v>
      </c>
      <c r="Y1947" s="14">
        <f t="shared" si="621"/>
        <v>163.19999999999999</v>
      </c>
      <c r="Z1947" s="14">
        <f t="shared" si="622"/>
        <v>206.39999999999998</v>
      </c>
      <c r="AA1947" s="14">
        <f t="shared" si="623"/>
        <v>0</v>
      </c>
      <c r="AB1947" s="14">
        <f>R1947+W1947</f>
        <v>0</v>
      </c>
      <c r="AC1947" s="15">
        <f t="shared" ref="AC1947:AC1959" si="628">ROUND(X1947+Y1947+Z1947+AA1947+AB1947,1)</f>
        <v>681.6</v>
      </c>
      <c r="AD1947" s="48">
        <f>(ROUND(AC1947-AC1945,1)/AC1945)</f>
        <v>-4.53781512605042E-2</v>
      </c>
      <c r="AE1947" s="113" t="s">
        <v>800</v>
      </c>
      <c r="AF1947" s="60"/>
      <c r="AH1947" s="20"/>
    </row>
    <row r="1948" spans="1:34">
      <c r="A1948" s="99" t="s">
        <v>803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20"/>
        <v>312</v>
      </c>
      <c r="Y1948" s="14">
        <f t="shared" si="621"/>
        <v>163.19999999999999</v>
      </c>
      <c r="Z1948" s="14">
        <f t="shared" si="622"/>
        <v>206.39999999999998</v>
      </c>
      <c r="AA1948" s="14">
        <f t="shared" si="623"/>
        <v>0</v>
      </c>
      <c r="AB1948" s="14">
        <f t="shared" ref="AB1948:AB1959" si="629">R1948+W1948</f>
        <v>0</v>
      </c>
      <c r="AC1948" s="15">
        <f t="shared" si="628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804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20"/>
        <v>312</v>
      </c>
      <c r="Y1949" s="14">
        <f t="shared" si="621"/>
        <v>163.19999999999999</v>
      </c>
      <c r="Z1949" s="14">
        <f t="shared" si="622"/>
        <v>206.39999999999998</v>
      </c>
      <c r="AA1949" s="14">
        <f t="shared" si="623"/>
        <v>0</v>
      </c>
      <c r="AB1949" s="14">
        <f t="shared" si="629"/>
        <v>0</v>
      </c>
      <c r="AC1949" s="15">
        <f t="shared" si="628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654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20"/>
        <v>312</v>
      </c>
      <c r="Y1950" s="14">
        <f t="shared" si="621"/>
        <v>163.19999999999999</v>
      </c>
      <c r="Z1950" s="14">
        <f t="shared" si="622"/>
        <v>206.39999999999998</v>
      </c>
      <c r="AA1950" s="14">
        <f t="shared" si="623"/>
        <v>0</v>
      </c>
      <c r="AB1950" s="14">
        <f t="shared" si="629"/>
        <v>0</v>
      </c>
      <c r="AC1950" s="15">
        <f t="shared" si="628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595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100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480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20"/>
        <v>105.82</v>
      </c>
      <c r="Y1951" s="14">
        <f t="shared" si="621"/>
        <v>720</v>
      </c>
      <c r="Z1951" s="14">
        <f t="shared" si="622"/>
        <v>0</v>
      </c>
      <c r="AA1951" s="14">
        <f t="shared" si="623"/>
        <v>0</v>
      </c>
      <c r="AB1951" s="14">
        <f t="shared" si="629"/>
        <v>0</v>
      </c>
      <c r="AC1951" s="15">
        <f t="shared" si="628"/>
        <v>825.8</v>
      </c>
      <c r="AD1951" s="48">
        <f>(ROUND(AC1951-AC1945,1)/AC1945)</f>
        <v>0.15658263305322129</v>
      </c>
      <c r="AE1951" s="113"/>
      <c r="AF1951" s="60"/>
      <c r="AH1951" s="20"/>
    </row>
    <row r="1952" spans="1:34">
      <c r="A1952" s="99" t="s">
        <v>830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50</v>
      </c>
      <c r="L1952" s="13">
        <v>50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480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20"/>
        <v>105.82</v>
      </c>
      <c r="Y1952" s="14">
        <f t="shared" si="621"/>
        <v>0</v>
      </c>
      <c r="Z1952" s="14">
        <f t="shared" si="622"/>
        <v>720</v>
      </c>
      <c r="AA1952" s="14">
        <f t="shared" si="623"/>
        <v>0</v>
      </c>
      <c r="AB1952" s="14">
        <f t="shared" si="629"/>
        <v>0</v>
      </c>
      <c r="AC1952" s="15">
        <f t="shared" si="628"/>
        <v>825.8</v>
      </c>
      <c r="AD1952" s="48">
        <f>(ROUND(AC1952-AC1945,1)/AC1945)</f>
        <v>0.15658263305322129</v>
      </c>
      <c r="AE1952" s="113"/>
      <c r="AF1952" s="60"/>
      <c r="AH1952" s="20"/>
    </row>
    <row r="1953" spans="1:34">
      <c r="A1953" s="99" t="s">
        <v>831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100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480</v>
      </c>
      <c r="W1953" s="14">
        <f>(R1953/100)*(K1953*$K$11)+(R1953/100)*(L1953*$L$11)</f>
        <v>0</v>
      </c>
      <c r="X1953" s="14">
        <f t="shared" si="620"/>
        <v>105.82</v>
      </c>
      <c r="Y1953" s="14">
        <f t="shared" si="621"/>
        <v>0</v>
      </c>
      <c r="Z1953" s="14">
        <f t="shared" si="622"/>
        <v>0</v>
      </c>
      <c r="AA1953" s="14">
        <f t="shared" si="623"/>
        <v>720</v>
      </c>
      <c r="AB1953" s="14">
        <f t="shared" si="629"/>
        <v>0</v>
      </c>
      <c r="AC1953" s="15">
        <f t="shared" si="628"/>
        <v>825.8</v>
      </c>
      <c r="AD1953" s="48">
        <f>(ROUND(AC1953-AC1945,1)/AC1945)</f>
        <v>0.15658263305322129</v>
      </c>
      <c r="AE1953" s="113"/>
      <c r="AF1953" s="60"/>
      <c r="AH1953" s="20"/>
    </row>
    <row r="1954" spans="1:34">
      <c r="A1954" s="99" t="s">
        <v>832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50</v>
      </c>
      <c r="L1954" s="13">
        <v>50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480</v>
      </c>
      <c r="X1954" s="14">
        <f t="shared" si="620"/>
        <v>105.82</v>
      </c>
      <c r="Y1954" s="14">
        <f t="shared" si="621"/>
        <v>0</v>
      </c>
      <c r="Z1954" s="14">
        <f t="shared" si="622"/>
        <v>0</v>
      </c>
      <c r="AA1954" s="14">
        <f t="shared" si="623"/>
        <v>0</v>
      </c>
      <c r="AB1954" s="14">
        <f t="shared" si="629"/>
        <v>720</v>
      </c>
      <c r="AC1954" s="15">
        <f t="shared" si="628"/>
        <v>825.8</v>
      </c>
      <c r="AD1954" s="48">
        <f>(ROUND(AC1954-AC1945,1)/AC1945)</f>
        <v>0.15658263305322129</v>
      </c>
      <c r="AE1954" s="113"/>
      <c r="AF1954" s="60"/>
      <c r="AH1954" s="20"/>
    </row>
    <row r="1955" spans="1:34">
      <c r="A1955" s="99" t="s">
        <v>833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50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(N1955/100)*(I1955*$I$13)+(N1955/100)*(J1955*$J$13)+(N1955/100)*(M1955*$M$13)</f>
        <v>247.5</v>
      </c>
      <c r="T1955" s="14">
        <f>(O1955/100)*(K1955*$K$13)+(O1955/100)*(M1955*$M$13)</f>
        <v>126</v>
      </c>
      <c r="U1955" s="14">
        <f>(P1955/100)*(K1955*$K$13)+(P1955/100)*(L1955*$L$13)+(P1955/100)*(M1955*$M$13)</f>
        <v>162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>N1955+S1955</f>
        <v>360</v>
      </c>
      <c r="Y1955" s="14">
        <f t="shared" si="621"/>
        <v>216</v>
      </c>
      <c r="Z1955" s="14">
        <f t="shared" si="622"/>
        <v>252</v>
      </c>
      <c r="AA1955" s="14">
        <f t="shared" si="623"/>
        <v>0</v>
      </c>
      <c r="AB1955" s="14">
        <f t="shared" si="629"/>
        <v>0</v>
      </c>
      <c r="AC1955" s="15">
        <f t="shared" si="628"/>
        <v>828</v>
      </c>
      <c r="AD1955" s="48">
        <f>(ROUND(AC1955-AC1945,1)/AC1945)</f>
        <v>0.15966386554621848</v>
      </c>
      <c r="AE1955" s="113"/>
      <c r="AF1955" s="60"/>
      <c r="AH1955" s="20"/>
    </row>
    <row r="1956" spans="1:34">
      <c r="A1956" s="99" t="s">
        <v>834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100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624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20"/>
        <v>819</v>
      </c>
      <c r="Y1956" s="14">
        <f t="shared" si="621"/>
        <v>0</v>
      </c>
      <c r="Z1956" s="14">
        <f t="shared" si="622"/>
        <v>0</v>
      </c>
      <c r="AA1956" s="14">
        <f t="shared" si="623"/>
        <v>0</v>
      </c>
      <c r="AB1956" s="14">
        <f t="shared" si="629"/>
        <v>0</v>
      </c>
      <c r="AC1956" s="15">
        <f t="shared" si="628"/>
        <v>819</v>
      </c>
      <c r="AD1956" s="48">
        <f>(ROUND(AC1956-AC1945,1)/AC1945)</f>
        <v>0.14705882352941177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100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624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20"/>
        <v>819</v>
      </c>
      <c r="Y1957" s="14">
        <f t="shared" si="621"/>
        <v>0</v>
      </c>
      <c r="Z1957" s="14">
        <f t="shared" si="622"/>
        <v>0</v>
      </c>
      <c r="AA1957" s="14">
        <f t="shared" si="623"/>
        <v>0</v>
      </c>
      <c r="AB1957" s="14">
        <f t="shared" si="629"/>
        <v>0</v>
      </c>
      <c r="AC1957" s="15">
        <f t="shared" si="628"/>
        <v>819</v>
      </c>
      <c r="AD1957" s="48">
        <f>(ROUND(AC1957-AC1945,1)/AC1945)</f>
        <v>0.14705882352941177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20"/>
        <v>543.59999999999991</v>
      </c>
      <c r="Y1958" s="14">
        <f t="shared" si="621"/>
        <v>134.4</v>
      </c>
      <c r="Z1958" s="14">
        <f t="shared" si="622"/>
        <v>172.8</v>
      </c>
      <c r="AA1958" s="14">
        <f t="shared" si="623"/>
        <v>0</v>
      </c>
      <c r="AB1958" s="14">
        <f t="shared" si="629"/>
        <v>0</v>
      </c>
      <c r="AC1958" s="15">
        <f t="shared" si="628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20"/>
        <v>423.6</v>
      </c>
      <c r="Y1959" s="14">
        <f t="shared" si="621"/>
        <v>134.4</v>
      </c>
      <c r="Z1959" s="14">
        <f t="shared" si="622"/>
        <v>172.8</v>
      </c>
      <c r="AA1959" s="14">
        <f t="shared" si="623"/>
        <v>0</v>
      </c>
      <c r="AB1959" s="14">
        <f t="shared" si="629"/>
        <v>0</v>
      </c>
      <c r="AC1959" s="15">
        <f t="shared" si="628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30">N1960+S1960</f>
        <v>468</v>
      </c>
      <c r="Y1960" s="52">
        <f t="shared" ref="Y1960:Y1974" si="631">O1960+T1960</f>
        <v>0</v>
      </c>
      <c r="Z1960" s="52">
        <f t="shared" ref="Z1960:Z1974" si="632">P1960+U1960</f>
        <v>0</v>
      </c>
      <c r="AA1960" s="52">
        <f t="shared" ref="AA1960:AA1974" si="633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801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30"/>
        <v>539.76</v>
      </c>
      <c r="Y1961" s="14">
        <f t="shared" si="631"/>
        <v>0</v>
      </c>
      <c r="Z1961" s="14">
        <f t="shared" si="632"/>
        <v>0</v>
      </c>
      <c r="AA1961" s="14">
        <f t="shared" si="633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802</v>
      </c>
      <c r="B1962" s="93">
        <v>28</v>
      </c>
      <c r="C1962" s="21" t="s">
        <v>835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30"/>
        <v>436.8</v>
      </c>
      <c r="Y1962" s="14">
        <f t="shared" si="631"/>
        <v>0</v>
      </c>
      <c r="Z1962" s="14">
        <f t="shared" si="632"/>
        <v>0</v>
      </c>
      <c r="AA1962" s="14">
        <f t="shared" si="633"/>
        <v>0</v>
      </c>
      <c r="AB1962" s="14">
        <f>R1962+W1962</f>
        <v>0</v>
      </c>
      <c r="AC1962" s="15">
        <f t="shared" ref="AC1962:AC1974" si="634">ROUND(X1962+Y1962+Z1962+AA1962+AB1962,1)</f>
        <v>436.8</v>
      </c>
      <c r="AD1962" s="48">
        <f>(ROUND(AC1962-AC1960,1)/AC1960)</f>
        <v>-6.6666666666666666E-2</v>
      </c>
      <c r="AE1962" s="113" t="s">
        <v>800</v>
      </c>
      <c r="AF1962" s="60"/>
      <c r="AH1962" s="20"/>
    </row>
    <row r="1963" spans="1:34">
      <c r="A1963" s="99" t="s">
        <v>803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30"/>
        <v>436.8</v>
      </c>
      <c r="Y1963" s="14">
        <f t="shared" si="631"/>
        <v>0</v>
      </c>
      <c r="Z1963" s="14">
        <f t="shared" si="632"/>
        <v>0</v>
      </c>
      <c r="AA1963" s="14">
        <f t="shared" si="633"/>
        <v>0</v>
      </c>
      <c r="AB1963" s="14">
        <f t="shared" ref="AB1963:AB1974" si="635">R1963+W1963</f>
        <v>0</v>
      </c>
      <c r="AC1963" s="15">
        <f t="shared" si="634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804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30"/>
        <v>436.8</v>
      </c>
      <c r="Y1964" s="14">
        <f t="shared" si="631"/>
        <v>0</v>
      </c>
      <c r="Z1964" s="14">
        <f t="shared" si="632"/>
        <v>0</v>
      </c>
      <c r="AA1964" s="14">
        <f t="shared" si="633"/>
        <v>0</v>
      </c>
      <c r="AB1964" s="14">
        <f t="shared" si="635"/>
        <v>0</v>
      </c>
      <c r="AC1964" s="15">
        <f t="shared" si="634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654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30"/>
        <v>436.8</v>
      </c>
      <c r="Y1965" s="14">
        <f t="shared" si="631"/>
        <v>0</v>
      </c>
      <c r="Z1965" s="14">
        <f t="shared" si="632"/>
        <v>0</v>
      </c>
      <c r="AA1965" s="14">
        <f t="shared" si="633"/>
        <v>0</v>
      </c>
      <c r="AB1965" s="14">
        <f t="shared" si="635"/>
        <v>0</v>
      </c>
      <c r="AC1965" s="15">
        <f t="shared" si="634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595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120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280.79999999999995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30"/>
        <v>148.19999999999999</v>
      </c>
      <c r="Y1966" s="14">
        <f t="shared" si="631"/>
        <v>397.79999999999995</v>
      </c>
      <c r="Z1966" s="14">
        <f t="shared" si="632"/>
        <v>0</v>
      </c>
      <c r="AA1966" s="14">
        <f t="shared" si="633"/>
        <v>0</v>
      </c>
      <c r="AB1966" s="14">
        <f t="shared" si="635"/>
        <v>0</v>
      </c>
      <c r="AC1966" s="15">
        <f t="shared" si="634"/>
        <v>546</v>
      </c>
      <c r="AD1966" s="48">
        <f>(ROUND(AC1966-AC1960,1)/AC1960)</f>
        <v>0.16666666666666666</v>
      </c>
      <c r="AE1966" s="113"/>
      <c r="AF1966" s="60"/>
      <c r="AH1966" s="20"/>
    </row>
    <row r="1967" spans="1:34">
      <c r="A1967" s="99" t="s">
        <v>830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60</v>
      </c>
      <c r="L1967" s="13">
        <v>60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280.79999999999995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30"/>
        <v>148.19999999999999</v>
      </c>
      <c r="Y1967" s="14">
        <f t="shared" si="631"/>
        <v>0</v>
      </c>
      <c r="Z1967" s="14">
        <f t="shared" si="632"/>
        <v>397.79999999999995</v>
      </c>
      <c r="AA1967" s="14">
        <f t="shared" si="633"/>
        <v>0</v>
      </c>
      <c r="AB1967" s="14">
        <f t="shared" si="635"/>
        <v>0</v>
      </c>
      <c r="AC1967" s="15">
        <f t="shared" si="634"/>
        <v>546</v>
      </c>
      <c r="AD1967" s="48">
        <f>(ROUND(AC1967-AC1960,1)/AC1960)</f>
        <v>0.16666666666666666</v>
      </c>
      <c r="AE1967" s="113"/>
      <c r="AF1967" s="60"/>
      <c r="AH1967" s="20"/>
    </row>
    <row r="1968" spans="1:34">
      <c r="A1968" s="99" t="s">
        <v>831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120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280.79999999999995</v>
      </c>
      <c r="W1968" s="14">
        <f>(R1968/100)*(K1968*$K$11)+(R1968/100)*(L1968*$L$11)</f>
        <v>0</v>
      </c>
      <c r="X1968" s="14">
        <f t="shared" si="630"/>
        <v>148.19999999999999</v>
      </c>
      <c r="Y1968" s="14">
        <f t="shared" si="631"/>
        <v>0</v>
      </c>
      <c r="Z1968" s="14">
        <f t="shared" si="632"/>
        <v>0</v>
      </c>
      <c r="AA1968" s="14">
        <f t="shared" si="633"/>
        <v>397.79999999999995</v>
      </c>
      <c r="AB1968" s="14">
        <f t="shared" si="635"/>
        <v>0</v>
      </c>
      <c r="AC1968" s="15">
        <f t="shared" si="634"/>
        <v>546</v>
      </c>
      <c r="AD1968" s="48">
        <f>(ROUND(AC1968-AC1960,1)/AC1960)</f>
        <v>0.16666666666666666</v>
      </c>
      <c r="AE1968" s="113"/>
      <c r="AF1968" s="60"/>
      <c r="AH1968" s="20"/>
    </row>
    <row r="1969" spans="1:34">
      <c r="A1969" s="99" t="s">
        <v>832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280.79999999999995</v>
      </c>
      <c r="X1969" s="14">
        <f t="shared" si="630"/>
        <v>148.19999999999999</v>
      </c>
      <c r="Y1969" s="14">
        <f t="shared" si="631"/>
        <v>0</v>
      </c>
      <c r="Z1969" s="14">
        <f t="shared" si="632"/>
        <v>0</v>
      </c>
      <c r="AA1969" s="14">
        <f t="shared" si="633"/>
        <v>0</v>
      </c>
      <c r="AB1969" s="14">
        <f t="shared" si="635"/>
        <v>397.79999999999995</v>
      </c>
      <c r="AC1969" s="15">
        <f t="shared" si="634"/>
        <v>546</v>
      </c>
      <c r="AD1969" s="48">
        <f>(ROUND(AC1969-AC1960,1)/AC1960)</f>
        <v>0.16666666666666666</v>
      </c>
      <c r="AE1969" s="113"/>
      <c r="AF1969" s="60"/>
      <c r="AH1969" s="20"/>
    </row>
    <row r="1970" spans="1:34">
      <c r="A1970" s="99" t="s">
        <v>833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(N1970/100)*(I1970*$I$13)+(N1970/100)*(J1970*$J$13)+(N1970/100)*(M1970*$M$13)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>N1970+S1970</f>
        <v>538.20000000000005</v>
      </c>
      <c r="Y1970" s="14">
        <f t="shared" si="631"/>
        <v>0</v>
      </c>
      <c r="Z1970" s="14">
        <f t="shared" si="632"/>
        <v>0</v>
      </c>
      <c r="AA1970" s="14">
        <f t="shared" si="633"/>
        <v>0</v>
      </c>
      <c r="AB1970" s="14">
        <f t="shared" si="635"/>
        <v>0</v>
      </c>
      <c r="AC1970" s="15">
        <f t="shared" si="634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834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30"/>
        <v>538.20000000000005</v>
      </c>
      <c r="Y1971" s="14">
        <f t="shared" si="631"/>
        <v>0</v>
      </c>
      <c r="Z1971" s="14">
        <f t="shared" si="632"/>
        <v>0</v>
      </c>
      <c r="AA1971" s="14">
        <f t="shared" si="633"/>
        <v>0</v>
      </c>
      <c r="AB1971" s="14">
        <f t="shared" si="635"/>
        <v>0</v>
      </c>
      <c r="AC1971" s="15">
        <f t="shared" si="634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30"/>
        <v>538.20000000000005</v>
      </c>
      <c r="Y1972" s="14">
        <f t="shared" si="631"/>
        <v>0</v>
      </c>
      <c r="Z1972" s="14">
        <f t="shared" si="632"/>
        <v>0</v>
      </c>
      <c r="AA1972" s="14">
        <f t="shared" si="633"/>
        <v>0</v>
      </c>
      <c r="AB1972" s="14">
        <f t="shared" si="635"/>
        <v>0</v>
      </c>
      <c r="AC1972" s="15">
        <f t="shared" si="634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30"/>
        <v>595.29600000000005</v>
      </c>
      <c r="Y1973" s="14">
        <f t="shared" si="631"/>
        <v>0</v>
      </c>
      <c r="Z1973" s="14">
        <f t="shared" si="632"/>
        <v>0</v>
      </c>
      <c r="AA1973" s="14">
        <f t="shared" si="633"/>
        <v>0</v>
      </c>
      <c r="AB1973" s="14">
        <f t="shared" si="635"/>
        <v>0</v>
      </c>
      <c r="AC1973" s="15">
        <f t="shared" si="634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30"/>
        <v>499.82400000000007</v>
      </c>
      <c r="Y1974" s="14">
        <f t="shared" si="631"/>
        <v>0</v>
      </c>
      <c r="Z1974" s="14">
        <f t="shared" si="632"/>
        <v>0</v>
      </c>
      <c r="AA1974" s="14">
        <f t="shared" si="633"/>
        <v>0</v>
      </c>
      <c r="AB1974" s="14">
        <f t="shared" si="635"/>
        <v>0</v>
      </c>
      <c r="AC1974" s="15">
        <f t="shared" si="634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50" t="s">
        <v>86</v>
      </c>
      <c r="C1975" s="150"/>
      <c r="D1975" s="150"/>
      <c r="E1975" s="150"/>
      <c r="F1975" s="150"/>
      <c r="G1975" s="150"/>
      <c r="H1975" s="150"/>
      <c r="I1975" s="150"/>
      <c r="J1975" s="150"/>
      <c r="K1975" s="150"/>
      <c r="L1975" s="150"/>
      <c r="M1975" s="150"/>
      <c r="N1975" s="150"/>
      <c r="O1975" s="150"/>
      <c r="P1975" s="150"/>
      <c r="Q1975" s="150"/>
      <c r="R1975" s="150"/>
      <c r="S1975" s="150"/>
      <c r="T1975" s="150"/>
      <c r="U1975" s="150"/>
      <c r="V1975" s="150"/>
      <c r="W1975" s="150"/>
      <c r="X1975" s="150"/>
      <c r="Y1975" s="150"/>
      <c r="Z1975" s="150"/>
      <c r="AA1975" s="150"/>
      <c r="AB1975" s="150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36">N1976+S1976</f>
        <v>716.8</v>
      </c>
      <c r="Y1976" s="14">
        <f t="shared" si="636"/>
        <v>0</v>
      </c>
      <c r="Z1976" s="14">
        <f t="shared" si="636"/>
        <v>0</v>
      </c>
      <c r="AA1976" s="14">
        <f t="shared" si="636"/>
        <v>0</v>
      </c>
      <c r="AB1976" s="14">
        <f t="shared" si="636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801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36"/>
        <v>829.44</v>
      </c>
      <c r="Y1977" s="14">
        <f t="shared" si="636"/>
        <v>0</v>
      </c>
      <c r="Z1977" s="14">
        <f t="shared" si="636"/>
        <v>0</v>
      </c>
      <c r="AA1977" s="14">
        <f t="shared" si="636"/>
        <v>0</v>
      </c>
      <c r="AB1977" s="14">
        <f t="shared" si="636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800</v>
      </c>
      <c r="AF1977" s="60"/>
      <c r="AH1977" s="20"/>
    </row>
    <row r="1978" spans="1:34">
      <c r="A1978" s="99" t="s">
        <v>802</v>
      </c>
      <c r="B1978" s="87">
        <v>18</v>
      </c>
      <c r="C1978" s="21" t="s">
        <v>835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36"/>
        <v>670.72</v>
      </c>
      <c r="Y1978" s="14">
        <f t="shared" si="636"/>
        <v>0</v>
      </c>
      <c r="Z1978" s="14">
        <f t="shared" si="636"/>
        <v>0</v>
      </c>
      <c r="AA1978" s="14">
        <f t="shared" si="636"/>
        <v>0</v>
      </c>
      <c r="AB1978" s="14">
        <f t="shared" si="636"/>
        <v>0</v>
      </c>
      <c r="AC1978" s="15">
        <f t="shared" ref="AC1978:AC1990" si="637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803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38">N1979+S1979</f>
        <v>670.72</v>
      </c>
      <c r="Y1979" s="14">
        <f t="shared" ref="Y1979:Y2005" si="639">O1979+T1979</f>
        <v>0</v>
      </c>
      <c r="Z1979" s="14">
        <f t="shared" ref="Z1979:Z2005" si="640">P1979+U1979</f>
        <v>0</v>
      </c>
      <c r="AA1979" s="14">
        <f t="shared" ref="AA1979:AA2005" si="641">Q1979+V1979</f>
        <v>0</v>
      </c>
      <c r="AB1979" s="14">
        <f t="shared" ref="AB1979:AB1991" si="642">R1979+W1979</f>
        <v>0</v>
      </c>
      <c r="AC1979" s="15">
        <f t="shared" si="637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804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38"/>
        <v>670.72</v>
      </c>
      <c r="Y1980" s="14">
        <f t="shared" si="639"/>
        <v>0</v>
      </c>
      <c r="Z1980" s="14">
        <f t="shared" si="640"/>
        <v>0</v>
      </c>
      <c r="AA1980" s="14">
        <f t="shared" si="641"/>
        <v>0</v>
      </c>
      <c r="AB1980" s="14">
        <f t="shared" si="642"/>
        <v>0</v>
      </c>
      <c r="AC1980" s="15">
        <f t="shared" si="637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654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38"/>
        <v>670.72</v>
      </c>
      <c r="Y1981" s="14">
        <f t="shared" si="639"/>
        <v>0</v>
      </c>
      <c r="Z1981" s="14">
        <f t="shared" si="640"/>
        <v>0</v>
      </c>
      <c r="AA1981" s="14">
        <f t="shared" si="641"/>
        <v>0</v>
      </c>
      <c r="AB1981" s="14">
        <f t="shared" si="642"/>
        <v>0</v>
      </c>
      <c r="AC1981" s="15">
        <f t="shared" si="637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595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38"/>
        <v>232.95999999999998</v>
      </c>
      <c r="Y1982" s="14">
        <f t="shared" si="639"/>
        <v>556.79999999999995</v>
      </c>
      <c r="Z1982" s="14">
        <f t="shared" si="640"/>
        <v>0</v>
      </c>
      <c r="AA1982" s="14">
        <f t="shared" si="641"/>
        <v>0</v>
      </c>
      <c r="AB1982" s="14">
        <f t="shared" si="642"/>
        <v>0</v>
      </c>
      <c r="AC1982" s="15">
        <f t="shared" si="637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830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38"/>
        <v>232.95999999999998</v>
      </c>
      <c r="Y1983" s="14">
        <f t="shared" si="639"/>
        <v>0</v>
      </c>
      <c r="Z1983" s="14">
        <f t="shared" si="640"/>
        <v>556.79999999999995</v>
      </c>
      <c r="AA1983" s="14">
        <f t="shared" si="641"/>
        <v>0</v>
      </c>
      <c r="AB1983" s="14">
        <f t="shared" si="642"/>
        <v>0</v>
      </c>
      <c r="AC1983" s="15">
        <f t="shared" si="637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831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38"/>
        <v>232.95999999999998</v>
      </c>
      <c r="Y1984" s="14">
        <f t="shared" si="639"/>
        <v>0</v>
      </c>
      <c r="Z1984" s="14">
        <f t="shared" si="640"/>
        <v>0</v>
      </c>
      <c r="AA1984" s="14">
        <f t="shared" si="641"/>
        <v>556.79999999999995</v>
      </c>
      <c r="AB1984" s="14">
        <f t="shared" si="642"/>
        <v>0</v>
      </c>
      <c r="AC1984" s="15">
        <f t="shared" si="637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832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38"/>
        <v>232.95999999999998</v>
      </c>
      <c r="Y1985" s="14">
        <f t="shared" si="639"/>
        <v>0</v>
      </c>
      <c r="Z1985" s="14">
        <f t="shared" si="640"/>
        <v>0</v>
      </c>
      <c r="AA1985" s="14">
        <f t="shared" si="641"/>
        <v>0</v>
      </c>
      <c r="AB1985" s="14">
        <f t="shared" si="642"/>
        <v>556.79999999999995</v>
      </c>
      <c r="AC1985" s="15">
        <f t="shared" si="637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833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(N1986/100)*(I1986*$I$13)+(N1986/100)*(J1986*$J$13)+(N1986/100)*(M1986*$M$13)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>N1986+S1986</f>
        <v>825.59999999999991</v>
      </c>
      <c r="Y1986" s="14">
        <f t="shared" si="639"/>
        <v>0</v>
      </c>
      <c r="Z1986" s="14">
        <f t="shared" si="640"/>
        <v>0</v>
      </c>
      <c r="AA1986" s="14">
        <f t="shared" si="641"/>
        <v>0</v>
      </c>
      <c r="AB1986" s="14">
        <f t="shared" si="642"/>
        <v>0</v>
      </c>
      <c r="AC1986" s="15">
        <f t="shared" si="637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834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38"/>
        <v>825.59999999999991</v>
      </c>
      <c r="Y1987" s="14">
        <f t="shared" si="639"/>
        <v>0</v>
      </c>
      <c r="Z1987" s="14">
        <f t="shared" si="640"/>
        <v>0</v>
      </c>
      <c r="AA1987" s="14">
        <f t="shared" si="641"/>
        <v>0</v>
      </c>
      <c r="AB1987" s="14">
        <f t="shared" si="642"/>
        <v>0</v>
      </c>
      <c r="AC1987" s="15">
        <f t="shared" si="637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38"/>
        <v>825.59999999999991</v>
      </c>
      <c r="Y1988" s="14">
        <f t="shared" si="639"/>
        <v>0</v>
      </c>
      <c r="Z1988" s="14">
        <f t="shared" si="640"/>
        <v>0</v>
      </c>
      <c r="AA1988" s="14">
        <f t="shared" si="641"/>
        <v>0</v>
      </c>
      <c r="AB1988" s="14">
        <f t="shared" si="642"/>
        <v>0</v>
      </c>
      <c r="AC1988" s="15">
        <f t="shared" si="637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38"/>
        <v>897.02399999999989</v>
      </c>
      <c r="Y1989" s="14">
        <f t="shared" si="639"/>
        <v>0</v>
      </c>
      <c r="Z1989" s="14">
        <f t="shared" si="640"/>
        <v>0</v>
      </c>
      <c r="AA1989" s="14">
        <f t="shared" si="641"/>
        <v>0</v>
      </c>
      <c r="AB1989" s="14">
        <f t="shared" si="642"/>
        <v>0</v>
      </c>
      <c r="AC1989" s="15">
        <f t="shared" si="637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38"/>
        <v>779.2639999999999</v>
      </c>
      <c r="Y1990" s="14">
        <f t="shared" si="639"/>
        <v>0</v>
      </c>
      <c r="Z1990" s="14">
        <f t="shared" si="640"/>
        <v>0</v>
      </c>
      <c r="AA1990" s="14">
        <f t="shared" si="641"/>
        <v>0</v>
      </c>
      <c r="AB1990" s="14">
        <f t="shared" si="642"/>
        <v>0</v>
      </c>
      <c r="AC1990" s="15">
        <f t="shared" si="637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38"/>
        <v>705.6</v>
      </c>
      <c r="Y1991" s="52">
        <f t="shared" si="639"/>
        <v>0</v>
      </c>
      <c r="Z1991" s="52">
        <f t="shared" si="640"/>
        <v>0</v>
      </c>
      <c r="AA1991" s="52">
        <f t="shared" si="641"/>
        <v>0</v>
      </c>
      <c r="AB1991" s="52">
        <f t="shared" si="642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801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38"/>
        <v>816.48</v>
      </c>
      <c r="Y1992" s="14">
        <f t="shared" si="639"/>
        <v>0</v>
      </c>
      <c r="Z1992" s="14">
        <f t="shared" si="640"/>
        <v>0</v>
      </c>
      <c r="AA1992" s="14">
        <f t="shared" si="641"/>
        <v>0</v>
      </c>
      <c r="AB1992" s="14">
        <f t="shared" ref="AB1992:AB2008" si="643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800</v>
      </c>
      <c r="AF1992" s="60"/>
      <c r="AH1992" s="20"/>
    </row>
    <row r="1993" spans="1:34">
      <c r="A1993" s="99" t="s">
        <v>802</v>
      </c>
      <c r="B1993" s="89">
        <v>24</v>
      </c>
      <c r="C1993" s="21" t="s">
        <v>835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38"/>
        <v>660.24</v>
      </c>
      <c r="Y1993" s="14">
        <f t="shared" si="639"/>
        <v>0</v>
      </c>
      <c r="Z1993" s="14">
        <f t="shared" si="640"/>
        <v>0</v>
      </c>
      <c r="AA1993" s="14">
        <f t="shared" si="641"/>
        <v>0</v>
      </c>
      <c r="AB1993" s="14">
        <f t="shared" si="643"/>
        <v>0</v>
      </c>
      <c r="AC1993" s="15">
        <f t="shared" ref="AC1993:AC2005" si="644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803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38"/>
        <v>660.24</v>
      </c>
      <c r="Y1994" s="14">
        <f t="shared" si="639"/>
        <v>0</v>
      </c>
      <c r="Z1994" s="14">
        <f t="shared" si="640"/>
        <v>0</v>
      </c>
      <c r="AA1994" s="14">
        <f t="shared" si="641"/>
        <v>0</v>
      </c>
      <c r="AB1994" s="14">
        <f t="shared" si="643"/>
        <v>0</v>
      </c>
      <c r="AC1994" s="15">
        <f t="shared" si="644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804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38"/>
        <v>660.24</v>
      </c>
      <c r="Y1995" s="14">
        <f t="shared" si="639"/>
        <v>0</v>
      </c>
      <c r="Z1995" s="14">
        <f t="shared" si="640"/>
        <v>0</v>
      </c>
      <c r="AA1995" s="14">
        <f t="shared" si="641"/>
        <v>0</v>
      </c>
      <c r="AB1995" s="14">
        <f t="shared" si="643"/>
        <v>0</v>
      </c>
      <c r="AC1995" s="15">
        <f t="shared" si="644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654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38"/>
        <v>660.24</v>
      </c>
      <c r="Y1996" s="14">
        <f t="shared" si="639"/>
        <v>0</v>
      </c>
      <c r="Z1996" s="14">
        <f t="shared" si="640"/>
        <v>0</v>
      </c>
      <c r="AA1996" s="14">
        <f t="shared" si="641"/>
        <v>0</v>
      </c>
      <c r="AB1996" s="14">
        <f t="shared" si="643"/>
        <v>0</v>
      </c>
      <c r="AC1996" s="15">
        <f t="shared" si="644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595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38"/>
        <v>229.32000000000002</v>
      </c>
      <c r="Y1997" s="14">
        <f t="shared" si="639"/>
        <v>548.09999999999991</v>
      </c>
      <c r="Z1997" s="14">
        <f t="shared" si="640"/>
        <v>0</v>
      </c>
      <c r="AA1997" s="14">
        <f t="shared" si="641"/>
        <v>0</v>
      </c>
      <c r="AB1997" s="14">
        <f t="shared" si="643"/>
        <v>0</v>
      </c>
      <c r="AC1997" s="15">
        <f t="shared" si="644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830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38"/>
        <v>229.32000000000002</v>
      </c>
      <c r="Y1998" s="14">
        <f t="shared" si="639"/>
        <v>0</v>
      </c>
      <c r="Z1998" s="14">
        <f t="shared" si="640"/>
        <v>548.09999999999991</v>
      </c>
      <c r="AA1998" s="14">
        <f t="shared" si="641"/>
        <v>0</v>
      </c>
      <c r="AB1998" s="14">
        <f t="shared" si="643"/>
        <v>0</v>
      </c>
      <c r="AC1998" s="15">
        <f t="shared" si="644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831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38"/>
        <v>229.32000000000002</v>
      </c>
      <c r="Y1999" s="14">
        <f t="shared" si="639"/>
        <v>0</v>
      </c>
      <c r="Z1999" s="14">
        <f t="shared" si="640"/>
        <v>0</v>
      </c>
      <c r="AA1999" s="14">
        <f t="shared" si="641"/>
        <v>548.09999999999991</v>
      </c>
      <c r="AB1999" s="14">
        <f t="shared" si="643"/>
        <v>0</v>
      </c>
      <c r="AC1999" s="15">
        <f t="shared" si="644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832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38"/>
        <v>229.32000000000002</v>
      </c>
      <c r="Y2000" s="14">
        <f t="shared" si="639"/>
        <v>0</v>
      </c>
      <c r="Z2000" s="14">
        <f t="shared" si="640"/>
        <v>0</v>
      </c>
      <c r="AA2000" s="14">
        <f t="shared" si="641"/>
        <v>0</v>
      </c>
      <c r="AB2000" s="14">
        <f t="shared" si="643"/>
        <v>548.09999999999991</v>
      </c>
      <c r="AC2000" s="15">
        <f t="shared" si="644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833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(N2001/100)*(I2001*$I$13)+(N2001/100)*(J2001*$J$13)+(N2001/100)*(M2001*$M$13)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>N2001+S2001</f>
        <v>812.69999999999993</v>
      </c>
      <c r="Y2001" s="14">
        <f t="shared" si="639"/>
        <v>0</v>
      </c>
      <c r="Z2001" s="14">
        <f t="shared" si="640"/>
        <v>0</v>
      </c>
      <c r="AA2001" s="14">
        <f t="shared" si="641"/>
        <v>0</v>
      </c>
      <c r="AB2001" s="14">
        <f t="shared" si="643"/>
        <v>0</v>
      </c>
      <c r="AC2001" s="15">
        <f t="shared" si="644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834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38"/>
        <v>812.69999999999993</v>
      </c>
      <c r="Y2002" s="14">
        <f t="shared" si="639"/>
        <v>0</v>
      </c>
      <c r="Z2002" s="14">
        <f t="shared" si="640"/>
        <v>0</v>
      </c>
      <c r="AA2002" s="14">
        <f t="shared" si="641"/>
        <v>0</v>
      </c>
      <c r="AB2002" s="14">
        <f t="shared" si="643"/>
        <v>0</v>
      </c>
      <c r="AC2002" s="15">
        <f t="shared" si="644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38"/>
        <v>812.69999999999993</v>
      </c>
      <c r="Y2003" s="14">
        <f t="shared" si="639"/>
        <v>0</v>
      </c>
      <c r="Z2003" s="14">
        <f t="shared" si="640"/>
        <v>0</v>
      </c>
      <c r="AA2003" s="14">
        <f t="shared" si="641"/>
        <v>0</v>
      </c>
      <c r="AB2003" s="14">
        <f t="shared" si="643"/>
        <v>0</v>
      </c>
      <c r="AC2003" s="15">
        <f t="shared" si="644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38"/>
        <v>898.12800000000004</v>
      </c>
      <c r="Y2004" s="14">
        <f t="shared" si="639"/>
        <v>0</v>
      </c>
      <c r="Z2004" s="14">
        <f t="shared" si="640"/>
        <v>0</v>
      </c>
      <c r="AA2004" s="14">
        <f t="shared" si="641"/>
        <v>0</v>
      </c>
      <c r="AB2004" s="14">
        <f t="shared" si="643"/>
        <v>0</v>
      </c>
      <c r="AC2004" s="15">
        <f t="shared" si="644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38"/>
        <v>759.024</v>
      </c>
      <c r="Y2005" s="14">
        <f t="shared" si="639"/>
        <v>0</v>
      </c>
      <c r="Z2005" s="14">
        <f t="shared" si="640"/>
        <v>0</v>
      </c>
      <c r="AA2005" s="14">
        <f t="shared" si="641"/>
        <v>0</v>
      </c>
      <c r="AB2005" s="14">
        <f t="shared" si="643"/>
        <v>0</v>
      </c>
      <c r="AC2005" s="15">
        <f t="shared" si="644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 ht="14.25" customHeight="1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45">N2006+S2006</f>
        <v>728</v>
      </c>
      <c r="Y2006" s="52">
        <f t="shared" ref="Y2006:Y2020" si="646">O2006+T2006</f>
        <v>0</v>
      </c>
      <c r="Z2006" s="52">
        <f t="shared" ref="Z2006:Z2020" si="647">P2006+U2006</f>
        <v>0</v>
      </c>
      <c r="AA2006" s="52">
        <f t="shared" ref="AA2006:AA2020" si="648">Q2006+V2006</f>
        <v>0</v>
      </c>
      <c r="AB2006" s="52">
        <f t="shared" si="643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801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45"/>
        <v>842.4</v>
      </c>
      <c r="Y2007" s="14">
        <f t="shared" si="646"/>
        <v>0</v>
      </c>
      <c r="Z2007" s="14">
        <f t="shared" si="647"/>
        <v>0</v>
      </c>
      <c r="AA2007" s="14">
        <f t="shared" si="648"/>
        <v>0</v>
      </c>
      <c r="AB2007" s="14">
        <f t="shared" si="643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800</v>
      </c>
      <c r="AF2007" s="60"/>
      <c r="AH2007" s="20"/>
    </row>
    <row r="2008" spans="1:34">
      <c r="A2008" s="99" t="s">
        <v>802</v>
      </c>
      <c r="B2008" s="87">
        <v>20</v>
      </c>
      <c r="C2008" s="21" t="s">
        <v>835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45"/>
        <v>681.2</v>
      </c>
      <c r="Y2008" s="14">
        <f t="shared" si="646"/>
        <v>0</v>
      </c>
      <c r="Z2008" s="14">
        <f t="shared" si="647"/>
        <v>0</v>
      </c>
      <c r="AA2008" s="14">
        <f t="shared" si="648"/>
        <v>0</v>
      </c>
      <c r="AB2008" s="14">
        <f t="shared" si="643"/>
        <v>0</v>
      </c>
      <c r="AC2008" s="15">
        <f t="shared" ref="AC2008:AC2020" si="649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803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45"/>
        <v>681.2</v>
      </c>
      <c r="Y2009" s="14">
        <f t="shared" si="646"/>
        <v>0</v>
      </c>
      <c r="Z2009" s="14">
        <f t="shared" si="647"/>
        <v>0</v>
      </c>
      <c r="AA2009" s="14">
        <f t="shared" si="648"/>
        <v>0</v>
      </c>
      <c r="AB2009" s="14">
        <f t="shared" ref="AB2009:AB2021" si="650">R2009+W2009</f>
        <v>0</v>
      </c>
      <c r="AC2009" s="15">
        <f t="shared" si="649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804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45"/>
        <v>681.2</v>
      </c>
      <c r="Y2010" s="14">
        <f t="shared" si="646"/>
        <v>0</v>
      </c>
      <c r="Z2010" s="14">
        <f t="shared" si="647"/>
        <v>0</v>
      </c>
      <c r="AA2010" s="14">
        <f t="shared" si="648"/>
        <v>0</v>
      </c>
      <c r="AB2010" s="14">
        <f t="shared" si="650"/>
        <v>0</v>
      </c>
      <c r="AC2010" s="15">
        <f t="shared" si="649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654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45"/>
        <v>681.2</v>
      </c>
      <c r="Y2011" s="14">
        <f t="shared" si="646"/>
        <v>0</v>
      </c>
      <c r="Z2011" s="14">
        <f t="shared" si="647"/>
        <v>0</v>
      </c>
      <c r="AA2011" s="14">
        <f t="shared" si="648"/>
        <v>0</v>
      </c>
      <c r="AB2011" s="14">
        <f t="shared" si="650"/>
        <v>0</v>
      </c>
      <c r="AC2011" s="15">
        <f t="shared" si="649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595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45"/>
        <v>236.6</v>
      </c>
      <c r="Y2012" s="14">
        <f t="shared" si="646"/>
        <v>565.5</v>
      </c>
      <c r="Z2012" s="14">
        <f t="shared" si="647"/>
        <v>0</v>
      </c>
      <c r="AA2012" s="14">
        <f t="shared" si="648"/>
        <v>0</v>
      </c>
      <c r="AB2012" s="14">
        <f t="shared" si="650"/>
        <v>0</v>
      </c>
      <c r="AC2012" s="15">
        <f t="shared" si="649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830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45"/>
        <v>236.6</v>
      </c>
      <c r="Y2013" s="14">
        <f t="shared" si="646"/>
        <v>0</v>
      </c>
      <c r="Z2013" s="14">
        <f t="shared" si="647"/>
        <v>565.5</v>
      </c>
      <c r="AA2013" s="14">
        <f t="shared" si="648"/>
        <v>0</v>
      </c>
      <c r="AB2013" s="14">
        <f t="shared" si="650"/>
        <v>0</v>
      </c>
      <c r="AC2013" s="15">
        <f t="shared" si="649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831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45"/>
        <v>236.6</v>
      </c>
      <c r="Y2014" s="14">
        <f t="shared" si="646"/>
        <v>0</v>
      </c>
      <c r="Z2014" s="14">
        <f t="shared" si="647"/>
        <v>0</v>
      </c>
      <c r="AA2014" s="14">
        <f t="shared" si="648"/>
        <v>565.5</v>
      </c>
      <c r="AB2014" s="14">
        <f t="shared" si="650"/>
        <v>0</v>
      </c>
      <c r="AC2014" s="15">
        <f t="shared" si="649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832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45"/>
        <v>236.6</v>
      </c>
      <c r="Y2015" s="14">
        <f t="shared" si="646"/>
        <v>0</v>
      </c>
      <c r="Z2015" s="14">
        <f t="shared" si="647"/>
        <v>0</v>
      </c>
      <c r="AA2015" s="14">
        <f t="shared" si="648"/>
        <v>0</v>
      </c>
      <c r="AB2015" s="14">
        <f t="shared" si="650"/>
        <v>565.5</v>
      </c>
      <c r="AC2015" s="15">
        <f t="shared" si="649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833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(N2016/100)*(I2016*$I$13)+(N2016/100)*(J2016*$J$13)+(N2016/100)*(M2016*$M$13)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>N2016+S2016</f>
        <v>838.5</v>
      </c>
      <c r="Y2016" s="14">
        <f t="shared" si="646"/>
        <v>0</v>
      </c>
      <c r="Z2016" s="14">
        <f t="shared" si="647"/>
        <v>0</v>
      </c>
      <c r="AA2016" s="14">
        <f t="shared" si="648"/>
        <v>0</v>
      </c>
      <c r="AB2016" s="14">
        <f t="shared" si="650"/>
        <v>0</v>
      </c>
      <c r="AC2016" s="15">
        <f t="shared" si="649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834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45"/>
        <v>838.5</v>
      </c>
      <c r="Y2017" s="14">
        <f t="shared" si="646"/>
        <v>0</v>
      </c>
      <c r="Z2017" s="14">
        <f t="shared" si="647"/>
        <v>0</v>
      </c>
      <c r="AA2017" s="14">
        <f t="shared" si="648"/>
        <v>0</v>
      </c>
      <c r="AB2017" s="14">
        <f t="shared" si="650"/>
        <v>0</v>
      </c>
      <c r="AC2017" s="15">
        <f t="shared" si="649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45"/>
        <v>838.5</v>
      </c>
      <c r="Y2018" s="14">
        <f t="shared" si="646"/>
        <v>0</v>
      </c>
      <c r="Z2018" s="14">
        <f t="shared" si="647"/>
        <v>0</v>
      </c>
      <c r="AA2018" s="14">
        <f t="shared" si="648"/>
        <v>0</v>
      </c>
      <c r="AB2018" s="14">
        <f t="shared" si="650"/>
        <v>0</v>
      </c>
      <c r="AC2018" s="15">
        <f t="shared" si="649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45"/>
        <v>902.72</v>
      </c>
      <c r="Y2019" s="14">
        <f t="shared" si="646"/>
        <v>0</v>
      </c>
      <c r="Z2019" s="14">
        <f t="shared" si="647"/>
        <v>0</v>
      </c>
      <c r="AA2019" s="14">
        <f t="shared" si="648"/>
        <v>0</v>
      </c>
      <c r="AB2019" s="14">
        <f t="shared" si="650"/>
        <v>0</v>
      </c>
      <c r="AC2019" s="15">
        <f t="shared" si="649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45"/>
        <v>807.04</v>
      </c>
      <c r="Y2020" s="14">
        <f t="shared" si="646"/>
        <v>0</v>
      </c>
      <c r="Z2020" s="14">
        <f t="shared" si="647"/>
        <v>0</v>
      </c>
      <c r="AA2020" s="14">
        <f t="shared" si="648"/>
        <v>0</v>
      </c>
      <c r="AB2020" s="14">
        <f t="shared" si="650"/>
        <v>0</v>
      </c>
      <c r="AC2020" s="15">
        <f t="shared" si="649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51">N2021+S2021</f>
        <v>728</v>
      </c>
      <c r="Y2021" s="52">
        <f t="shared" ref="Y2021:Y2035" si="652">O2021+T2021</f>
        <v>0</v>
      </c>
      <c r="Z2021" s="52">
        <f t="shared" ref="Z2021:Z2035" si="653">P2021+U2021</f>
        <v>0</v>
      </c>
      <c r="AA2021" s="52">
        <f t="shared" ref="AA2021:AA2035" si="654">Q2021+V2021</f>
        <v>0</v>
      </c>
      <c r="AB2021" s="52">
        <f t="shared" si="650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801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51"/>
        <v>840.00000000000011</v>
      </c>
      <c r="Y2022" s="14">
        <f t="shared" si="652"/>
        <v>0</v>
      </c>
      <c r="Z2022" s="14">
        <f t="shared" si="653"/>
        <v>0</v>
      </c>
      <c r="AA2022" s="14">
        <f t="shared" si="654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800</v>
      </c>
      <c r="AF2022" s="60"/>
      <c r="AH2022" s="20"/>
    </row>
    <row r="2023" spans="1:34">
      <c r="A2023" s="99" t="s">
        <v>802</v>
      </c>
      <c r="B2023" s="89">
        <v>20</v>
      </c>
      <c r="C2023" s="21" t="s">
        <v>835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51"/>
        <v>683.19999999999993</v>
      </c>
      <c r="Y2023" s="14">
        <f t="shared" si="652"/>
        <v>0</v>
      </c>
      <c r="Z2023" s="14">
        <f t="shared" si="653"/>
        <v>0</v>
      </c>
      <c r="AA2023" s="14">
        <f t="shared" si="654"/>
        <v>0</v>
      </c>
      <c r="AB2023" s="14">
        <f>R2023+W2023</f>
        <v>0</v>
      </c>
      <c r="AC2023" s="15">
        <f t="shared" ref="AC2023:AC2035" si="655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803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51"/>
        <v>683.19999999999993</v>
      </c>
      <c r="Y2024" s="14">
        <f t="shared" si="652"/>
        <v>0</v>
      </c>
      <c r="Z2024" s="14">
        <f t="shared" si="653"/>
        <v>0</v>
      </c>
      <c r="AA2024" s="14">
        <f t="shared" si="654"/>
        <v>0</v>
      </c>
      <c r="AB2024" s="14">
        <f t="shared" ref="AB2024:AB2035" si="656">R2024+W2024</f>
        <v>0</v>
      </c>
      <c r="AC2024" s="15">
        <f t="shared" si="655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804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51"/>
        <v>683.19999999999993</v>
      </c>
      <c r="Y2025" s="14">
        <f t="shared" si="652"/>
        <v>0</v>
      </c>
      <c r="Z2025" s="14">
        <f t="shared" si="653"/>
        <v>0</v>
      </c>
      <c r="AA2025" s="14">
        <f t="shared" si="654"/>
        <v>0</v>
      </c>
      <c r="AB2025" s="14">
        <f t="shared" si="656"/>
        <v>0</v>
      </c>
      <c r="AC2025" s="15">
        <f t="shared" si="655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654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51"/>
        <v>683.19999999999993</v>
      </c>
      <c r="Y2026" s="14">
        <f t="shared" si="652"/>
        <v>0</v>
      </c>
      <c r="Z2026" s="14">
        <f t="shared" si="653"/>
        <v>0</v>
      </c>
      <c r="AA2026" s="14">
        <f t="shared" si="654"/>
        <v>0</v>
      </c>
      <c r="AB2026" s="14">
        <f t="shared" si="656"/>
        <v>0</v>
      </c>
      <c r="AC2026" s="15">
        <f t="shared" si="655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595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51"/>
        <v>236.6</v>
      </c>
      <c r="Y2027" s="14">
        <f t="shared" si="652"/>
        <v>567</v>
      </c>
      <c r="Z2027" s="14">
        <f t="shared" si="653"/>
        <v>0</v>
      </c>
      <c r="AA2027" s="14">
        <f t="shared" si="654"/>
        <v>0</v>
      </c>
      <c r="AB2027" s="14">
        <f t="shared" si="656"/>
        <v>0</v>
      </c>
      <c r="AC2027" s="15">
        <f t="shared" si="655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830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51"/>
        <v>236.6</v>
      </c>
      <c r="Y2028" s="14">
        <f t="shared" si="652"/>
        <v>0</v>
      </c>
      <c r="Z2028" s="14">
        <f t="shared" si="653"/>
        <v>567</v>
      </c>
      <c r="AA2028" s="14">
        <f t="shared" si="654"/>
        <v>0</v>
      </c>
      <c r="AB2028" s="14">
        <f t="shared" si="656"/>
        <v>0</v>
      </c>
      <c r="AC2028" s="15">
        <f t="shared" si="655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831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51"/>
        <v>236.6</v>
      </c>
      <c r="Y2029" s="14">
        <f t="shared" si="652"/>
        <v>0</v>
      </c>
      <c r="Z2029" s="14">
        <f t="shared" si="653"/>
        <v>0</v>
      </c>
      <c r="AA2029" s="14">
        <f t="shared" si="654"/>
        <v>567</v>
      </c>
      <c r="AB2029" s="14">
        <f t="shared" si="656"/>
        <v>0</v>
      </c>
      <c r="AC2029" s="15">
        <f t="shared" si="655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832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51"/>
        <v>236.6</v>
      </c>
      <c r="Y2030" s="14">
        <f t="shared" si="652"/>
        <v>0</v>
      </c>
      <c r="Z2030" s="14">
        <f t="shared" si="653"/>
        <v>0</v>
      </c>
      <c r="AA2030" s="14">
        <f t="shared" si="654"/>
        <v>0</v>
      </c>
      <c r="AB2030" s="14">
        <f t="shared" si="656"/>
        <v>567</v>
      </c>
      <c r="AC2030" s="15">
        <f t="shared" si="655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833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(N2031/100)*(I2031*$I$13)+(N2031/100)*(J2031*$J$13)+(N2031/100)*(M2031*$M$13)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>N2031+S2031</f>
        <v>840</v>
      </c>
      <c r="Y2031" s="14">
        <f t="shared" si="652"/>
        <v>0</v>
      </c>
      <c r="Z2031" s="14">
        <f t="shared" si="653"/>
        <v>0</v>
      </c>
      <c r="AA2031" s="14">
        <f t="shared" si="654"/>
        <v>0</v>
      </c>
      <c r="AB2031" s="14">
        <f t="shared" si="656"/>
        <v>0</v>
      </c>
      <c r="AC2031" s="15">
        <f t="shared" si="655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834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51"/>
        <v>840</v>
      </c>
      <c r="Y2032" s="14">
        <f t="shared" si="652"/>
        <v>0</v>
      </c>
      <c r="Z2032" s="14">
        <f t="shared" si="653"/>
        <v>0</v>
      </c>
      <c r="AA2032" s="14">
        <f t="shared" si="654"/>
        <v>0</v>
      </c>
      <c r="AB2032" s="14">
        <f t="shared" si="656"/>
        <v>0</v>
      </c>
      <c r="AC2032" s="15">
        <f t="shared" si="655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51"/>
        <v>840</v>
      </c>
      <c r="Y2033" s="14">
        <f t="shared" si="652"/>
        <v>0</v>
      </c>
      <c r="Z2033" s="14">
        <f t="shared" si="653"/>
        <v>0</v>
      </c>
      <c r="AA2033" s="14">
        <f t="shared" si="654"/>
        <v>0</v>
      </c>
      <c r="AB2033" s="14">
        <f t="shared" si="656"/>
        <v>0</v>
      </c>
      <c r="AC2033" s="15">
        <f t="shared" si="655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51"/>
        <v>910.56000000000006</v>
      </c>
      <c r="Y2034" s="14">
        <f t="shared" si="652"/>
        <v>0</v>
      </c>
      <c r="Z2034" s="14">
        <f t="shared" si="653"/>
        <v>0</v>
      </c>
      <c r="AA2034" s="14">
        <f t="shared" si="654"/>
        <v>0</v>
      </c>
      <c r="AB2034" s="14">
        <f t="shared" si="656"/>
        <v>0</v>
      </c>
      <c r="AC2034" s="15">
        <f t="shared" si="655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51"/>
        <v>798.56000000000006</v>
      </c>
      <c r="Y2035" s="14">
        <f t="shared" si="652"/>
        <v>0</v>
      </c>
      <c r="Z2035" s="14">
        <f t="shared" si="653"/>
        <v>0</v>
      </c>
      <c r="AA2035" s="14">
        <f t="shared" si="654"/>
        <v>0</v>
      </c>
      <c r="AB2035" s="14">
        <f t="shared" si="656"/>
        <v>0</v>
      </c>
      <c r="AC2035" s="15">
        <f t="shared" si="655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801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57">N2037+S2037</f>
        <v>855.36000000000013</v>
      </c>
      <c r="Y2037" s="14">
        <f t="shared" ref="Y2037:Y2050" si="658">O2037+T2037</f>
        <v>0</v>
      </c>
      <c r="Z2037" s="14">
        <f t="shared" ref="Z2037:Z2050" si="659">P2037+U2037</f>
        <v>0</v>
      </c>
      <c r="AA2037" s="14">
        <f t="shared" ref="AA2037:AA2050" si="660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800</v>
      </c>
      <c r="AF2037" s="60"/>
      <c r="AH2037" s="20"/>
    </row>
    <row r="2038" spans="1:34">
      <c r="A2038" s="99" t="s">
        <v>802</v>
      </c>
      <c r="B2038" s="91">
        <v>28</v>
      </c>
      <c r="C2038" s="21" t="s">
        <v>835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57"/>
        <v>691.68000000000006</v>
      </c>
      <c r="Y2038" s="14">
        <f t="shared" si="658"/>
        <v>0</v>
      </c>
      <c r="Z2038" s="14">
        <f t="shared" si="659"/>
        <v>0</v>
      </c>
      <c r="AA2038" s="14">
        <f t="shared" si="660"/>
        <v>0</v>
      </c>
      <c r="AB2038" s="14">
        <f>R2038+W2038</f>
        <v>0</v>
      </c>
      <c r="AC2038" s="15">
        <f t="shared" ref="AC2038:AC2050" si="661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803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57"/>
        <v>691.68000000000006</v>
      </c>
      <c r="Y2039" s="14">
        <f t="shared" si="658"/>
        <v>0</v>
      </c>
      <c r="Z2039" s="14">
        <f t="shared" si="659"/>
        <v>0</v>
      </c>
      <c r="AA2039" s="14">
        <f t="shared" si="660"/>
        <v>0</v>
      </c>
      <c r="AB2039" s="14">
        <f t="shared" ref="AB2039:AB2050" si="662">R2039+W2039</f>
        <v>0</v>
      </c>
      <c r="AC2039" s="15">
        <f t="shared" si="661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804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57"/>
        <v>691.68000000000006</v>
      </c>
      <c r="Y2040" s="14">
        <f t="shared" si="658"/>
        <v>0</v>
      </c>
      <c r="Z2040" s="14">
        <f t="shared" si="659"/>
        <v>0</v>
      </c>
      <c r="AA2040" s="14">
        <f t="shared" si="660"/>
        <v>0</v>
      </c>
      <c r="AB2040" s="14">
        <f t="shared" si="662"/>
        <v>0</v>
      </c>
      <c r="AC2040" s="15">
        <f t="shared" si="661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654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57"/>
        <v>691.68000000000006</v>
      </c>
      <c r="Y2041" s="14">
        <f t="shared" si="658"/>
        <v>0</v>
      </c>
      <c r="Z2041" s="14">
        <f t="shared" si="659"/>
        <v>0</v>
      </c>
      <c r="AA2041" s="14">
        <f t="shared" si="660"/>
        <v>0</v>
      </c>
      <c r="AB2041" s="14">
        <f t="shared" si="662"/>
        <v>0</v>
      </c>
      <c r="AC2041" s="15">
        <f t="shared" si="661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595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57"/>
        <v>240.24</v>
      </c>
      <c r="Y2042" s="14">
        <f t="shared" si="658"/>
        <v>574.20000000000005</v>
      </c>
      <c r="Z2042" s="14">
        <f t="shared" si="659"/>
        <v>0</v>
      </c>
      <c r="AA2042" s="14">
        <f t="shared" si="660"/>
        <v>0</v>
      </c>
      <c r="AB2042" s="14">
        <f t="shared" si="662"/>
        <v>0</v>
      </c>
      <c r="AC2042" s="15">
        <f t="shared" si="661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830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57"/>
        <v>240.24</v>
      </c>
      <c r="Y2043" s="14">
        <f t="shared" si="658"/>
        <v>0</v>
      </c>
      <c r="Z2043" s="14">
        <f t="shared" si="659"/>
        <v>574.20000000000005</v>
      </c>
      <c r="AA2043" s="14">
        <f t="shared" si="660"/>
        <v>0</v>
      </c>
      <c r="AB2043" s="14">
        <f t="shared" si="662"/>
        <v>0</v>
      </c>
      <c r="AC2043" s="15">
        <f t="shared" si="661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831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57"/>
        <v>240.24</v>
      </c>
      <c r="Y2044" s="14">
        <f t="shared" si="658"/>
        <v>0</v>
      </c>
      <c r="Z2044" s="14">
        <f t="shared" si="659"/>
        <v>0</v>
      </c>
      <c r="AA2044" s="14">
        <f t="shared" si="660"/>
        <v>574.20000000000005</v>
      </c>
      <c r="AB2044" s="14">
        <f t="shared" si="662"/>
        <v>0</v>
      </c>
      <c r="AC2044" s="15">
        <f t="shared" si="661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832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57"/>
        <v>240.24</v>
      </c>
      <c r="Y2045" s="14">
        <f t="shared" si="658"/>
        <v>0</v>
      </c>
      <c r="Z2045" s="14">
        <f t="shared" si="659"/>
        <v>0</v>
      </c>
      <c r="AA2045" s="14">
        <f t="shared" si="660"/>
        <v>0</v>
      </c>
      <c r="AB2045" s="14">
        <f t="shared" si="662"/>
        <v>574.20000000000005</v>
      </c>
      <c r="AC2045" s="15">
        <f t="shared" si="661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833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(N2046/100)*(I2046*$I$13)+(N2046/100)*(J2046*$J$13)+(N2046/100)*(M2046*$M$13)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>N2046+S2046</f>
        <v>851.4</v>
      </c>
      <c r="Y2046" s="14">
        <f t="shared" si="658"/>
        <v>0</v>
      </c>
      <c r="Z2046" s="14">
        <f t="shared" si="659"/>
        <v>0</v>
      </c>
      <c r="AA2046" s="14">
        <f t="shared" si="660"/>
        <v>0</v>
      </c>
      <c r="AB2046" s="14">
        <f t="shared" si="662"/>
        <v>0</v>
      </c>
      <c r="AC2046" s="15">
        <f t="shared" si="661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834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57"/>
        <v>851.4</v>
      </c>
      <c r="Y2047" s="14">
        <f t="shared" si="658"/>
        <v>0</v>
      </c>
      <c r="Z2047" s="14">
        <f t="shared" si="659"/>
        <v>0</v>
      </c>
      <c r="AA2047" s="14">
        <f t="shared" si="660"/>
        <v>0</v>
      </c>
      <c r="AB2047" s="14">
        <f t="shared" si="662"/>
        <v>0</v>
      </c>
      <c r="AC2047" s="15">
        <f t="shared" si="661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57"/>
        <v>851.4</v>
      </c>
      <c r="Y2048" s="14">
        <f t="shared" si="658"/>
        <v>0</v>
      </c>
      <c r="Z2048" s="14">
        <f t="shared" si="659"/>
        <v>0</v>
      </c>
      <c r="AA2048" s="14">
        <f t="shared" si="660"/>
        <v>0</v>
      </c>
      <c r="AB2048" s="14">
        <f t="shared" si="662"/>
        <v>0</v>
      </c>
      <c r="AC2048" s="15">
        <f t="shared" si="661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57"/>
        <v>940.89600000000007</v>
      </c>
      <c r="Y2049" s="14">
        <f t="shared" si="658"/>
        <v>0</v>
      </c>
      <c r="Z2049" s="14">
        <f t="shared" si="659"/>
        <v>0</v>
      </c>
      <c r="AA2049" s="14">
        <f t="shared" si="660"/>
        <v>0</v>
      </c>
      <c r="AB2049" s="14">
        <f t="shared" si="662"/>
        <v>0</v>
      </c>
      <c r="AC2049" s="15">
        <f t="shared" si="661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57"/>
        <v>795.16800000000012</v>
      </c>
      <c r="Y2050" s="14">
        <f t="shared" si="658"/>
        <v>0</v>
      </c>
      <c r="Z2050" s="14">
        <f t="shared" si="659"/>
        <v>0</v>
      </c>
      <c r="AA2050" s="14">
        <f t="shared" si="660"/>
        <v>0</v>
      </c>
      <c r="AB2050" s="14">
        <f t="shared" si="662"/>
        <v>0</v>
      </c>
      <c r="AC2050" s="15">
        <f t="shared" si="661"/>
        <v>795.2</v>
      </c>
      <c r="AD2050" s="48">
        <f>(ROUND(AC2050-AC2036,1)/AC2036)</f>
        <v>7.575757575757576E-2</v>
      </c>
      <c r="AE2050" s="111"/>
      <c r="AF2050" s="63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801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63">N2052+S2052</f>
        <v>907.2</v>
      </c>
      <c r="Y2052" s="14">
        <f t="shared" ref="Y2052:Y2065" si="664">O2052+T2052</f>
        <v>0</v>
      </c>
      <c r="Z2052" s="14">
        <f t="shared" ref="Z2052:Z2065" si="665">P2052+U2052</f>
        <v>0</v>
      </c>
      <c r="AA2052" s="14">
        <f t="shared" ref="AA2052:AA2065" si="666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/>
      <c r="AF2052" s="60"/>
      <c r="AH2052" s="20"/>
    </row>
    <row r="2053" spans="1:34">
      <c r="A2053" s="99" t="s">
        <v>802</v>
      </c>
      <c r="B2053" s="93">
        <v>12</v>
      </c>
      <c r="C2053" s="21" t="s">
        <v>835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63"/>
        <v>733.59999999999991</v>
      </c>
      <c r="Y2053" s="14">
        <f t="shared" si="664"/>
        <v>0</v>
      </c>
      <c r="Z2053" s="14">
        <f t="shared" si="665"/>
        <v>0</v>
      </c>
      <c r="AA2053" s="14">
        <f t="shared" si="666"/>
        <v>0</v>
      </c>
      <c r="AB2053" s="14">
        <f>R2053+W2053</f>
        <v>0</v>
      </c>
      <c r="AC2053" s="15">
        <f t="shared" ref="AC2053:AC2065" si="667">ROUND(X2053+Y2053+Z2053+AA2053+AB2053,1)</f>
        <v>733.6</v>
      </c>
      <c r="AD2053" s="48">
        <f>(ROUND(AC2053-AC2051,1)/AC2051)</f>
        <v>-6.4285714285714279E-2</v>
      </c>
      <c r="AE2053" s="113" t="s">
        <v>800</v>
      </c>
      <c r="AF2053" s="60"/>
      <c r="AH2053" s="20"/>
    </row>
    <row r="2054" spans="1:34">
      <c r="A2054" s="99" t="s">
        <v>803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63"/>
        <v>733.59999999999991</v>
      </c>
      <c r="Y2054" s="14">
        <f t="shared" si="664"/>
        <v>0</v>
      </c>
      <c r="Z2054" s="14">
        <f t="shared" si="665"/>
        <v>0</v>
      </c>
      <c r="AA2054" s="14">
        <f t="shared" si="666"/>
        <v>0</v>
      </c>
      <c r="AB2054" s="14">
        <f t="shared" ref="AB2054:AB2065" si="668">R2054+W2054</f>
        <v>0</v>
      </c>
      <c r="AC2054" s="15">
        <f t="shared" si="667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804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63"/>
        <v>733.59999999999991</v>
      </c>
      <c r="Y2055" s="14">
        <f t="shared" si="664"/>
        <v>0</v>
      </c>
      <c r="Z2055" s="14">
        <f t="shared" si="665"/>
        <v>0</v>
      </c>
      <c r="AA2055" s="14">
        <f t="shared" si="666"/>
        <v>0</v>
      </c>
      <c r="AB2055" s="14">
        <f t="shared" si="668"/>
        <v>0</v>
      </c>
      <c r="AC2055" s="15">
        <f t="shared" si="667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654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63"/>
        <v>733.59999999999991</v>
      </c>
      <c r="Y2056" s="14">
        <f t="shared" si="664"/>
        <v>0</v>
      </c>
      <c r="Z2056" s="14">
        <f t="shared" si="665"/>
        <v>0</v>
      </c>
      <c r="AA2056" s="14">
        <f t="shared" si="666"/>
        <v>0</v>
      </c>
      <c r="AB2056" s="14">
        <f t="shared" si="668"/>
        <v>0</v>
      </c>
      <c r="AC2056" s="15">
        <f t="shared" si="667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595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63"/>
        <v>254.8</v>
      </c>
      <c r="Y2057" s="14">
        <f t="shared" si="664"/>
        <v>609</v>
      </c>
      <c r="Z2057" s="14">
        <f t="shared" si="665"/>
        <v>0</v>
      </c>
      <c r="AA2057" s="14">
        <f t="shared" si="666"/>
        <v>0</v>
      </c>
      <c r="AB2057" s="14">
        <f t="shared" si="668"/>
        <v>0</v>
      </c>
      <c r="AC2057" s="15">
        <f t="shared" si="667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830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63"/>
        <v>254.8</v>
      </c>
      <c r="Y2058" s="14">
        <f t="shared" si="664"/>
        <v>0</v>
      </c>
      <c r="Z2058" s="14">
        <f t="shared" si="665"/>
        <v>609</v>
      </c>
      <c r="AA2058" s="14">
        <f t="shared" si="666"/>
        <v>0</v>
      </c>
      <c r="AB2058" s="14">
        <f t="shared" si="668"/>
        <v>0</v>
      </c>
      <c r="AC2058" s="15">
        <f t="shared" si="667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831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63"/>
        <v>254.8</v>
      </c>
      <c r="Y2059" s="14">
        <f t="shared" si="664"/>
        <v>0</v>
      </c>
      <c r="Z2059" s="14">
        <f t="shared" si="665"/>
        <v>0</v>
      </c>
      <c r="AA2059" s="14">
        <f t="shared" si="666"/>
        <v>609</v>
      </c>
      <c r="AB2059" s="14">
        <f t="shared" si="668"/>
        <v>0</v>
      </c>
      <c r="AC2059" s="15">
        <f t="shared" si="667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832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63"/>
        <v>254.8</v>
      </c>
      <c r="Y2060" s="14">
        <f t="shared" si="664"/>
        <v>0</v>
      </c>
      <c r="Z2060" s="14">
        <f t="shared" si="665"/>
        <v>0</v>
      </c>
      <c r="AA2060" s="14">
        <f t="shared" si="666"/>
        <v>0</v>
      </c>
      <c r="AB2060" s="14">
        <f t="shared" si="668"/>
        <v>609</v>
      </c>
      <c r="AC2060" s="15">
        <f t="shared" si="667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833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(N2061/100)*(I2061*$I$13)+(N2061/100)*(J2061*$J$13)+(N2061/100)*(M2061*$M$13)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>N2061+S2061</f>
        <v>903</v>
      </c>
      <c r="Y2061" s="14">
        <f t="shared" si="664"/>
        <v>0</v>
      </c>
      <c r="Z2061" s="14">
        <f t="shared" si="665"/>
        <v>0</v>
      </c>
      <c r="AA2061" s="14">
        <f t="shared" si="666"/>
        <v>0</v>
      </c>
      <c r="AB2061" s="14">
        <f t="shared" si="668"/>
        <v>0</v>
      </c>
      <c r="AC2061" s="15">
        <f t="shared" si="667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834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63"/>
        <v>903</v>
      </c>
      <c r="Y2062" s="14">
        <f t="shared" si="664"/>
        <v>0</v>
      </c>
      <c r="Z2062" s="14">
        <f t="shared" si="665"/>
        <v>0</v>
      </c>
      <c r="AA2062" s="14">
        <f t="shared" si="666"/>
        <v>0</v>
      </c>
      <c r="AB2062" s="14">
        <f t="shared" si="668"/>
        <v>0</v>
      </c>
      <c r="AC2062" s="15">
        <f t="shared" si="667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63"/>
        <v>903</v>
      </c>
      <c r="Y2063" s="14">
        <f t="shared" si="664"/>
        <v>0</v>
      </c>
      <c r="Z2063" s="14">
        <f t="shared" si="665"/>
        <v>0</v>
      </c>
      <c r="AA2063" s="14">
        <f t="shared" si="666"/>
        <v>0</v>
      </c>
      <c r="AB2063" s="14">
        <f t="shared" si="668"/>
        <v>0</v>
      </c>
      <c r="AC2063" s="15">
        <f t="shared" si="667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63"/>
        <v>852.32</v>
      </c>
      <c r="Y2064" s="14">
        <f t="shared" si="664"/>
        <v>0</v>
      </c>
      <c r="Z2064" s="14">
        <f t="shared" si="665"/>
        <v>0</v>
      </c>
      <c r="AA2064" s="14">
        <f t="shared" si="666"/>
        <v>0</v>
      </c>
      <c r="AB2064" s="14">
        <f t="shared" si="668"/>
        <v>0</v>
      </c>
      <c r="AC2064" s="15">
        <f t="shared" si="667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63"/>
        <v>981.12000000000012</v>
      </c>
      <c r="Y2065" s="14">
        <f t="shared" si="664"/>
        <v>0</v>
      </c>
      <c r="Z2065" s="14">
        <f t="shared" si="665"/>
        <v>0</v>
      </c>
      <c r="AA2065" s="14">
        <f t="shared" si="666"/>
        <v>0</v>
      </c>
      <c r="AB2065" s="14">
        <f t="shared" si="668"/>
        <v>0</v>
      </c>
      <c r="AC2065" s="15">
        <f t="shared" si="667"/>
        <v>981.1</v>
      </c>
      <c r="AD2065" s="48">
        <f>(ROUND(AC2065-AC2051,1)/AC2051)</f>
        <v>0.2514030612244898</v>
      </c>
      <c r="AE2065" s="113"/>
      <c r="AF2065" s="60"/>
      <c r="AH2065" s="20"/>
    </row>
    <row r="2066" spans="1:34">
      <c r="A2066" s="106" t="s">
        <v>0</v>
      </c>
      <c r="B2066" s="90" t="s">
        <v>586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69">N2066+S2066</f>
        <v>730.4</v>
      </c>
      <c r="Y2066" s="52">
        <f t="shared" ref="Y2066:Y2080" si="670">O2066+T2066</f>
        <v>0</v>
      </c>
      <c r="Z2066" s="52">
        <f t="shared" ref="Z2066:Z2080" si="671">P2066+U2066</f>
        <v>0</v>
      </c>
      <c r="AA2066" s="52">
        <f t="shared" ref="AA2066:AA2080" si="672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801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69"/>
        <v>849.92000000000007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802</v>
      </c>
      <c r="B2068" s="91">
        <v>13</v>
      </c>
      <c r="C2068" s="21" t="s">
        <v>835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69"/>
        <v>690.56</v>
      </c>
      <c r="Y2068" s="14">
        <f t="shared" si="670"/>
        <v>0</v>
      </c>
      <c r="Z2068" s="14">
        <f t="shared" si="671"/>
        <v>0</v>
      </c>
      <c r="AA2068" s="14">
        <f t="shared" si="672"/>
        <v>0</v>
      </c>
      <c r="AB2068" s="14">
        <f>R2068+W2068</f>
        <v>0</v>
      </c>
      <c r="AC2068" s="15">
        <f t="shared" ref="AC2068:AC2080" si="673">ROUND(X2068+Y2068+Z2068+AA2068+AB2068,1)</f>
        <v>690.6</v>
      </c>
      <c r="AD2068" s="48">
        <f>(ROUND(AC2068-AC2066,1)/AC2066)</f>
        <v>-5.4490690032858703E-2</v>
      </c>
      <c r="AE2068" s="113" t="s">
        <v>800</v>
      </c>
      <c r="AF2068" s="60"/>
      <c r="AH2068" s="20"/>
    </row>
    <row r="2069" spans="1:34">
      <c r="A2069" s="99" t="s">
        <v>803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69"/>
        <v>690.56</v>
      </c>
      <c r="Y2069" s="14">
        <f t="shared" si="670"/>
        <v>0</v>
      </c>
      <c r="Z2069" s="14">
        <f t="shared" si="671"/>
        <v>0</v>
      </c>
      <c r="AA2069" s="14">
        <f t="shared" si="672"/>
        <v>0</v>
      </c>
      <c r="AB2069" s="14">
        <f t="shared" ref="AB2069:AB2080" si="674">R2069+W2069</f>
        <v>0</v>
      </c>
      <c r="AC2069" s="15">
        <f t="shared" si="673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804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69"/>
        <v>690.56</v>
      </c>
      <c r="Y2070" s="14">
        <f t="shared" si="670"/>
        <v>0</v>
      </c>
      <c r="Z2070" s="14">
        <f t="shared" si="671"/>
        <v>0</v>
      </c>
      <c r="AA2070" s="14">
        <f t="shared" si="672"/>
        <v>0</v>
      </c>
      <c r="AB2070" s="14">
        <f t="shared" si="674"/>
        <v>0</v>
      </c>
      <c r="AC2070" s="15">
        <f t="shared" si="673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654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69"/>
        <v>665.6</v>
      </c>
      <c r="Y2071" s="14">
        <f t="shared" si="670"/>
        <v>0</v>
      </c>
      <c r="Z2071" s="14">
        <f t="shared" si="671"/>
        <v>0</v>
      </c>
      <c r="AA2071" s="14">
        <f t="shared" si="672"/>
        <v>0</v>
      </c>
      <c r="AB2071" s="14">
        <f t="shared" si="674"/>
        <v>0</v>
      </c>
      <c r="AC2071" s="15">
        <f t="shared" si="673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595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69"/>
        <v>237.38</v>
      </c>
      <c r="Y2072" s="14">
        <f t="shared" si="670"/>
        <v>572.70000000000005</v>
      </c>
      <c r="Z2072" s="14">
        <f t="shared" si="671"/>
        <v>0</v>
      </c>
      <c r="AA2072" s="14">
        <f t="shared" si="672"/>
        <v>0</v>
      </c>
      <c r="AB2072" s="14">
        <f t="shared" si="674"/>
        <v>0</v>
      </c>
      <c r="AC2072" s="15">
        <f t="shared" si="673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830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69"/>
        <v>237.38</v>
      </c>
      <c r="Y2073" s="14">
        <f t="shared" si="670"/>
        <v>0</v>
      </c>
      <c r="Z2073" s="14">
        <f t="shared" si="671"/>
        <v>572.70000000000005</v>
      </c>
      <c r="AA2073" s="14">
        <f t="shared" si="672"/>
        <v>0</v>
      </c>
      <c r="AB2073" s="14">
        <f t="shared" si="674"/>
        <v>0</v>
      </c>
      <c r="AC2073" s="15">
        <f t="shared" si="673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831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69"/>
        <v>237.38</v>
      </c>
      <c r="Y2074" s="14">
        <f t="shared" si="670"/>
        <v>0</v>
      </c>
      <c r="Z2074" s="14">
        <f t="shared" si="671"/>
        <v>0</v>
      </c>
      <c r="AA2074" s="14">
        <f t="shared" si="672"/>
        <v>572.70000000000005</v>
      </c>
      <c r="AB2074" s="14">
        <f t="shared" si="674"/>
        <v>0</v>
      </c>
      <c r="AC2074" s="15">
        <f t="shared" si="673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832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69"/>
        <v>237.38</v>
      </c>
      <c r="Y2075" s="14">
        <f t="shared" si="670"/>
        <v>0</v>
      </c>
      <c r="Z2075" s="14">
        <f t="shared" si="671"/>
        <v>0</v>
      </c>
      <c r="AA2075" s="14">
        <f t="shared" si="672"/>
        <v>0</v>
      </c>
      <c r="AB2075" s="14">
        <f t="shared" si="674"/>
        <v>572.70000000000005</v>
      </c>
      <c r="AC2075" s="15">
        <f t="shared" si="673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833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(N2076/100)*(I2076*$I$13)+(N2076/100)*(J2076*$J$13)+(N2076/100)*(M2076*$M$13)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>N2076+S2076</f>
        <v>846.6</v>
      </c>
      <c r="Y2076" s="14">
        <f t="shared" si="670"/>
        <v>0</v>
      </c>
      <c r="Z2076" s="14">
        <f t="shared" si="671"/>
        <v>0</v>
      </c>
      <c r="AA2076" s="14">
        <f t="shared" si="672"/>
        <v>0</v>
      </c>
      <c r="AB2076" s="14">
        <f t="shared" si="674"/>
        <v>0</v>
      </c>
      <c r="AC2076" s="15">
        <f t="shared" si="673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834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69"/>
        <v>846.6</v>
      </c>
      <c r="Y2077" s="14">
        <f t="shared" si="670"/>
        <v>0</v>
      </c>
      <c r="Z2077" s="14">
        <f t="shared" si="671"/>
        <v>0</v>
      </c>
      <c r="AA2077" s="14">
        <f t="shared" si="672"/>
        <v>0</v>
      </c>
      <c r="AB2077" s="14">
        <f t="shared" si="674"/>
        <v>0</v>
      </c>
      <c r="AC2077" s="15">
        <f t="shared" si="673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69"/>
        <v>846.6</v>
      </c>
      <c r="Y2078" s="14">
        <f t="shared" si="670"/>
        <v>0</v>
      </c>
      <c r="Z2078" s="14">
        <f t="shared" si="671"/>
        <v>0</v>
      </c>
      <c r="AA2078" s="14">
        <f t="shared" si="672"/>
        <v>0</v>
      </c>
      <c r="AB2078" s="14">
        <f t="shared" si="674"/>
        <v>0</v>
      </c>
      <c r="AC2078" s="15">
        <f t="shared" si="673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69"/>
        <v>808.75200000000007</v>
      </c>
      <c r="Y2079" s="14">
        <f t="shared" si="670"/>
        <v>0</v>
      </c>
      <c r="Z2079" s="14">
        <f t="shared" si="671"/>
        <v>0</v>
      </c>
      <c r="AA2079" s="14">
        <f t="shared" si="672"/>
        <v>0</v>
      </c>
      <c r="AB2079" s="14">
        <f t="shared" si="674"/>
        <v>0</v>
      </c>
      <c r="AC2079" s="15">
        <f t="shared" si="673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69"/>
        <v>922.96</v>
      </c>
      <c r="Y2080" s="14">
        <f t="shared" si="670"/>
        <v>0</v>
      </c>
      <c r="Z2080" s="14">
        <f t="shared" si="671"/>
        <v>0</v>
      </c>
      <c r="AA2080" s="14">
        <f t="shared" si="672"/>
        <v>0</v>
      </c>
      <c r="AB2080" s="14">
        <f t="shared" si="674"/>
        <v>0</v>
      </c>
      <c r="AC2080" s="15">
        <f t="shared" si="673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75">N2081+S2081</f>
        <v>780</v>
      </c>
      <c r="Y2081" s="52">
        <f t="shared" ref="Y2081:Y2095" si="676">O2081+T2081</f>
        <v>0</v>
      </c>
      <c r="Z2081" s="52">
        <f t="shared" ref="Z2081:Z2095" si="677">P2081+U2081</f>
        <v>0</v>
      </c>
      <c r="AA2081" s="52">
        <f t="shared" ref="AA2081:AA2095" si="678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801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75"/>
        <v>900</v>
      </c>
      <c r="Y2082" s="14">
        <f t="shared" si="676"/>
        <v>0</v>
      </c>
      <c r="Z2082" s="14">
        <f t="shared" si="677"/>
        <v>0</v>
      </c>
      <c r="AA2082" s="14">
        <f t="shared" si="678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802</v>
      </c>
      <c r="B2083" s="93">
        <v>40</v>
      </c>
      <c r="C2083" s="21" t="s">
        <v>835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75"/>
        <v>732</v>
      </c>
      <c r="Y2083" s="14">
        <f t="shared" si="676"/>
        <v>0</v>
      </c>
      <c r="Z2083" s="14">
        <f t="shared" si="677"/>
        <v>0</v>
      </c>
      <c r="AA2083" s="14">
        <f t="shared" si="678"/>
        <v>0</v>
      </c>
      <c r="AB2083" s="14">
        <f>R2083+W2083</f>
        <v>0</v>
      </c>
      <c r="AC2083" s="15">
        <f t="shared" ref="AC2083:AC2095" si="679">ROUND(X2083+Y2083+Z2083+AA2083+AB2083,1)</f>
        <v>732</v>
      </c>
      <c r="AD2083" s="48">
        <f>(ROUND(AC2083-AC2081,1)/AC2081)</f>
        <v>-6.1538461538461542E-2</v>
      </c>
      <c r="AE2083" s="113" t="s">
        <v>800</v>
      </c>
      <c r="AF2083" s="60"/>
      <c r="AH2083" s="20"/>
    </row>
    <row r="2084" spans="1:34">
      <c r="A2084" s="99" t="s">
        <v>803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75"/>
        <v>732</v>
      </c>
      <c r="Y2084" s="14">
        <f t="shared" si="676"/>
        <v>0</v>
      </c>
      <c r="Z2084" s="14">
        <f t="shared" si="677"/>
        <v>0</v>
      </c>
      <c r="AA2084" s="14">
        <f t="shared" si="678"/>
        <v>0</v>
      </c>
      <c r="AB2084" s="14">
        <f t="shared" ref="AB2084:AB2095" si="680">R2084+W2084</f>
        <v>0</v>
      </c>
      <c r="AC2084" s="15">
        <f t="shared" si="679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804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75"/>
        <v>732</v>
      </c>
      <c r="Y2085" s="14">
        <f t="shared" si="676"/>
        <v>0</v>
      </c>
      <c r="Z2085" s="14">
        <f t="shared" si="677"/>
        <v>0</v>
      </c>
      <c r="AA2085" s="14">
        <f t="shared" si="678"/>
        <v>0</v>
      </c>
      <c r="AB2085" s="14">
        <f t="shared" si="680"/>
        <v>0</v>
      </c>
      <c r="AC2085" s="15">
        <f t="shared" si="679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654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75"/>
        <v>732</v>
      </c>
      <c r="Y2086" s="14">
        <f t="shared" si="676"/>
        <v>0</v>
      </c>
      <c r="Z2086" s="14">
        <f t="shared" si="677"/>
        <v>0</v>
      </c>
      <c r="AA2086" s="14">
        <f t="shared" si="678"/>
        <v>0</v>
      </c>
      <c r="AB2086" s="14">
        <f t="shared" si="680"/>
        <v>0</v>
      </c>
      <c r="AC2086" s="15">
        <f t="shared" si="679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595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75"/>
        <v>253.5</v>
      </c>
      <c r="Y2087" s="14">
        <f t="shared" si="676"/>
        <v>607.5</v>
      </c>
      <c r="Z2087" s="14">
        <f t="shared" si="677"/>
        <v>0</v>
      </c>
      <c r="AA2087" s="14">
        <f t="shared" si="678"/>
        <v>0</v>
      </c>
      <c r="AB2087" s="14">
        <f t="shared" si="680"/>
        <v>0</v>
      </c>
      <c r="AC2087" s="15">
        <f t="shared" si="679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830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75"/>
        <v>253.5</v>
      </c>
      <c r="Y2088" s="14">
        <f t="shared" si="676"/>
        <v>0</v>
      </c>
      <c r="Z2088" s="14">
        <f t="shared" si="677"/>
        <v>607.5</v>
      </c>
      <c r="AA2088" s="14">
        <f t="shared" si="678"/>
        <v>0</v>
      </c>
      <c r="AB2088" s="14">
        <f t="shared" si="680"/>
        <v>0</v>
      </c>
      <c r="AC2088" s="15">
        <f t="shared" si="679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831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75"/>
        <v>253.5</v>
      </c>
      <c r="Y2089" s="14">
        <f t="shared" si="676"/>
        <v>0</v>
      </c>
      <c r="Z2089" s="14">
        <f t="shared" si="677"/>
        <v>0</v>
      </c>
      <c r="AA2089" s="14">
        <f t="shared" si="678"/>
        <v>607.5</v>
      </c>
      <c r="AB2089" s="14">
        <f t="shared" si="680"/>
        <v>0</v>
      </c>
      <c r="AC2089" s="15">
        <f t="shared" si="679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832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75"/>
        <v>253.5</v>
      </c>
      <c r="Y2090" s="14">
        <f t="shared" si="676"/>
        <v>0</v>
      </c>
      <c r="Z2090" s="14">
        <f t="shared" si="677"/>
        <v>0</v>
      </c>
      <c r="AA2090" s="14">
        <f t="shared" si="678"/>
        <v>0</v>
      </c>
      <c r="AB2090" s="14">
        <f t="shared" si="680"/>
        <v>607.5</v>
      </c>
      <c r="AC2090" s="15">
        <f t="shared" si="679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833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(N2091/100)*(I2091*$I$13)+(N2091/100)*(J2091*$J$13)+(N2091/100)*(M2091*$M$13)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>N2091+S2091</f>
        <v>900</v>
      </c>
      <c r="Y2091" s="14">
        <f t="shared" si="676"/>
        <v>0</v>
      </c>
      <c r="Z2091" s="14">
        <f t="shared" si="677"/>
        <v>0</v>
      </c>
      <c r="AA2091" s="14">
        <f t="shared" si="678"/>
        <v>0</v>
      </c>
      <c r="AB2091" s="14">
        <f t="shared" si="680"/>
        <v>0</v>
      </c>
      <c r="AC2091" s="15">
        <f t="shared" si="679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834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75"/>
        <v>900</v>
      </c>
      <c r="Y2092" s="14">
        <f t="shared" si="676"/>
        <v>0</v>
      </c>
      <c r="Z2092" s="14">
        <f t="shared" si="677"/>
        <v>0</v>
      </c>
      <c r="AA2092" s="14">
        <f t="shared" si="678"/>
        <v>0</v>
      </c>
      <c r="AB2092" s="14">
        <f t="shared" si="680"/>
        <v>0</v>
      </c>
      <c r="AC2092" s="15">
        <f t="shared" si="679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75"/>
        <v>900</v>
      </c>
      <c r="Y2093" s="14">
        <f t="shared" si="676"/>
        <v>0</v>
      </c>
      <c r="Z2093" s="14">
        <f t="shared" si="677"/>
        <v>0</v>
      </c>
      <c r="AA2093" s="14">
        <f t="shared" si="678"/>
        <v>0</v>
      </c>
      <c r="AB2093" s="14">
        <f t="shared" si="680"/>
        <v>0</v>
      </c>
      <c r="AC2093" s="15">
        <f t="shared" si="679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75"/>
        <v>1003.1999999999999</v>
      </c>
      <c r="Y2094" s="14">
        <f t="shared" si="676"/>
        <v>0</v>
      </c>
      <c r="Z2094" s="14">
        <f t="shared" si="677"/>
        <v>0</v>
      </c>
      <c r="AA2094" s="14">
        <f t="shared" si="678"/>
        <v>0</v>
      </c>
      <c r="AB2094" s="14">
        <f t="shared" si="680"/>
        <v>0</v>
      </c>
      <c r="AC2094" s="15">
        <f t="shared" si="679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75"/>
        <v>828</v>
      </c>
      <c r="Y2095" s="14">
        <f t="shared" si="676"/>
        <v>0</v>
      </c>
      <c r="Z2095" s="14">
        <f t="shared" si="677"/>
        <v>0</v>
      </c>
      <c r="AA2095" s="14">
        <f t="shared" si="678"/>
        <v>0</v>
      </c>
      <c r="AB2095" s="14">
        <f t="shared" si="680"/>
        <v>0</v>
      </c>
      <c r="AC2095" s="15">
        <f t="shared" si="679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50" t="s">
        <v>92</v>
      </c>
      <c r="C2096" s="150"/>
      <c r="D2096" s="150"/>
      <c r="E2096" s="150"/>
      <c r="F2096" s="150"/>
      <c r="G2096" s="150"/>
      <c r="H2096" s="150"/>
      <c r="I2096" s="150"/>
      <c r="J2096" s="150"/>
      <c r="K2096" s="150"/>
      <c r="L2096" s="150"/>
      <c r="M2096" s="150"/>
      <c r="N2096" s="150"/>
      <c r="O2096" s="150"/>
      <c r="P2096" s="150"/>
      <c r="Q2096" s="150"/>
      <c r="R2096" s="150"/>
      <c r="S2096" s="150"/>
      <c r="T2096" s="150"/>
      <c r="U2096" s="150"/>
      <c r="V2096" s="150"/>
      <c r="W2096" s="150"/>
      <c r="X2096" s="150"/>
      <c r="Y2096" s="150"/>
      <c r="Z2096" s="150"/>
      <c r="AA2096" s="150"/>
      <c r="AB2096" s="150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81">N2097+S2097</f>
        <v>537.6</v>
      </c>
      <c r="Y2097" s="14">
        <f t="shared" ref="Y2097:Y2172" si="682">O2097+T2097</f>
        <v>0</v>
      </c>
      <c r="Z2097" s="14">
        <f t="shared" ref="Z2097:Z2172" si="683">P2097+U2097</f>
        <v>0</v>
      </c>
      <c r="AA2097" s="14">
        <f t="shared" ref="AA2097:AA2172" si="684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801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1"/>
        <v>622.08000000000015</v>
      </c>
      <c r="Y2098" s="14">
        <f t="shared" si="682"/>
        <v>0</v>
      </c>
      <c r="Z2098" s="14">
        <f t="shared" si="683"/>
        <v>0</v>
      </c>
      <c r="AA2098" s="14">
        <f t="shared" si="684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800</v>
      </c>
      <c r="AF2098" s="60"/>
      <c r="AH2098" s="20"/>
    </row>
    <row r="2099" spans="1:34">
      <c r="A2099" s="99" t="s">
        <v>802</v>
      </c>
      <c r="B2099" s="87">
        <v>12</v>
      </c>
      <c r="C2099" s="21" t="s">
        <v>835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1"/>
        <v>503.03999999999996</v>
      </c>
      <c r="Y2099" s="14">
        <f t="shared" si="682"/>
        <v>0</v>
      </c>
      <c r="Z2099" s="14">
        <f t="shared" si="683"/>
        <v>0</v>
      </c>
      <c r="AA2099" s="14">
        <f t="shared" si="684"/>
        <v>0</v>
      </c>
      <c r="AB2099" s="14">
        <f>R2099+W2099</f>
        <v>0</v>
      </c>
      <c r="AC2099" s="15">
        <f t="shared" ref="AC2099:AC2111" si="685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803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1"/>
        <v>503.03999999999996</v>
      </c>
      <c r="Y2100" s="14">
        <f t="shared" si="682"/>
        <v>0</v>
      </c>
      <c r="Z2100" s="14">
        <f t="shared" si="683"/>
        <v>0</v>
      </c>
      <c r="AA2100" s="14">
        <f t="shared" si="684"/>
        <v>0</v>
      </c>
      <c r="AB2100" s="14">
        <f t="shared" ref="AB2100:AB2112" si="686">R2100+W2100</f>
        <v>0</v>
      </c>
      <c r="AC2100" s="15">
        <f t="shared" si="685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804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1"/>
        <v>503.03999999999996</v>
      </c>
      <c r="Y2101" s="14">
        <f t="shared" si="682"/>
        <v>0</v>
      </c>
      <c r="Z2101" s="14">
        <f t="shared" si="683"/>
        <v>0</v>
      </c>
      <c r="AA2101" s="14">
        <f t="shared" si="684"/>
        <v>0</v>
      </c>
      <c r="AB2101" s="14">
        <f t="shared" si="686"/>
        <v>0</v>
      </c>
      <c r="AC2101" s="15">
        <f t="shared" si="685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654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1"/>
        <v>503.03999999999996</v>
      </c>
      <c r="Y2102" s="14">
        <f t="shared" si="682"/>
        <v>0</v>
      </c>
      <c r="Z2102" s="14">
        <f t="shared" si="683"/>
        <v>0</v>
      </c>
      <c r="AA2102" s="14">
        <f t="shared" si="684"/>
        <v>0</v>
      </c>
      <c r="AB2102" s="14">
        <f t="shared" si="686"/>
        <v>0</v>
      </c>
      <c r="AC2102" s="15">
        <f t="shared" si="685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595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1"/>
        <v>174.72000000000003</v>
      </c>
      <c r="Y2103" s="14">
        <f t="shared" si="682"/>
        <v>417.59999999999997</v>
      </c>
      <c r="Z2103" s="14">
        <f t="shared" si="683"/>
        <v>0</v>
      </c>
      <c r="AA2103" s="14">
        <f t="shared" si="684"/>
        <v>0</v>
      </c>
      <c r="AB2103" s="14">
        <f t="shared" si="686"/>
        <v>0</v>
      </c>
      <c r="AC2103" s="15">
        <f t="shared" si="685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830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1"/>
        <v>174.72000000000003</v>
      </c>
      <c r="Y2104" s="14">
        <f t="shared" si="682"/>
        <v>0</v>
      </c>
      <c r="Z2104" s="14">
        <f t="shared" si="683"/>
        <v>417.59999999999997</v>
      </c>
      <c r="AA2104" s="14">
        <f t="shared" si="684"/>
        <v>0</v>
      </c>
      <c r="AB2104" s="14">
        <f t="shared" si="686"/>
        <v>0</v>
      </c>
      <c r="AC2104" s="15">
        <f t="shared" si="685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831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681"/>
        <v>174.72000000000003</v>
      </c>
      <c r="Y2105" s="14">
        <f t="shared" si="682"/>
        <v>0</v>
      </c>
      <c r="Z2105" s="14">
        <f t="shared" si="683"/>
        <v>0</v>
      </c>
      <c r="AA2105" s="14">
        <f t="shared" si="684"/>
        <v>417.59999999999997</v>
      </c>
      <c r="AB2105" s="14">
        <f t="shared" si="686"/>
        <v>0</v>
      </c>
      <c r="AC2105" s="15">
        <f t="shared" si="685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832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681"/>
        <v>174.72000000000003</v>
      </c>
      <c r="Y2106" s="14">
        <f t="shared" si="682"/>
        <v>0</v>
      </c>
      <c r="Z2106" s="14">
        <f t="shared" si="683"/>
        <v>0</v>
      </c>
      <c r="AA2106" s="14">
        <f t="shared" si="684"/>
        <v>0</v>
      </c>
      <c r="AB2106" s="14">
        <f t="shared" si="686"/>
        <v>417.59999999999997</v>
      </c>
      <c r="AC2106" s="15">
        <f t="shared" si="685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833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(N2107/100)*(I2107*$I$13)+(N2107/100)*(J2107*$J$13)+(N2107/100)*(M2107*$M$13)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>N2107+S2107</f>
        <v>619.20000000000005</v>
      </c>
      <c r="Y2107" s="14">
        <f t="shared" si="682"/>
        <v>0</v>
      </c>
      <c r="Z2107" s="14">
        <f t="shared" si="683"/>
        <v>0</v>
      </c>
      <c r="AA2107" s="14">
        <f t="shared" si="684"/>
        <v>0</v>
      </c>
      <c r="AB2107" s="14">
        <f t="shared" si="686"/>
        <v>0</v>
      </c>
      <c r="AC2107" s="15">
        <f t="shared" si="685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834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1"/>
        <v>619.20000000000005</v>
      </c>
      <c r="Y2108" s="14">
        <f t="shared" si="682"/>
        <v>0</v>
      </c>
      <c r="Z2108" s="14">
        <f t="shared" si="683"/>
        <v>0</v>
      </c>
      <c r="AA2108" s="14">
        <f t="shared" si="684"/>
        <v>0</v>
      </c>
      <c r="AB2108" s="14">
        <f t="shared" si="686"/>
        <v>0</v>
      </c>
      <c r="AC2108" s="15">
        <f t="shared" si="685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1"/>
        <v>619.20000000000005</v>
      </c>
      <c r="Y2109" s="14">
        <f t="shared" si="682"/>
        <v>0</v>
      </c>
      <c r="Z2109" s="14">
        <f t="shared" si="683"/>
        <v>0</v>
      </c>
      <c r="AA2109" s="14">
        <f t="shared" si="684"/>
        <v>0</v>
      </c>
      <c r="AB2109" s="14">
        <f t="shared" si="686"/>
        <v>0</v>
      </c>
      <c r="AC2109" s="15">
        <f t="shared" si="685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1"/>
        <v>684.28800000000012</v>
      </c>
      <c r="Y2110" s="14">
        <f t="shared" si="682"/>
        <v>0</v>
      </c>
      <c r="Z2110" s="14">
        <f t="shared" si="683"/>
        <v>0</v>
      </c>
      <c r="AA2110" s="14">
        <f t="shared" si="684"/>
        <v>0</v>
      </c>
      <c r="AB2110" s="14">
        <f t="shared" si="686"/>
        <v>0</v>
      </c>
      <c r="AC2110" s="15">
        <f t="shared" si="685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1"/>
        <v>578.30400000000009</v>
      </c>
      <c r="Y2111" s="14">
        <f t="shared" si="682"/>
        <v>0</v>
      </c>
      <c r="Z2111" s="14">
        <f t="shared" si="683"/>
        <v>0</v>
      </c>
      <c r="AA2111" s="14">
        <f t="shared" si="684"/>
        <v>0</v>
      </c>
      <c r="AB2111" s="14">
        <f t="shared" si="686"/>
        <v>0</v>
      </c>
      <c r="AC2111" s="15">
        <f t="shared" si="685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81"/>
        <v>540.79999999999995</v>
      </c>
      <c r="Y2112" s="52">
        <f t="shared" si="682"/>
        <v>0</v>
      </c>
      <c r="Z2112" s="52">
        <f t="shared" si="683"/>
        <v>0</v>
      </c>
      <c r="AA2112" s="52">
        <f t="shared" si="684"/>
        <v>0</v>
      </c>
      <c r="AB2112" s="52">
        <f t="shared" si="686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801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81"/>
        <v>624</v>
      </c>
      <c r="Y2113" s="14">
        <f t="shared" si="682"/>
        <v>0</v>
      </c>
      <c r="Z2113" s="14">
        <f t="shared" si="683"/>
        <v>0</v>
      </c>
      <c r="AA2113" s="14">
        <f t="shared" si="684"/>
        <v>0</v>
      </c>
      <c r="AB2113" s="14">
        <f t="shared" ref="AB2113:AB2129" si="687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800</v>
      </c>
      <c r="AF2113" s="60"/>
      <c r="AH2113" s="20"/>
    </row>
    <row r="2114" spans="1:34">
      <c r="A2114" s="99" t="s">
        <v>802</v>
      </c>
      <c r="B2114" s="89">
        <v>8</v>
      </c>
      <c r="C2114" s="21" t="s">
        <v>835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1"/>
        <v>507.52000000000004</v>
      </c>
      <c r="Y2114" s="14">
        <f t="shared" si="682"/>
        <v>0</v>
      </c>
      <c r="Z2114" s="14">
        <f t="shared" si="683"/>
        <v>0</v>
      </c>
      <c r="AA2114" s="14">
        <f t="shared" si="684"/>
        <v>0</v>
      </c>
      <c r="AB2114" s="14">
        <f t="shared" si="687"/>
        <v>0</v>
      </c>
      <c r="AC2114" s="15">
        <f t="shared" ref="AC2114:AC2126" si="688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803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1"/>
        <v>507.52000000000004</v>
      </c>
      <c r="Y2115" s="14">
        <f t="shared" si="682"/>
        <v>0</v>
      </c>
      <c r="Z2115" s="14">
        <f t="shared" si="683"/>
        <v>0</v>
      </c>
      <c r="AA2115" s="14">
        <f t="shared" si="684"/>
        <v>0</v>
      </c>
      <c r="AB2115" s="14">
        <f t="shared" si="687"/>
        <v>0</v>
      </c>
      <c r="AC2115" s="15">
        <f t="shared" si="688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804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1"/>
        <v>507.52000000000004</v>
      </c>
      <c r="Y2116" s="14">
        <f t="shared" si="682"/>
        <v>0</v>
      </c>
      <c r="Z2116" s="14">
        <f t="shared" si="683"/>
        <v>0</v>
      </c>
      <c r="AA2116" s="14">
        <f t="shared" si="684"/>
        <v>0</v>
      </c>
      <c r="AB2116" s="14">
        <f t="shared" si="687"/>
        <v>0</v>
      </c>
      <c r="AC2116" s="15">
        <f t="shared" si="688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654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1"/>
        <v>507.52000000000004</v>
      </c>
      <c r="Y2117" s="14">
        <f t="shared" si="682"/>
        <v>0</v>
      </c>
      <c r="Z2117" s="14">
        <f t="shared" si="683"/>
        <v>0</v>
      </c>
      <c r="AA2117" s="14">
        <f t="shared" si="684"/>
        <v>0</v>
      </c>
      <c r="AB2117" s="14">
        <f t="shared" si="687"/>
        <v>0</v>
      </c>
      <c r="AC2117" s="15">
        <f t="shared" si="688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595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1"/>
        <v>175.76000000000002</v>
      </c>
      <c r="Y2118" s="14">
        <f t="shared" si="682"/>
        <v>421.2</v>
      </c>
      <c r="Z2118" s="14">
        <f t="shared" si="683"/>
        <v>0</v>
      </c>
      <c r="AA2118" s="14">
        <f t="shared" si="684"/>
        <v>0</v>
      </c>
      <c r="AB2118" s="14">
        <f t="shared" si="687"/>
        <v>0</v>
      </c>
      <c r="AC2118" s="15">
        <f t="shared" si="688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830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1"/>
        <v>175.76000000000002</v>
      </c>
      <c r="Y2119" s="14">
        <f t="shared" si="682"/>
        <v>0</v>
      </c>
      <c r="Z2119" s="14">
        <f t="shared" si="683"/>
        <v>567</v>
      </c>
      <c r="AA2119" s="14">
        <f t="shared" si="684"/>
        <v>0</v>
      </c>
      <c r="AB2119" s="14">
        <f t="shared" si="687"/>
        <v>0</v>
      </c>
      <c r="AC2119" s="15">
        <f t="shared" si="688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831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681"/>
        <v>175.76000000000002</v>
      </c>
      <c r="Y2120" s="14">
        <f t="shared" si="682"/>
        <v>0</v>
      </c>
      <c r="Z2120" s="14">
        <f t="shared" si="683"/>
        <v>0</v>
      </c>
      <c r="AA2120" s="14">
        <f t="shared" si="684"/>
        <v>421.2</v>
      </c>
      <c r="AB2120" s="14">
        <f t="shared" si="687"/>
        <v>0</v>
      </c>
      <c r="AC2120" s="15">
        <f t="shared" si="688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832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681"/>
        <v>175.76000000000002</v>
      </c>
      <c r="Y2121" s="14">
        <f t="shared" si="682"/>
        <v>0</v>
      </c>
      <c r="Z2121" s="14">
        <f t="shared" si="683"/>
        <v>0</v>
      </c>
      <c r="AA2121" s="14">
        <f t="shared" si="684"/>
        <v>0</v>
      </c>
      <c r="AB2121" s="14">
        <f t="shared" si="687"/>
        <v>421.2</v>
      </c>
      <c r="AC2121" s="15">
        <f t="shared" si="688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833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(N2122/100)*(I2122*$I$13)+(N2122/100)*(J2122*$J$13)+(N2122/100)*(M2122*$M$13)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>N2122+S2122</f>
        <v>624</v>
      </c>
      <c r="Y2122" s="14">
        <f t="shared" si="682"/>
        <v>0</v>
      </c>
      <c r="Z2122" s="14">
        <f t="shared" si="683"/>
        <v>0</v>
      </c>
      <c r="AA2122" s="14">
        <f t="shared" si="684"/>
        <v>0</v>
      </c>
      <c r="AB2122" s="14">
        <f t="shared" si="687"/>
        <v>0</v>
      </c>
      <c r="AC2122" s="15">
        <f t="shared" si="688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834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1"/>
        <v>624</v>
      </c>
      <c r="Y2123" s="14">
        <f t="shared" si="682"/>
        <v>0</v>
      </c>
      <c r="Z2123" s="14">
        <f t="shared" si="683"/>
        <v>0</v>
      </c>
      <c r="AA2123" s="14">
        <f t="shared" si="684"/>
        <v>0</v>
      </c>
      <c r="AB2123" s="14">
        <f t="shared" si="687"/>
        <v>0</v>
      </c>
      <c r="AC2123" s="15">
        <f t="shared" si="688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1"/>
        <v>624</v>
      </c>
      <c r="Y2124" s="14">
        <f t="shared" si="682"/>
        <v>0</v>
      </c>
      <c r="Z2124" s="14">
        <f t="shared" si="683"/>
        <v>0</v>
      </c>
      <c r="AA2124" s="14">
        <f t="shared" si="684"/>
        <v>0</v>
      </c>
      <c r="AB2124" s="14">
        <f t="shared" si="687"/>
        <v>0</v>
      </c>
      <c r="AC2124" s="15">
        <f t="shared" si="688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1"/>
        <v>676.41600000000005</v>
      </c>
      <c r="Y2125" s="14">
        <f t="shared" si="682"/>
        <v>0</v>
      </c>
      <c r="Z2125" s="14">
        <f t="shared" si="683"/>
        <v>0</v>
      </c>
      <c r="AA2125" s="14">
        <f t="shared" si="684"/>
        <v>0</v>
      </c>
      <c r="AB2125" s="14">
        <f t="shared" si="687"/>
        <v>0</v>
      </c>
      <c r="AC2125" s="15">
        <f t="shared" si="688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1"/>
        <v>593.21600000000001</v>
      </c>
      <c r="Y2126" s="14">
        <f t="shared" si="682"/>
        <v>0</v>
      </c>
      <c r="Z2126" s="14">
        <f t="shared" si="683"/>
        <v>0</v>
      </c>
      <c r="AA2126" s="14">
        <f t="shared" si="684"/>
        <v>0</v>
      </c>
      <c r="AB2126" s="14">
        <f t="shared" si="687"/>
        <v>0</v>
      </c>
      <c r="AC2126" s="15">
        <f t="shared" si="688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584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89">N2127+S2127</f>
        <v>528</v>
      </c>
      <c r="Y2127" s="52">
        <f t="shared" ref="Y2127:Y2141" si="690">O2127+T2127</f>
        <v>0</v>
      </c>
      <c r="Z2127" s="52">
        <f t="shared" ref="Z2127:Z2141" si="691">P2127+U2127</f>
        <v>0</v>
      </c>
      <c r="AA2127" s="52">
        <f t="shared" ref="AA2127:AA2141" si="692">Q2127+V2127</f>
        <v>0</v>
      </c>
      <c r="AB2127" s="52">
        <f t="shared" si="687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801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89"/>
        <v>611.6</v>
      </c>
      <c r="Y2128" s="14">
        <f t="shared" si="690"/>
        <v>0</v>
      </c>
      <c r="Z2128" s="14">
        <f t="shared" si="691"/>
        <v>0</v>
      </c>
      <c r="AA2128" s="14">
        <f t="shared" si="692"/>
        <v>0</v>
      </c>
      <c r="AB2128" s="14">
        <f t="shared" si="687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800</v>
      </c>
      <c r="AF2128" s="60"/>
      <c r="AH2128" s="20"/>
    </row>
    <row r="2129" spans="1:34">
      <c r="A2129" s="99" t="s">
        <v>802</v>
      </c>
      <c r="B2129" s="87">
        <v>12</v>
      </c>
      <c r="C2129" s="21" t="s">
        <v>835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89"/>
        <v>497.20000000000005</v>
      </c>
      <c r="Y2129" s="14">
        <f t="shared" si="690"/>
        <v>0</v>
      </c>
      <c r="Z2129" s="14">
        <f t="shared" si="691"/>
        <v>0</v>
      </c>
      <c r="AA2129" s="14">
        <f t="shared" si="692"/>
        <v>0</v>
      </c>
      <c r="AB2129" s="14">
        <f t="shared" si="687"/>
        <v>0</v>
      </c>
      <c r="AC2129" s="15">
        <f t="shared" ref="AC2129:AC2141" si="693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803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89"/>
        <v>497.20000000000005</v>
      </c>
      <c r="Y2130" s="14">
        <f t="shared" si="690"/>
        <v>0</v>
      </c>
      <c r="Z2130" s="14">
        <f t="shared" si="691"/>
        <v>0</v>
      </c>
      <c r="AA2130" s="14">
        <f t="shared" si="692"/>
        <v>0</v>
      </c>
      <c r="AB2130" s="14">
        <f t="shared" ref="AB2130:AB2141" si="694">R2130+W2130</f>
        <v>0</v>
      </c>
      <c r="AC2130" s="15">
        <f t="shared" si="693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804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89"/>
        <v>497.20000000000005</v>
      </c>
      <c r="Y2131" s="14">
        <f t="shared" si="690"/>
        <v>0</v>
      </c>
      <c r="Z2131" s="14">
        <f t="shared" si="691"/>
        <v>0</v>
      </c>
      <c r="AA2131" s="14">
        <f t="shared" si="692"/>
        <v>0</v>
      </c>
      <c r="AB2131" s="14">
        <f t="shared" si="694"/>
        <v>0</v>
      </c>
      <c r="AC2131" s="15">
        <f t="shared" si="693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654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89"/>
        <v>497.20000000000005</v>
      </c>
      <c r="Y2132" s="14">
        <f t="shared" si="690"/>
        <v>0</v>
      </c>
      <c r="Z2132" s="14">
        <f t="shared" si="691"/>
        <v>0</v>
      </c>
      <c r="AA2132" s="14">
        <f t="shared" si="692"/>
        <v>0</v>
      </c>
      <c r="AB2132" s="14">
        <f t="shared" si="694"/>
        <v>0</v>
      </c>
      <c r="AC2132" s="15">
        <f t="shared" si="693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595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89"/>
        <v>171.6</v>
      </c>
      <c r="Y2133" s="14">
        <f t="shared" si="690"/>
        <v>412.5</v>
      </c>
      <c r="Z2133" s="14">
        <f t="shared" si="691"/>
        <v>0</v>
      </c>
      <c r="AA2133" s="14">
        <f t="shared" si="692"/>
        <v>0</v>
      </c>
      <c r="AB2133" s="14">
        <f t="shared" si="694"/>
        <v>0</v>
      </c>
      <c r="AC2133" s="15">
        <f t="shared" si="693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830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89"/>
        <v>171.6</v>
      </c>
      <c r="Y2134" s="14">
        <f t="shared" si="690"/>
        <v>0</v>
      </c>
      <c r="Z2134" s="14">
        <f t="shared" si="691"/>
        <v>412.5</v>
      </c>
      <c r="AA2134" s="14">
        <f t="shared" si="692"/>
        <v>0</v>
      </c>
      <c r="AB2134" s="14">
        <f t="shared" si="694"/>
        <v>0</v>
      </c>
      <c r="AC2134" s="15">
        <f t="shared" si="693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831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689"/>
        <v>171.6</v>
      </c>
      <c r="Y2135" s="14">
        <f t="shared" si="690"/>
        <v>0</v>
      </c>
      <c r="Z2135" s="14">
        <f t="shared" si="691"/>
        <v>0</v>
      </c>
      <c r="AA2135" s="14">
        <f t="shared" si="692"/>
        <v>412.5</v>
      </c>
      <c r="AB2135" s="14">
        <f t="shared" si="694"/>
        <v>0</v>
      </c>
      <c r="AC2135" s="15">
        <f t="shared" si="693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832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689"/>
        <v>171.6</v>
      </c>
      <c r="Y2136" s="14">
        <f t="shared" si="690"/>
        <v>0</v>
      </c>
      <c r="Z2136" s="14">
        <f t="shared" si="691"/>
        <v>0</v>
      </c>
      <c r="AA2136" s="14">
        <f t="shared" si="692"/>
        <v>0</v>
      </c>
      <c r="AB2136" s="14">
        <f t="shared" si="694"/>
        <v>412.5</v>
      </c>
      <c r="AC2136" s="15">
        <f t="shared" si="693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833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(N2137/100)*(I2137*$I$13)+(N2137/100)*(J2137*$J$13)+(N2137/100)*(M2137*$M$13)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>N2137+S2137</f>
        <v>610.5</v>
      </c>
      <c r="Y2137" s="14">
        <f t="shared" si="690"/>
        <v>0</v>
      </c>
      <c r="Z2137" s="14">
        <f t="shared" si="691"/>
        <v>0</v>
      </c>
      <c r="AA2137" s="14">
        <f t="shared" si="692"/>
        <v>0</v>
      </c>
      <c r="AB2137" s="14">
        <f t="shared" si="694"/>
        <v>0</v>
      </c>
      <c r="AC2137" s="15">
        <f t="shared" si="693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834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89"/>
        <v>610.5</v>
      </c>
      <c r="Y2138" s="14">
        <f t="shared" si="690"/>
        <v>0</v>
      </c>
      <c r="Z2138" s="14">
        <f t="shared" si="691"/>
        <v>0</v>
      </c>
      <c r="AA2138" s="14">
        <f t="shared" si="692"/>
        <v>0</v>
      </c>
      <c r="AB2138" s="14">
        <f t="shared" si="694"/>
        <v>0</v>
      </c>
      <c r="AC2138" s="15">
        <f t="shared" si="693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89"/>
        <v>610.5</v>
      </c>
      <c r="Y2139" s="14">
        <f t="shared" si="690"/>
        <v>0</v>
      </c>
      <c r="Z2139" s="14">
        <f t="shared" si="691"/>
        <v>0</v>
      </c>
      <c r="AA2139" s="14">
        <f t="shared" si="692"/>
        <v>0</v>
      </c>
      <c r="AB2139" s="14">
        <f t="shared" si="694"/>
        <v>0</v>
      </c>
      <c r="AC2139" s="15">
        <f t="shared" si="693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89"/>
        <v>667.04</v>
      </c>
      <c r="Y2140" s="14">
        <f t="shared" si="690"/>
        <v>0</v>
      </c>
      <c r="Z2140" s="14">
        <f t="shared" si="691"/>
        <v>0</v>
      </c>
      <c r="AA2140" s="14">
        <f t="shared" si="692"/>
        <v>0</v>
      </c>
      <c r="AB2140" s="14">
        <f t="shared" si="694"/>
        <v>0</v>
      </c>
      <c r="AC2140" s="15">
        <f t="shared" si="693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89"/>
        <v>578.16000000000008</v>
      </c>
      <c r="Y2141" s="14">
        <f t="shared" si="690"/>
        <v>0</v>
      </c>
      <c r="Z2141" s="14">
        <f t="shared" si="691"/>
        <v>0</v>
      </c>
      <c r="AA2141" s="14">
        <f t="shared" si="692"/>
        <v>0</v>
      </c>
      <c r="AB2141" s="14">
        <f t="shared" si="694"/>
        <v>0</v>
      </c>
      <c r="AC2141" s="15">
        <f t="shared" si="693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81"/>
        <v>612</v>
      </c>
      <c r="Y2142" s="52">
        <f t="shared" si="682"/>
        <v>0</v>
      </c>
      <c r="Z2142" s="52">
        <f t="shared" si="683"/>
        <v>0</v>
      </c>
      <c r="AA2142" s="52">
        <f t="shared" si="684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801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81"/>
        <v>705.84</v>
      </c>
      <c r="Y2143" s="14">
        <f t="shared" si="682"/>
        <v>0</v>
      </c>
      <c r="Z2143" s="14">
        <f t="shared" si="683"/>
        <v>0</v>
      </c>
      <c r="AA2143" s="14">
        <f t="shared" si="684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800</v>
      </c>
      <c r="AF2143" s="60"/>
      <c r="AH2143" s="20"/>
    </row>
    <row r="2144" spans="1:34">
      <c r="A2144" s="99" t="s">
        <v>802</v>
      </c>
      <c r="B2144" s="91">
        <v>28</v>
      </c>
      <c r="C2144" s="21" t="s">
        <v>835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571.20000000000005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95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803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571.20000000000005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96">R2145+W2145</f>
        <v>0</v>
      </c>
      <c r="AC2145" s="15">
        <f t="shared" si="695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804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571.20000000000005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96"/>
        <v>0</v>
      </c>
      <c r="AC2146" s="15">
        <f t="shared" si="695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654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571.20000000000005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96"/>
        <v>0</v>
      </c>
      <c r="AC2147" s="15">
        <f t="shared" si="695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595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198.89999999999998</v>
      </c>
      <c r="Y2148" s="14">
        <f t="shared" si="682"/>
        <v>474.3</v>
      </c>
      <c r="Z2148" s="14">
        <f t="shared" si="683"/>
        <v>0</v>
      </c>
      <c r="AA2148" s="14">
        <f t="shared" si="684"/>
        <v>0</v>
      </c>
      <c r="AB2148" s="14">
        <f t="shared" si="696"/>
        <v>0</v>
      </c>
      <c r="AC2148" s="15">
        <f t="shared" si="695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830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198.89999999999998</v>
      </c>
      <c r="Y2149" s="14">
        <f t="shared" si="682"/>
        <v>0</v>
      </c>
      <c r="Z2149" s="14">
        <f t="shared" si="683"/>
        <v>474.3</v>
      </c>
      <c r="AA2149" s="14">
        <f t="shared" si="684"/>
        <v>0</v>
      </c>
      <c r="AB2149" s="14">
        <f t="shared" si="696"/>
        <v>0</v>
      </c>
      <c r="AC2149" s="15">
        <f t="shared" si="695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831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681"/>
        <v>198.89999999999998</v>
      </c>
      <c r="Y2150" s="14">
        <f t="shared" si="682"/>
        <v>0</v>
      </c>
      <c r="Z2150" s="14">
        <f t="shared" si="683"/>
        <v>0</v>
      </c>
      <c r="AA2150" s="14">
        <f t="shared" si="684"/>
        <v>474.3</v>
      </c>
      <c r="AB2150" s="14">
        <f t="shared" si="696"/>
        <v>0</v>
      </c>
      <c r="AC2150" s="15">
        <f t="shared" si="695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832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681"/>
        <v>198.89999999999998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96"/>
        <v>474.3</v>
      </c>
      <c r="AC2151" s="15">
        <f t="shared" si="695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833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(N2152/100)*(I2152*$I$13)+(N2152/100)*(J2152*$J$13)+(N2152/100)*(M2152*$M$13)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>N2152+S2152</f>
        <v>703.8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96"/>
        <v>0</v>
      </c>
      <c r="AC2152" s="15">
        <f t="shared" si="695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834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703.8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96"/>
        <v>0</v>
      </c>
      <c r="AC2153" s="15">
        <f t="shared" si="695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703.8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96"/>
        <v>0</v>
      </c>
      <c r="AC2154" s="15">
        <f t="shared" si="695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778.46400000000006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96"/>
        <v>0</v>
      </c>
      <c r="AC2155" s="15">
        <f t="shared" si="695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653.6160000000001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96"/>
        <v>0</v>
      </c>
      <c r="AC2156" s="15">
        <f t="shared" si="695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81"/>
        <v>580</v>
      </c>
      <c r="Y2157" s="52">
        <f t="shared" si="682"/>
        <v>0</v>
      </c>
      <c r="Z2157" s="52">
        <f t="shared" si="683"/>
        <v>0</v>
      </c>
      <c r="AA2157" s="52">
        <f t="shared" si="684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801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97">N2158+S2158</f>
        <v>668</v>
      </c>
      <c r="Y2158" s="14">
        <f t="shared" ref="Y2158:Y2171" si="698">O2158+T2158</f>
        <v>0</v>
      </c>
      <c r="Z2158" s="14">
        <f t="shared" ref="Z2158:Z2171" si="699">P2158+U2158</f>
        <v>0</v>
      </c>
      <c r="AA2158" s="14">
        <f t="shared" ref="AA2158:AA2171" si="700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800</v>
      </c>
      <c r="AF2158" s="60"/>
      <c r="AH2158" s="20"/>
    </row>
    <row r="2159" spans="1:34">
      <c r="A2159" s="99" t="s">
        <v>802</v>
      </c>
      <c r="B2159" s="93">
        <v>24</v>
      </c>
      <c r="C2159" s="21" t="s">
        <v>835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97"/>
        <v>542</v>
      </c>
      <c r="Y2159" s="14">
        <f t="shared" si="698"/>
        <v>0</v>
      </c>
      <c r="Z2159" s="14">
        <f t="shared" si="699"/>
        <v>0</v>
      </c>
      <c r="AA2159" s="14">
        <f t="shared" si="700"/>
        <v>0</v>
      </c>
      <c r="AB2159" s="14">
        <f>R2159+W2159</f>
        <v>0</v>
      </c>
      <c r="AC2159" s="15">
        <f t="shared" ref="AC2159:AC2171" si="701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803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97"/>
        <v>542</v>
      </c>
      <c r="Y2160" s="14">
        <f t="shared" si="698"/>
        <v>0</v>
      </c>
      <c r="Z2160" s="14">
        <f t="shared" si="699"/>
        <v>0</v>
      </c>
      <c r="AA2160" s="14">
        <f t="shared" si="700"/>
        <v>0</v>
      </c>
      <c r="AB2160" s="14">
        <f t="shared" ref="AB2160:AB2171" si="702">R2160+W2160</f>
        <v>0</v>
      </c>
      <c r="AC2160" s="15">
        <f t="shared" si="701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804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97"/>
        <v>542</v>
      </c>
      <c r="Y2161" s="14">
        <f t="shared" si="698"/>
        <v>0</v>
      </c>
      <c r="Z2161" s="14">
        <f t="shared" si="699"/>
        <v>0</v>
      </c>
      <c r="AA2161" s="14">
        <f t="shared" si="700"/>
        <v>0</v>
      </c>
      <c r="AB2161" s="14">
        <f t="shared" si="702"/>
        <v>0</v>
      </c>
      <c r="AC2161" s="15">
        <f t="shared" si="701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654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97"/>
        <v>542</v>
      </c>
      <c r="Y2162" s="14">
        <f t="shared" si="698"/>
        <v>0</v>
      </c>
      <c r="Z2162" s="14">
        <f t="shared" si="699"/>
        <v>0</v>
      </c>
      <c r="AA2162" s="14">
        <f t="shared" si="700"/>
        <v>0</v>
      </c>
      <c r="AB2162" s="14">
        <f t="shared" si="702"/>
        <v>0</v>
      </c>
      <c r="AC2162" s="15">
        <f t="shared" si="701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595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97"/>
        <v>188.5</v>
      </c>
      <c r="Y2163" s="14">
        <f t="shared" si="698"/>
        <v>450</v>
      </c>
      <c r="Z2163" s="14">
        <f t="shared" si="699"/>
        <v>0</v>
      </c>
      <c r="AA2163" s="14">
        <f t="shared" si="700"/>
        <v>0</v>
      </c>
      <c r="AB2163" s="14">
        <f t="shared" si="702"/>
        <v>0</v>
      </c>
      <c r="AC2163" s="15">
        <f t="shared" si="701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830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97"/>
        <v>188.5</v>
      </c>
      <c r="Y2164" s="14">
        <f t="shared" si="698"/>
        <v>0</v>
      </c>
      <c r="Z2164" s="14">
        <f t="shared" si="699"/>
        <v>450</v>
      </c>
      <c r="AA2164" s="14">
        <f t="shared" si="700"/>
        <v>0</v>
      </c>
      <c r="AB2164" s="14">
        <f t="shared" si="702"/>
        <v>0</v>
      </c>
      <c r="AC2164" s="15">
        <f t="shared" si="701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831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697"/>
        <v>188.5</v>
      </c>
      <c r="Y2165" s="14">
        <f t="shared" si="698"/>
        <v>0</v>
      </c>
      <c r="Z2165" s="14">
        <f t="shared" si="699"/>
        <v>0</v>
      </c>
      <c r="AA2165" s="14">
        <f t="shared" si="700"/>
        <v>450</v>
      </c>
      <c r="AB2165" s="14">
        <f t="shared" si="702"/>
        <v>0</v>
      </c>
      <c r="AC2165" s="15">
        <f t="shared" si="701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832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697"/>
        <v>188.5</v>
      </c>
      <c r="Y2166" s="14">
        <f t="shared" si="698"/>
        <v>0</v>
      </c>
      <c r="Z2166" s="14">
        <f t="shared" si="699"/>
        <v>0</v>
      </c>
      <c r="AA2166" s="14">
        <f t="shared" si="700"/>
        <v>0</v>
      </c>
      <c r="AB2166" s="14">
        <f t="shared" si="702"/>
        <v>450</v>
      </c>
      <c r="AC2166" s="15">
        <f t="shared" si="701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833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(N2167/100)*(I2167*$I$13)+(N2167/100)*(J2167*$J$13)+(N2167/100)*(M2167*$M$13)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>N2167+S2167</f>
        <v>666</v>
      </c>
      <c r="Y2167" s="14">
        <f t="shared" si="698"/>
        <v>0</v>
      </c>
      <c r="Z2167" s="14">
        <f t="shared" si="699"/>
        <v>0</v>
      </c>
      <c r="AA2167" s="14">
        <f t="shared" si="700"/>
        <v>0</v>
      </c>
      <c r="AB2167" s="14">
        <f t="shared" si="702"/>
        <v>0</v>
      </c>
      <c r="AC2167" s="15">
        <f t="shared" si="701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834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97"/>
        <v>666</v>
      </c>
      <c r="Y2168" s="14">
        <f t="shared" si="698"/>
        <v>0</v>
      </c>
      <c r="Z2168" s="14">
        <f t="shared" si="699"/>
        <v>0</v>
      </c>
      <c r="AA2168" s="14">
        <f t="shared" si="700"/>
        <v>0</v>
      </c>
      <c r="AB2168" s="14">
        <f t="shared" si="702"/>
        <v>0</v>
      </c>
      <c r="AC2168" s="15">
        <f t="shared" si="701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97"/>
        <v>666</v>
      </c>
      <c r="Y2169" s="14">
        <f t="shared" si="698"/>
        <v>0</v>
      </c>
      <c r="Z2169" s="14">
        <f t="shared" si="699"/>
        <v>0</v>
      </c>
      <c r="AA2169" s="14">
        <f t="shared" si="700"/>
        <v>0</v>
      </c>
      <c r="AB2169" s="14">
        <f t="shared" si="702"/>
        <v>0</v>
      </c>
      <c r="AC2169" s="15">
        <f t="shared" si="701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97"/>
        <v>728.80000000000007</v>
      </c>
      <c r="Y2170" s="14">
        <f t="shared" si="698"/>
        <v>0</v>
      </c>
      <c r="Z2170" s="14">
        <f t="shared" si="699"/>
        <v>0</v>
      </c>
      <c r="AA2170" s="14">
        <f t="shared" si="700"/>
        <v>0</v>
      </c>
      <c r="AB2170" s="14">
        <f t="shared" si="702"/>
        <v>0</v>
      </c>
      <c r="AC2170" s="15">
        <f t="shared" si="701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97"/>
        <v>628</v>
      </c>
      <c r="Y2171" s="14">
        <f t="shared" si="698"/>
        <v>0</v>
      </c>
      <c r="Z2171" s="14">
        <f t="shared" si="699"/>
        <v>0</v>
      </c>
      <c r="AA2171" s="14">
        <f t="shared" si="700"/>
        <v>0</v>
      </c>
      <c r="AB2171" s="14">
        <f t="shared" si="702"/>
        <v>0</v>
      </c>
      <c r="AC2171" s="15">
        <f t="shared" si="701"/>
        <v>628</v>
      </c>
      <c r="AD2171" s="48">
        <f>(ROUND(AC2171-AC2157,1)/AC2157)</f>
        <v>8.2758620689655171E-2</v>
      </c>
      <c r="AE2171" s="111"/>
      <c r="AF2171" s="63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81"/>
        <v>592.79999999999995</v>
      </c>
      <c r="Y2172" s="52">
        <f t="shared" si="682"/>
        <v>0</v>
      </c>
      <c r="Z2172" s="52">
        <f t="shared" si="683"/>
        <v>0</v>
      </c>
      <c r="AA2172" s="52">
        <f t="shared" si="684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801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703">N2173+S2173</f>
        <v>684</v>
      </c>
      <c r="Y2173" s="14">
        <f t="shared" ref="Y2173:Y2186" si="704">O2173+T2173</f>
        <v>0</v>
      </c>
      <c r="Z2173" s="14">
        <f t="shared" ref="Z2173:Z2186" si="705">P2173+U2173</f>
        <v>0</v>
      </c>
      <c r="AA2173" s="14">
        <f t="shared" ref="AA2173:AA2186" si="706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/>
      <c r="AF2173" s="60"/>
      <c r="AH2173" s="20"/>
    </row>
    <row r="2174" spans="1:34">
      <c r="A2174" s="99" t="s">
        <v>802</v>
      </c>
      <c r="B2174" s="91">
        <v>0</v>
      </c>
      <c r="C2174" s="21" t="s">
        <v>835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03"/>
        <v>556.31999999999994</v>
      </c>
      <c r="Y2174" s="14">
        <f t="shared" si="704"/>
        <v>0</v>
      </c>
      <c r="Z2174" s="14">
        <f t="shared" si="705"/>
        <v>0</v>
      </c>
      <c r="AA2174" s="14">
        <f t="shared" si="706"/>
        <v>0</v>
      </c>
      <c r="AB2174" s="14">
        <f>R2174+W2174</f>
        <v>0</v>
      </c>
      <c r="AC2174" s="15">
        <f t="shared" ref="AC2174:AC2186" si="707">ROUND(X2174+Y2174+Z2174+AA2174+AB2174,1)</f>
        <v>556.29999999999995</v>
      </c>
      <c r="AD2174" s="48">
        <f>(ROUND(AC2174-AC2172,1)/AC2172)</f>
        <v>-6.1572199730094472E-2</v>
      </c>
      <c r="AE2174" s="113" t="s">
        <v>800</v>
      </c>
      <c r="AF2174" s="60"/>
      <c r="AH2174" s="20"/>
    </row>
    <row r="2175" spans="1:34">
      <c r="A2175" s="99" t="s">
        <v>803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03"/>
        <v>556.31999999999994</v>
      </c>
      <c r="Y2175" s="14">
        <f t="shared" si="704"/>
        <v>0</v>
      </c>
      <c r="Z2175" s="14">
        <f t="shared" si="705"/>
        <v>0</v>
      </c>
      <c r="AA2175" s="14">
        <f t="shared" si="706"/>
        <v>0</v>
      </c>
      <c r="AB2175" s="14">
        <f t="shared" ref="AB2175:AB2186" si="708">R2175+W2175</f>
        <v>0</v>
      </c>
      <c r="AC2175" s="15">
        <f t="shared" si="707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804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03"/>
        <v>556.31999999999994</v>
      </c>
      <c r="Y2176" s="14">
        <f t="shared" si="704"/>
        <v>0</v>
      </c>
      <c r="Z2176" s="14">
        <f t="shared" si="705"/>
        <v>0</v>
      </c>
      <c r="AA2176" s="14">
        <f t="shared" si="706"/>
        <v>0</v>
      </c>
      <c r="AB2176" s="14">
        <f t="shared" si="708"/>
        <v>0</v>
      </c>
      <c r="AC2176" s="15">
        <f t="shared" si="707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654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03"/>
        <v>556.31999999999994</v>
      </c>
      <c r="Y2177" s="14">
        <f t="shared" si="704"/>
        <v>0</v>
      </c>
      <c r="Z2177" s="14">
        <f t="shared" si="705"/>
        <v>0</v>
      </c>
      <c r="AA2177" s="14">
        <f t="shared" si="706"/>
        <v>0</v>
      </c>
      <c r="AB2177" s="14">
        <f t="shared" si="708"/>
        <v>0</v>
      </c>
      <c r="AC2177" s="15">
        <f t="shared" si="707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595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03"/>
        <v>192.66000000000003</v>
      </c>
      <c r="Y2178" s="14">
        <f t="shared" si="704"/>
        <v>461.7</v>
      </c>
      <c r="Z2178" s="14">
        <f t="shared" si="705"/>
        <v>0</v>
      </c>
      <c r="AA2178" s="14">
        <f t="shared" si="706"/>
        <v>0</v>
      </c>
      <c r="AB2178" s="14">
        <f t="shared" si="708"/>
        <v>0</v>
      </c>
      <c r="AC2178" s="15">
        <f t="shared" si="707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830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03"/>
        <v>192.66000000000003</v>
      </c>
      <c r="Y2179" s="14">
        <f t="shared" si="704"/>
        <v>0</v>
      </c>
      <c r="Z2179" s="14">
        <f t="shared" si="705"/>
        <v>461.7</v>
      </c>
      <c r="AA2179" s="14">
        <f t="shared" si="706"/>
        <v>0</v>
      </c>
      <c r="AB2179" s="14">
        <f t="shared" si="708"/>
        <v>0</v>
      </c>
      <c r="AC2179" s="15">
        <f t="shared" si="707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831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703"/>
        <v>192.66000000000003</v>
      </c>
      <c r="Y2180" s="14">
        <f t="shared" si="704"/>
        <v>0</v>
      </c>
      <c r="Z2180" s="14">
        <f t="shared" si="705"/>
        <v>0</v>
      </c>
      <c r="AA2180" s="14">
        <f t="shared" si="706"/>
        <v>461.7</v>
      </c>
      <c r="AB2180" s="14">
        <f t="shared" si="708"/>
        <v>0</v>
      </c>
      <c r="AC2180" s="15">
        <f t="shared" si="707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832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703"/>
        <v>192.66000000000003</v>
      </c>
      <c r="Y2181" s="14">
        <f t="shared" si="704"/>
        <v>0</v>
      </c>
      <c r="Z2181" s="14">
        <f t="shared" si="705"/>
        <v>0</v>
      </c>
      <c r="AA2181" s="14">
        <f t="shared" si="706"/>
        <v>0</v>
      </c>
      <c r="AB2181" s="14">
        <f t="shared" si="708"/>
        <v>461.7</v>
      </c>
      <c r="AC2181" s="15">
        <f t="shared" si="707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833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(N2182/100)*(I2182*$I$13)+(N2182/100)*(J2182*$J$13)+(N2182/100)*(M2182*$M$13)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>N2182+S2182</f>
        <v>684</v>
      </c>
      <c r="Y2182" s="14">
        <f t="shared" si="704"/>
        <v>0</v>
      </c>
      <c r="Z2182" s="14">
        <f t="shared" si="705"/>
        <v>0</v>
      </c>
      <c r="AA2182" s="14">
        <f t="shared" si="706"/>
        <v>0</v>
      </c>
      <c r="AB2182" s="14">
        <f t="shared" si="708"/>
        <v>0</v>
      </c>
      <c r="AC2182" s="15">
        <f t="shared" si="707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834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03"/>
        <v>684</v>
      </c>
      <c r="Y2183" s="14">
        <f t="shared" si="704"/>
        <v>0</v>
      </c>
      <c r="Z2183" s="14">
        <f t="shared" si="705"/>
        <v>0</v>
      </c>
      <c r="AA2183" s="14">
        <f t="shared" si="706"/>
        <v>0</v>
      </c>
      <c r="AB2183" s="14">
        <f t="shared" si="708"/>
        <v>0</v>
      </c>
      <c r="AC2183" s="15">
        <f t="shared" si="707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03"/>
        <v>684</v>
      </c>
      <c r="Y2184" s="14">
        <f t="shared" si="704"/>
        <v>0</v>
      </c>
      <c r="Z2184" s="14">
        <f t="shared" si="705"/>
        <v>0</v>
      </c>
      <c r="AA2184" s="14">
        <f t="shared" si="706"/>
        <v>0</v>
      </c>
      <c r="AB2184" s="14">
        <f t="shared" si="708"/>
        <v>0</v>
      </c>
      <c r="AC2184" s="15">
        <f t="shared" si="707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03"/>
        <v>642.96</v>
      </c>
      <c r="Y2185" s="14">
        <f t="shared" si="704"/>
        <v>0</v>
      </c>
      <c r="Z2185" s="14">
        <f t="shared" si="705"/>
        <v>0</v>
      </c>
      <c r="AA2185" s="14">
        <f t="shared" si="706"/>
        <v>0</v>
      </c>
      <c r="AB2185" s="14">
        <f t="shared" si="708"/>
        <v>0</v>
      </c>
      <c r="AC2185" s="15">
        <f t="shared" si="707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03"/>
        <v>748.75200000000007</v>
      </c>
      <c r="Y2186" s="14">
        <f t="shared" si="704"/>
        <v>0</v>
      </c>
      <c r="Z2186" s="14">
        <f t="shared" si="705"/>
        <v>0</v>
      </c>
      <c r="AA2186" s="14">
        <f t="shared" si="706"/>
        <v>0</v>
      </c>
      <c r="AB2186" s="14">
        <f t="shared" si="708"/>
        <v>0</v>
      </c>
      <c r="AC2186" s="15">
        <f t="shared" si="707"/>
        <v>748.8</v>
      </c>
      <c r="AD2186" s="48">
        <f>(ROUND(AC2186-AC2172,1)/AC2172)</f>
        <v>0.26315789473684215</v>
      </c>
      <c r="AE2186" s="113"/>
      <c r="AF2186" s="60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709">N2187+S2187</f>
        <v>440</v>
      </c>
      <c r="Y2187" s="52">
        <f t="shared" ref="Y2187:Y2202" si="710">O2187+T2187</f>
        <v>0</v>
      </c>
      <c r="Z2187" s="52">
        <f t="shared" ref="Z2187:Z2202" si="711">P2187+U2187</f>
        <v>256</v>
      </c>
      <c r="AA2187" s="52">
        <f t="shared" ref="AA2187:AA2202" si="712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801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09"/>
        <v>592</v>
      </c>
      <c r="Y2188" s="14">
        <f t="shared" si="710"/>
        <v>0</v>
      </c>
      <c r="Z2188" s="14">
        <f t="shared" si="711"/>
        <v>204.8</v>
      </c>
      <c r="AA2188" s="14">
        <f t="shared" si="712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802</v>
      </c>
      <c r="B2189" s="93">
        <v>16</v>
      </c>
      <c r="C2189" s="21" t="s">
        <v>835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09"/>
        <v>416</v>
      </c>
      <c r="Y2189" s="14">
        <f t="shared" si="710"/>
        <v>0</v>
      </c>
      <c r="Z2189" s="14">
        <f t="shared" si="711"/>
        <v>246.4</v>
      </c>
      <c r="AA2189" s="14">
        <f t="shared" si="712"/>
        <v>0</v>
      </c>
      <c r="AB2189" s="14">
        <f>R2189+W2189</f>
        <v>0</v>
      </c>
      <c r="AC2189" s="15">
        <f t="shared" ref="AC2189:AC2201" si="713">ROUND(X2189+Y2189+Z2189+AA2189+AB2189,1)</f>
        <v>662.4</v>
      </c>
      <c r="AD2189" s="48">
        <f>(ROUND(AC2189-AC2187,1)/AC2187)</f>
        <v>-4.8275862068965517E-2</v>
      </c>
      <c r="AE2189" s="113" t="s">
        <v>800</v>
      </c>
      <c r="AF2189" s="60"/>
      <c r="AH2189" s="20"/>
    </row>
    <row r="2190" spans="1:34">
      <c r="A2190" s="99" t="s">
        <v>803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09"/>
        <v>416</v>
      </c>
      <c r="Y2190" s="14">
        <f t="shared" si="710"/>
        <v>0</v>
      </c>
      <c r="Z2190" s="14">
        <f t="shared" si="711"/>
        <v>246.4</v>
      </c>
      <c r="AA2190" s="14">
        <f t="shared" si="712"/>
        <v>0</v>
      </c>
      <c r="AB2190" s="14">
        <f t="shared" ref="AB2190:AB2201" si="714">R2190+W2190</f>
        <v>0</v>
      </c>
      <c r="AC2190" s="15">
        <f t="shared" si="713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804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09"/>
        <v>416</v>
      </c>
      <c r="Y2191" s="14">
        <f t="shared" si="710"/>
        <v>0</v>
      </c>
      <c r="Z2191" s="14">
        <f t="shared" si="711"/>
        <v>246.4</v>
      </c>
      <c r="AA2191" s="14">
        <f t="shared" si="712"/>
        <v>0</v>
      </c>
      <c r="AB2191" s="14">
        <f t="shared" si="714"/>
        <v>0</v>
      </c>
      <c r="AC2191" s="15">
        <f t="shared" si="713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654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09"/>
        <v>416</v>
      </c>
      <c r="Y2192" s="14">
        <f t="shared" si="710"/>
        <v>0</v>
      </c>
      <c r="Z2192" s="14">
        <f t="shared" si="711"/>
        <v>246.4</v>
      </c>
      <c r="AA2192" s="14">
        <f t="shared" si="712"/>
        <v>0</v>
      </c>
      <c r="AB2192" s="14">
        <f t="shared" si="714"/>
        <v>0</v>
      </c>
      <c r="AC2192" s="15">
        <f t="shared" si="713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595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100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450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09"/>
        <v>143</v>
      </c>
      <c r="Y2193" s="14">
        <f t="shared" si="710"/>
        <v>675</v>
      </c>
      <c r="Z2193" s="14">
        <f t="shared" si="711"/>
        <v>0</v>
      </c>
      <c r="AA2193" s="14">
        <f t="shared" si="712"/>
        <v>0</v>
      </c>
      <c r="AB2193" s="14">
        <f t="shared" si="714"/>
        <v>0</v>
      </c>
      <c r="AC2193" s="15">
        <f t="shared" si="713"/>
        <v>818</v>
      </c>
      <c r="AD2193" s="48">
        <f>(ROUND(AC2193-AC2187,1)/AC2187)</f>
        <v>0.17528735632183909</v>
      </c>
      <c r="AE2193" s="113"/>
      <c r="AF2193" s="60"/>
      <c r="AH2193" s="20"/>
    </row>
    <row r="2194" spans="1:34">
      <c r="A2194" s="99" t="s">
        <v>830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55</v>
      </c>
      <c r="L2194" s="13">
        <v>55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495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09"/>
        <v>143</v>
      </c>
      <c r="Y2194" s="14">
        <f t="shared" si="710"/>
        <v>0</v>
      </c>
      <c r="Z2194" s="14">
        <f t="shared" si="711"/>
        <v>720</v>
      </c>
      <c r="AA2194" s="14">
        <f t="shared" si="712"/>
        <v>0</v>
      </c>
      <c r="AB2194" s="14">
        <f t="shared" si="714"/>
        <v>0</v>
      </c>
      <c r="AC2194" s="15">
        <f t="shared" si="713"/>
        <v>863</v>
      </c>
      <c r="AD2194" s="48">
        <f>(ROUND(AC2194-AC2187,1)/AC2187)</f>
        <v>0.23994252873563218</v>
      </c>
      <c r="AE2194" s="113"/>
      <c r="AF2194" s="60"/>
      <c r="AH2194" s="20"/>
    </row>
    <row r="2195" spans="1:34">
      <c r="A2195" s="99" t="s">
        <v>831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100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450</v>
      </c>
      <c r="W2195" s="14">
        <f>(R2195/100)*(K2195*$K$11)+(R2195/100)*(L2195*$L$11)</f>
        <v>0</v>
      </c>
      <c r="X2195" s="14">
        <f t="shared" si="709"/>
        <v>143</v>
      </c>
      <c r="Y2195" s="14">
        <f t="shared" si="710"/>
        <v>0</v>
      </c>
      <c r="Z2195" s="14">
        <f t="shared" si="711"/>
        <v>0</v>
      </c>
      <c r="AA2195" s="14">
        <f t="shared" si="712"/>
        <v>675</v>
      </c>
      <c r="AB2195" s="14">
        <f t="shared" si="714"/>
        <v>0</v>
      </c>
      <c r="AC2195" s="15">
        <f t="shared" si="713"/>
        <v>818</v>
      </c>
      <c r="AD2195" s="48">
        <f>(ROUND(AC2195-AC2187,1)/AC2187)</f>
        <v>0.17528735632183909</v>
      </c>
      <c r="AE2195" s="113"/>
      <c r="AF2195" s="60"/>
      <c r="AH2195" s="20"/>
    </row>
    <row r="2196" spans="1:34">
      <c r="A2196" s="99" t="s">
        <v>832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50</v>
      </c>
      <c r="L2196" s="13">
        <v>50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450</v>
      </c>
      <c r="X2196" s="14">
        <f t="shared" si="709"/>
        <v>143</v>
      </c>
      <c r="Y2196" s="14">
        <f t="shared" si="710"/>
        <v>0</v>
      </c>
      <c r="Z2196" s="14">
        <f t="shared" si="711"/>
        <v>0</v>
      </c>
      <c r="AA2196" s="14">
        <f t="shared" si="712"/>
        <v>0</v>
      </c>
      <c r="AB2196" s="14">
        <f t="shared" si="714"/>
        <v>675</v>
      </c>
      <c r="AC2196" s="15">
        <f t="shared" si="713"/>
        <v>818</v>
      </c>
      <c r="AD2196" s="48">
        <f>(ROUND(AC2196-AC2187,1)/AC2187)</f>
        <v>0.17528735632183909</v>
      </c>
      <c r="AE2196" s="113"/>
      <c r="AF2196" s="60"/>
      <c r="AH2196" s="20"/>
    </row>
    <row r="2197" spans="1:34">
      <c r="A2197" s="99" t="s">
        <v>833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50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(N2197/100)*(I2197*$I$13)+(N2197/100)*(J2197*$J$13)+(N2197/100)*(M2197*$M$13)</f>
        <v>330</v>
      </c>
      <c r="T2197" s="14">
        <f>(O2197/100)*(K2197*$K$13)+(O2197/100)*(M2197*$M$13)</f>
        <v>0</v>
      </c>
      <c r="U2197" s="14">
        <f>(P2197/100)*(K2197*$K$13)+(P2197/100)*(L2197*$L$13)+(P2197/100)*(M2197*$M$13)</f>
        <v>192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>N2197+S2197</f>
        <v>480</v>
      </c>
      <c r="Y2197" s="14">
        <f t="shared" si="710"/>
        <v>0</v>
      </c>
      <c r="Z2197" s="14">
        <f t="shared" si="711"/>
        <v>312</v>
      </c>
      <c r="AA2197" s="14">
        <f t="shared" si="712"/>
        <v>0</v>
      </c>
      <c r="AB2197" s="14">
        <f t="shared" si="714"/>
        <v>0</v>
      </c>
      <c r="AC2197" s="15">
        <f t="shared" si="713"/>
        <v>792</v>
      </c>
      <c r="AD2197" s="48">
        <f>(ROUND(AC2197-AC2187,1)/AC2187)</f>
        <v>0.13793103448275862</v>
      </c>
      <c r="AE2197" s="113"/>
      <c r="AF2197" s="60"/>
      <c r="AH2197" s="20"/>
    </row>
    <row r="2198" spans="1:34">
      <c r="A2198" s="99" t="s">
        <v>834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100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600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09"/>
        <v>787.5</v>
      </c>
      <c r="Y2198" s="14">
        <f t="shared" si="710"/>
        <v>0</v>
      </c>
      <c r="Z2198" s="14">
        <f t="shared" si="711"/>
        <v>0</v>
      </c>
      <c r="AA2198" s="14">
        <f t="shared" si="712"/>
        <v>0</v>
      </c>
      <c r="AB2198" s="14">
        <f t="shared" si="714"/>
        <v>0</v>
      </c>
      <c r="AC2198" s="15">
        <f t="shared" si="713"/>
        <v>787.5</v>
      </c>
      <c r="AD2198" s="48">
        <f>(ROUND(AC2198-AC2187,1)/AC2187)</f>
        <v>0.13146551724137931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100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600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09"/>
        <v>787.5</v>
      </c>
      <c r="Y2199" s="14">
        <f t="shared" si="710"/>
        <v>0</v>
      </c>
      <c r="Z2199" s="14">
        <f t="shared" si="711"/>
        <v>0</v>
      </c>
      <c r="AA2199" s="14">
        <f t="shared" si="712"/>
        <v>0</v>
      </c>
      <c r="AB2199" s="14">
        <f t="shared" si="714"/>
        <v>0</v>
      </c>
      <c r="AC2199" s="15">
        <f t="shared" si="713"/>
        <v>787.5</v>
      </c>
      <c r="AD2199" s="48">
        <f>(ROUND(AC2199-AC2187,1)/AC2187)</f>
        <v>0.13146551724137931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09"/>
        <v>572</v>
      </c>
      <c r="Y2200" s="14">
        <f t="shared" si="710"/>
        <v>0</v>
      </c>
      <c r="Z2200" s="14">
        <f t="shared" si="711"/>
        <v>204.8</v>
      </c>
      <c r="AA2200" s="14">
        <f t="shared" si="712"/>
        <v>0</v>
      </c>
      <c r="AB2200" s="14">
        <f t="shared" si="714"/>
        <v>0</v>
      </c>
      <c r="AC2200" s="15">
        <f t="shared" si="713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09"/>
        <v>572</v>
      </c>
      <c r="Y2201" s="14">
        <f t="shared" si="710"/>
        <v>0</v>
      </c>
      <c r="Z2201" s="14">
        <f t="shared" si="711"/>
        <v>204.8</v>
      </c>
      <c r="AA2201" s="14">
        <f t="shared" si="712"/>
        <v>0</v>
      </c>
      <c r="AB2201" s="14">
        <f t="shared" si="714"/>
        <v>0</v>
      </c>
      <c r="AC2201" s="15">
        <f t="shared" si="713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709"/>
        <v>604.79999999999995</v>
      </c>
      <c r="Y2202" s="52">
        <f t="shared" si="710"/>
        <v>0</v>
      </c>
      <c r="Z2202" s="52">
        <f t="shared" si="711"/>
        <v>0</v>
      </c>
      <c r="AA2202" s="52">
        <f t="shared" si="712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1"/>
      <c r="AF2202" s="63"/>
      <c r="AH2202" s="20"/>
    </row>
    <row r="2203" spans="1:34">
      <c r="A2203" s="99" t="s">
        <v>801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15">N2203+S2203</f>
        <v>699.84000000000015</v>
      </c>
      <c r="Y2203" s="14">
        <f t="shared" ref="Y2203:Y2231" si="716">O2203+T2203</f>
        <v>0</v>
      </c>
      <c r="Z2203" s="14">
        <f t="shared" ref="Z2203:Z2231" si="717">P2203+U2203</f>
        <v>0</v>
      </c>
      <c r="AA2203" s="14">
        <f t="shared" ref="AA2203:AA2231" si="718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802</v>
      </c>
      <c r="B2204" s="91">
        <v>16</v>
      </c>
      <c r="C2204" s="21" t="s">
        <v>835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15"/>
        <v>565.92000000000007</v>
      </c>
      <c r="Y2204" s="14">
        <f t="shared" si="716"/>
        <v>0</v>
      </c>
      <c r="Z2204" s="14">
        <f t="shared" si="717"/>
        <v>0</v>
      </c>
      <c r="AA2204" s="14">
        <f t="shared" si="718"/>
        <v>0</v>
      </c>
      <c r="AB2204" s="14">
        <f>R2204+W2204</f>
        <v>0</v>
      </c>
      <c r="AC2204" s="15">
        <f t="shared" ref="AC2204:AC2216" si="719">ROUND(X2204+Y2204+Z2204+AA2204+AB2204,1)</f>
        <v>565.9</v>
      </c>
      <c r="AD2204" s="48">
        <f>(ROUND(AC2204-AC2202,1)/AC2202)</f>
        <v>-6.4318783068783067E-2</v>
      </c>
      <c r="AE2204" s="113"/>
      <c r="AF2204" s="60"/>
      <c r="AH2204" s="20"/>
    </row>
    <row r="2205" spans="1:34">
      <c r="A2205" s="99" t="s">
        <v>803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15"/>
        <v>565.92000000000007</v>
      </c>
      <c r="Y2205" s="14">
        <f t="shared" si="716"/>
        <v>0</v>
      </c>
      <c r="Z2205" s="14">
        <f t="shared" si="717"/>
        <v>0</v>
      </c>
      <c r="AA2205" s="14">
        <f t="shared" si="718"/>
        <v>0</v>
      </c>
      <c r="AB2205" s="14">
        <f t="shared" ref="AB2205:AB2216" si="720">R2205+W2205</f>
        <v>0</v>
      </c>
      <c r="AC2205" s="15">
        <f t="shared" si="719"/>
        <v>565.9</v>
      </c>
      <c r="AD2205" s="48">
        <f>(ROUND(AC2205-AC2202,1)/AC2202)</f>
        <v>-6.4318783068783067E-2</v>
      </c>
      <c r="AE2205" s="113" t="s">
        <v>800</v>
      </c>
      <c r="AF2205" s="60"/>
      <c r="AH2205" s="20"/>
    </row>
    <row r="2206" spans="1:34">
      <c r="A2206" s="99" t="s">
        <v>804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15"/>
        <v>565.92000000000007</v>
      </c>
      <c r="Y2206" s="14">
        <f t="shared" si="716"/>
        <v>0</v>
      </c>
      <c r="Z2206" s="14">
        <f t="shared" si="717"/>
        <v>0</v>
      </c>
      <c r="AA2206" s="14">
        <f t="shared" si="718"/>
        <v>0</v>
      </c>
      <c r="AB2206" s="14">
        <f t="shared" si="720"/>
        <v>0</v>
      </c>
      <c r="AC2206" s="15">
        <f t="shared" si="719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654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15"/>
        <v>565.92000000000007</v>
      </c>
      <c r="Y2207" s="14">
        <f t="shared" si="716"/>
        <v>0</v>
      </c>
      <c r="Z2207" s="14">
        <f t="shared" si="717"/>
        <v>0</v>
      </c>
      <c r="AA2207" s="14">
        <f t="shared" si="718"/>
        <v>0</v>
      </c>
      <c r="AB2207" s="14">
        <f t="shared" si="720"/>
        <v>0</v>
      </c>
      <c r="AC2207" s="15">
        <f t="shared" si="719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595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15"/>
        <v>196.56</v>
      </c>
      <c r="Y2208" s="14">
        <f t="shared" si="716"/>
        <v>469.8</v>
      </c>
      <c r="Z2208" s="14">
        <f t="shared" si="717"/>
        <v>0</v>
      </c>
      <c r="AA2208" s="14">
        <f t="shared" si="718"/>
        <v>0</v>
      </c>
      <c r="AB2208" s="14">
        <f t="shared" si="720"/>
        <v>0</v>
      </c>
      <c r="AC2208" s="15">
        <f t="shared" si="719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830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15"/>
        <v>196.56</v>
      </c>
      <c r="Y2209" s="14">
        <f t="shared" si="716"/>
        <v>0</v>
      </c>
      <c r="Z2209" s="14">
        <f t="shared" si="717"/>
        <v>469.8</v>
      </c>
      <c r="AA2209" s="14">
        <f t="shared" si="718"/>
        <v>0</v>
      </c>
      <c r="AB2209" s="14">
        <f t="shared" si="720"/>
        <v>0</v>
      </c>
      <c r="AC2209" s="15">
        <f t="shared" si="719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831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15"/>
        <v>196.56</v>
      </c>
      <c r="Y2210" s="14">
        <f t="shared" si="716"/>
        <v>0</v>
      </c>
      <c r="Z2210" s="14">
        <f t="shared" si="717"/>
        <v>0</v>
      </c>
      <c r="AA2210" s="14">
        <f t="shared" si="718"/>
        <v>469.8</v>
      </c>
      <c r="AB2210" s="14">
        <f t="shared" si="720"/>
        <v>0</v>
      </c>
      <c r="AC2210" s="15">
        <f t="shared" si="719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832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15"/>
        <v>196.56</v>
      </c>
      <c r="Y2211" s="14">
        <f t="shared" si="716"/>
        <v>0</v>
      </c>
      <c r="Z2211" s="14">
        <f t="shared" si="717"/>
        <v>0</v>
      </c>
      <c r="AA2211" s="14">
        <f t="shared" si="718"/>
        <v>0</v>
      </c>
      <c r="AB2211" s="14">
        <f t="shared" si="720"/>
        <v>469.8</v>
      </c>
      <c r="AC2211" s="15">
        <f t="shared" si="719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833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>N2212+S2212</f>
        <v>696.6</v>
      </c>
      <c r="Y2212" s="14">
        <f t="shared" si="716"/>
        <v>0</v>
      </c>
      <c r="Z2212" s="14">
        <f t="shared" si="717"/>
        <v>0</v>
      </c>
      <c r="AA2212" s="14">
        <f t="shared" si="718"/>
        <v>0</v>
      </c>
      <c r="AB2212" s="14">
        <f t="shared" si="720"/>
        <v>0</v>
      </c>
      <c r="AC2212" s="15">
        <f t="shared" si="719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834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15"/>
        <v>696.6</v>
      </c>
      <c r="Y2213" s="14">
        <f t="shared" si="716"/>
        <v>0</v>
      </c>
      <c r="Z2213" s="14">
        <f t="shared" si="717"/>
        <v>0</v>
      </c>
      <c r="AA2213" s="14">
        <f t="shared" si="718"/>
        <v>0</v>
      </c>
      <c r="AB2213" s="14">
        <f t="shared" si="720"/>
        <v>0</v>
      </c>
      <c r="AC2213" s="15">
        <f t="shared" si="719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15"/>
        <v>696.6</v>
      </c>
      <c r="Y2214" s="14">
        <f t="shared" si="716"/>
        <v>0</v>
      </c>
      <c r="Z2214" s="14">
        <f t="shared" si="717"/>
        <v>0</v>
      </c>
      <c r="AA2214" s="14">
        <f t="shared" si="718"/>
        <v>0</v>
      </c>
      <c r="AB2214" s="14">
        <f t="shared" si="720"/>
        <v>0</v>
      </c>
      <c r="AC2214" s="15">
        <f t="shared" si="719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15"/>
        <v>773.28</v>
      </c>
      <c r="Y2215" s="14">
        <f t="shared" si="716"/>
        <v>0</v>
      </c>
      <c r="Z2215" s="14">
        <f t="shared" si="717"/>
        <v>0</v>
      </c>
      <c r="AA2215" s="14">
        <f t="shared" si="718"/>
        <v>0</v>
      </c>
      <c r="AB2215" s="14">
        <f t="shared" si="720"/>
        <v>0</v>
      </c>
      <c r="AC2215" s="15">
        <f t="shared" si="719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15"/>
        <v>647.13600000000008</v>
      </c>
      <c r="Y2216" s="14">
        <f t="shared" si="716"/>
        <v>0</v>
      </c>
      <c r="Z2216" s="14">
        <f t="shared" si="717"/>
        <v>0</v>
      </c>
      <c r="AA2216" s="14">
        <f t="shared" si="718"/>
        <v>0</v>
      </c>
      <c r="AB2216" s="14">
        <f t="shared" si="720"/>
        <v>0</v>
      </c>
      <c r="AC2216" s="15">
        <f t="shared" si="719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15"/>
        <v>600</v>
      </c>
      <c r="Y2217" s="52">
        <f t="shared" si="716"/>
        <v>0</v>
      </c>
      <c r="Z2217" s="52">
        <f t="shared" si="717"/>
        <v>0</v>
      </c>
      <c r="AA2217" s="52">
        <f t="shared" si="718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3"/>
      <c r="AF2217" s="60"/>
      <c r="AH2217" s="20"/>
    </row>
    <row r="2218" spans="1:34">
      <c r="A2218" s="99" t="s">
        <v>801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15"/>
        <v>688</v>
      </c>
      <c r="Y2218" s="14">
        <f t="shared" si="716"/>
        <v>0</v>
      </c>
      <c r="Z2218" s="14">
        <f t="shared" si="717"/>
        <v>0</v>
      </c>
      <c r="AA2218" s="14">
        <f t="shared" si="718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802</v>
      </c>
      <c r="B2219" s="93">
        <v>20</v>
      </c>
      <c r="C2219" s="21" t="s">
        <v>835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15"/>
        <v>560</v>
      </c>
      <c r="Y2219" s="14">
        <f t="shared" si="716"/>
        <v>0</v>
      </c>
      <c r="Z2219" s="14">
        <f t="shared" si="717"/>
        <v>0</v>
      </c>
      <c r="AA2219" s="14">
        <f t="shared" si="718"/>
        <v>0</v>
      </c>
      <c r="AB2219" s="14">
        <f>R2219+W2219</f>
        <v>0</v>
      </c>
      <c r="AC2219" s="15">
        <f t="shared" ref="AC2219:AC2231" si="721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803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15"/>
        <v>560</v>
      </c>
      <c r="Y2220" s="14">
        <f t="shared" si="716"/>
        <v>0</v>
      </c>
      <c r="Z2220" s="14">
        <f t="shared" si="717"/>
        <v>0</v>
      </c>
      <c r="AA2220" s="14">
        <f t="shared" si="718"/>
        <v>0</v>
      </c>
      <c r="AB2220" s="14">
        <f t="shared" ref="AB2220:AB2231" si="722">R2220+W2220</f>
        <v>0</v>
      </c>
      <c r="AC2220" s="15">
        <f t="shared" si="721"/>
        <v>560</v>
      </c>
      <c r="AD2220" s="48">
        <f>(ROUND(AC2220-AC2217,1)/AC2217)</f>
        <v>-6.6666666666666666E-2</v>
      </c>
      <c r="AE2220" s="113" t="s">
        <v>800</v>
      </c>
      <c r="AF2220" s="60"/>
      <c r="AH2220" s="20"/>
    </row>
    <row r="2221" spans="1:34">
      <c r="A2221" s="99" t="s">
        <v>804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15"/>
        <v>560</v>
      </c>
      <c r="Y2221" s="14">
        <f t="shared" si="716"/>
        <v>0</v>
      </c>
      <c r="Z2221" s="14">
        <f t="shared" si="717"/>
        <v>0</v>
      </c>
      <c r="AA2221" s="14">
        <f t="shared" si="718"/>
        <v>0</v>
      </c>
      <c r="AB2221" s="14">
        <f t="shared" si="722"/>
        <v>0</v>
      </c>
      <c r="AC2221" s="15">
        <f t="shared" si="721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654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15"/>
        <v>560</v>
      </c>
      <c r="Y2222" s="14">
        <f t="shared" si="716"/>
        <v>0</v>
      </c>
      <c r="Z2222" s="14">
        <f t="shared" si="717"/>
        <v>0</v>
      </c>
      <c r="AA2222" s="14">
        <f t="shared" si="718"/>
        <v>0</v>
      </c>
      <c r="AB2222" s="14">
        <f t="shared" si="722"/>
        <v>0</v>
      </c>
      <c r="AC2222" s="15">
        <f t="shared" si="721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595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15"/>
        <v>254.8</v>
      </c>
      <c r="Y2223" s="14">
        <f t="shared" si="716"/>
        <v>408</v>
      </c>
      <c r="Z2223" s="14">
        <f t="shared" si="717"/>
        <v>0</v>
      </c>
      <c r="AA2223" s="14">
        <f t="shared" si="718"/>
        <v>0</v>
      </c>
      <c r="AB2223" s="14">
        <f t="shared" si="722"/>
        <v>0</v>
      </c>
      <c r="AC2223" s="15">
        <f t="shared" si="721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830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15"/>
        <v>209.3</v>
      </c>
      <c r="Y2224" s="14">
        <f t="shared" si="716"/>
        <v>0</v>
      </c>
      <c r="Z2224" s="14">
        <f t="shared" si="717"/>
        <v>456</v>
      </c>
      <c r="AA2224" s="14">
        <f t="shared" si="718"/>
        <v>0</v>
      </c>
      <c r="AB2224" s="14">
        <f t="shared" si="722"/>
        <v>0</v>
      </c>
      <c r="AC2224" s="15">
        <f t="shared" si="721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831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15"/>
        <v>143</v>
      </c>
      <c r="Y2225" s="14">
        <f t="shared" si="716"/>
        <v>0</v>
      </c>
      <c r="Z2225" s="14">
        <f t="shared" si="717"/>
        <v>0</v>
      </c>
      <c r="AA2225" s="14">
        <f t="shared" si="718"/>
        <v>519</v>
      </c>
      <c r="AB2225" s="14">
        <f t="shared" si="722"/>
        <v>0</v>
      </c>
      <c r="AC2225" s="15">
        <f t="shared" si="721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832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15"/>
        <v>209.3</v>
      </c>
      <c r="Y2226" s="14">
        <f t="shared" si="716"/>
        <v>0</v>
      </c>
      <c r="Z2226" s="14">
        <f t="shared" si="717"/>
        <v>0</v>
      </c>
      <c r="AA2226" s="14">
        <f t="shared" si="718"/>
        <v>0</v>
      </c>
      <c r="AB2226" s="14">
        <f t="shared" si="722"/>
        <v>456</v>
      </c>
      <c r="AC2226" s="15">
        <f t="shared" si="721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833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15"/>
        <v>690</v>
      </c>
      <c r="Y2227" s="14">
        <f t="shared" si="716"/>
        <v>0</v>
      </c>
      <c r="Z2227" s="14">
        <f t="shared" si="717"/>
        <v>0</v>
      </c>
      <c r="AA2227" s="14">
        <f t="shared" si="718"/>
        <v>0</v>
      </c>
      <c r="AB2227" s="14">
        <f t="shared" si="722"/>
        <v>0</v>
      </c>
      <c r="AC2227" s="15">
        <f t="shared" si="721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834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15"/>
        <v>677.1</v>
      </c>
      <c r="Y2228" s="14">
        <f t="shared" si="716"/>
        <v>0</v>
      </c>
      <c r="Z2228" s="14">
        <f t="shared" si="717"/>
        <v>0</v>
      </c>
      <c r="AA2228" s="14">
        <f t="shared" si="718"/>
        <v>0</v>
      </c>
      <c r="AB2228" s="14">
        <f t="shared" si="722"/>
        <v>0</v>
      </c>
      <c r="AC2228" s="15">
        <f t="shared" si="721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15"/>
        <v>677.1</v>
      </c>
      <c r="Y2229" s="14">
        <f t="shared" si="716"/>
        <v>0</v>
      </c>
      <c r="Z2229" s="14">
        <f t="shared" si="717"/>
        <v>0</v>
      </c>
      <c r="AA2229" s="14">
        <f t="shared" si="718"/>
        <v>0</v>
      </c>
      <c r="AB2229" s="14">
        <f t="shared" si="722"/>
        <v>0</v>
      </c>
      <c r="AC2229" s="15">
        <f t="shared" si="721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15"/>
        <v>752</v>
      </c>
      <c r="Y2230" s="14">
        <f t="shared" si="716"/>
        <v>0</v>
      </c>
      <c r="Z2230" s="14">
        <f t="shared" si="717"/>
        <v>0</v>
      </c>
      <c r="AA2230" s="14">
        <f t="shared" si="718"/>
        <v>0</v>
      </c>
      <c r="AB2230" s="14">
        <f t="shared" si="722"/>
        <v>0</v>
      </c>
      <c r="AC2230" s="15">
        <f t="shared" si="721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15"/>
        <v>648</v>
      </c>
      <c r="Y2231" s="14">
        <f t="shared" si="716"/>
        <v>0</v>
      </c>
      <c r="Z2231" s="14">
        <f t="shared" si="717"/>
        <v>0</v>
      </c>
      <c r="AA2231" s="14">
        <f t="shared" si="718"/>
        <v>0</v>
      </c>
      <c r="AB2231" s="14">
        <f t="shared" si="722"/>
        <v>0</v>
      </c>
      <c r="AC2231" s="15">
        <f t="shared" si="721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582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23">N2232+S2232</f>
        <v>598</v>
      </c>
      <c r="Y2232" s="52">
        <f t="shared" ref="Y2232:Y2246" si="724">O2232+T2232</f>
        <v>0</v>
      </c>
      <c r="Z2232" s="52">
        <f t="shared" ref="Z2232:Z2246" si="725">P2232+U2232</f>
        <v>0</v>
      </c>
      <c r="AA2232" s="52">
        <f t="shared" ref="AA2232:AA2246" si="726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801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23"/>
        <v>726.80000000000007</v>
      </c>
      <c r="Y2233" s="14">
        <f t="shared" si="724"/>
        <v>0</v>
      </c>
      <c r="Z2233" s="14">
        <f t="shared" si="725"/>
        <v>0</v>
      </c>
      <c r="AA2233" s="14">
        <f t="shared" si="726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802</v>
      </c>
      <c r="B2234" s="91">
        <v>18</v>
      </c>
      <c r="C2234" s="21" t="s">
        <v>835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23"/>
        <v>561.20000000000005</v>
      </c>
      <c r="Y2234" s="14">
        <f t="shared" si="724"/>
        <v>0</v>
      </c>
      <c r="Z2234" s="14">
        <f t="shared" si="725"/>
        <v>0</v>
      </c>
      <c r="AA2234" s="14">
        <f t="shared" si="726"/>
        <v>0</v>
      </c>
      <c r="AB2234" s="14">
        <f>R2234+W2234</f>
        <v>0</v>
      </c>
      <c r="AC2234" s="15">
        <f t="shared" ref="AC2234:AC2246" si="727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803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23"/>
        <v>561.20000000000005</v>
      </c>
      <c r="Y2235" s="14">
        <f t="shared" si="724"/>
        <v>0</v>
      </c>
      <c r="Z2235" s="14">
        <f t="shared" si="725"/>
        <v>0</v>
      </c>
      <c r="AA2235" s="14">
        <f t="shared" si="726"/>
        <v>0</v>
      </c>
      <c r="AB2235" s="14">
        <f t="shared" ref="AB2235:AB2246" si="728">R2235+W2235</f>
        <v>0</v>
      </c>
      <c r="AC2235" s="15">
        <f t="shared" si="727"/>
        <v>561.20000000000005</v>
      </c>
      <c r="AD2235" s="48">
        <f>(ROUND(AC2235-AC2232,1)/AC2232)</f>
        <v>-6.1538461538461535E-2</v>
      </c>
      <c r="AE2235" s="113" t="s">
        <v>800</v>
      </c>
      <c r="AF2235" s="60"/>
      <c r="AH2235" s="20"/>
    </row>
    <row r="2236" spans="1:34">
      <c r="A2236" s="99" t="s">
        <v>804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23"/>
        <v>561.20000000000005</v>
      </c>
      <c r="Y2236" s="14">
        <f t="shared" si="724"/>
        <v>0</v>
      </c>
      <c r="Z2236" s="14">
        <f t="shared" si="725"/>
        <v>0</v>
      </c>
      <c r="AA2236" s="14">
        <f t="shared" si="726"/>
        <v>0</v>
      </c>
      <c r="AB2236" s="14">
        <f t="shared" si="728"/>
        <v>0</v>
      </c>
      <c r="AC2236" s="15">
        <f t="shared" si="727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654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23"/>
        <v>561.20000000000005</v>
      </c>
      <c r="Y2237" s="14">
        <f t="shared" si="724"/>
        <v>0</v>
      </c>
      <c r="Z2237" s="14">
        <f t="shared" si="725"/>
        <v>0</v>
      </c>
      <c r="AA2237" s="14">
        <f t="shared" si="726"/>
        <v>0</v>
      </c>
      <c r="AB2237" s="14">
        <f t="shared" si="728"/>
        <v>0</v>
      </c>
      <c r="AC2237" s="15">
        <f t="shared" si="727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595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23"/>
        <v>196.04000000000002</v>
      </c>
      <c r="Y2238" s="14">
        <f t="shared" si="724"/>
        <v>465.75</v>
      </c>
      <c r="Z2238" s="14">
        <f t="shared" si="725"/>
        <v>0</v>
      </c>
      <c r="AA2238" s="14">
        <f t="shared" si="726"/>
        <v>0</v>
      </c>
      <c r="AB2238" s="14">
        <f t="shared" si="728"/>
        <v>0</v>
      </c>
      <c r="AC2238" s="15">
        <f t="shared" si="727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830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23"/>
        <v>196.04000000000002</v>
      </c>
      <c r="Y2239" s="14">
        <f t="shared" si="724"/>
        <v>0</v>
      </c>
      <c r="Z2239" s="14">
        <f t="shared" si="725"/>
        <v>465.75</v>
      </c>
      <c r="AA2239" s="14">
        <f t="shared" si="726"/>
        <v>0</v>
      </c>
      <c r="AB2239" s="14">
        <f t="shared" si="728"/>
        <v>0</v>
      </c>
      <c r="AC2239" s="15">
        <f t="shared" si="727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831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23"/>
        <v>196.04000000000002</v>
      </c>
      <c r="Y2240" s="14">
        <f t="shared" si="724"/>
        <v>0</v>
      </c>
      <c r="Z2240" s="14">
        <f t="shared" si="725"/>
        <v>0</v>
      </c>
      <c r="AA2240" s="14">
        <f t="shared" si="726"/>
        <v>465.75</v>
      </c>
      <c r="AB2240" s="14">
        <f t="shared" si="728"/>
        <v>0</v>
      </c>
      <c r="AC2240" s="15">
        <f t="shared" si="727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832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23"/>
        <v>196.04000000000002</v>
      </c>
      <c r="Y2241" s="14">
        <f t="shared" si="724"/>
        <v>0</v>
      </c>
      <c r="Z2241" s="14">
        <f t="shared" si="725"/>
        <v>0</v>
      </c>
      <c r="AA2241" s="14">
        <f t="shared" si="726"/>
        <v>0</v>
      </c>
      <c r="AB2241" s="14">
        <f t="shared" si="728"/>
        <v>465.75</v>
      </c>
      <c r="AC2241" s="15">
        <f t="shared" si="727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833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(N2242/100)*(I2242*$I$13)+(N2242/100)*(J2242*$J$13)+(N2242/100)*(M2242*$M$13)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>N2242+S2242</f>
        <v>690</v>
      </c>
      <c r="Y2242" s="14">
        <f t="shared" si="724"/>
        <v>0</v>
      </c>
      <c r="Z2242" s="14">
        <f t="shared" si="725"/>
        <v>0</v>
      </c>
      <c r="AA2242" s="14">
        <f t="shared" si="726"/>
        <v>0</v>
      </c>
      <c r="AB2242" s="14">
        <f t="shared" si="728"/>
        <v>0</v>
      </c>
      <c r="AC2242" s="15">
        <f t="shared" si="727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834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23"/>
        <v>690</v>
      </c>
      <c r="Y2243" s="14">
        <f t="shared" si="724"/>
        <v>0</v>
      </c>
      <c r="Z2243" s="14">
        <f t="shared" si="725"/>
        <v>0</v>
      </c>
      <c r="AA2243" s="14">
        <f t="shared" si="726"/>
        <v>0</v>
      </c>
      <c r="AB2243" s="14">
        <f t="shared" si="728"/>
        <v>0</v>
      </c>
      <c r="AC2243" s="15">
        <f t="shared" si="727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23"/>
        <v>690</v>
      </c>
      <c r="Y2244" s="14">
        <f t="shared" si="724"/>
        <v>0</v>
      </c>
      <c r="Z2244" s="14">
        <f t="shared" si="725"/>
        <v>0</v>
      </c>
      <c r="AA2244" s="14">
        <f t="shared" si="726"/>
        <v>0</v>
      </c>
      <c r="AB2244" s="14">
        <f t="shared" si="728"/>
        <v>0</v>
      </c>
      <c r="AC2244" s="15">
        <f t="shared" si="727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23"/>
        <v>701.96</v>
      </c>
      <c r="Y2245" s="14">
        <f t="shared" si="724"/>
        <v>0</v>
      </c>
      <c r="Z2245" s="14">
        <f t="shared" si="725"/>
        <v>0</v>
      </c>
      <c r="AA2245" s="14">
        <f t="shared" si="726"/>
        <v>0</v>
      </c>
      <c r="AB2245" s="14">
        <f t="shared" si="728"/>
        <v>0</v>
      </c>
      <c r="AC2245" s="15">
        <f t="shared" si="727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23"/>
        <v>701.96</v>
      </c>
      <c r="Y2246" s="14">
        <f t="shared" si="724"/>
        <v>0</v>
      </c>
      <c r="Z2246" s="14">
        <f t="shared" si="725"/>
        <v>0</v>
      </c>
      <c r="AA2246" s="14">
        <f t="shared" si="726"/>
        <v>0</v>
      </c>
      <c r="AB2246" s="14">
        <f t="shared" si="728"/>
        <v>0</v>
      </c>
      <c r="AC2246" s="15">
        <f t="shared" si="727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29">N2247+S2247</f>
        <v>0</v>
      </c>
      <c r="Y2247" s="52">
        <f t="shared" ref="Y2247:Y2261" si="730">O2247+T2247</f>
        <v>576</v>
      </c>
      <c r="Z2247" s="52">
        <f t="shared" ref="Z2247:Z2261" si="731">P2247+U2247</f>
        <v>0</v>
      </c>
      <c r="AA2247" s="52">
        <f t="shared" ref="AA2247:AA2261" si="732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801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29"/>
        <v>0</v>
      </c>
      <c r="Y2248" s="14">
        <f t="shared" si="730"/>
        <v>614.40000000000009</v>
      </c>
      <c r="Z2248" s="14">
        <f t="shared" si="731"/>
        <v>0</v>
      </c>
      <c r="AA2248" s="14">
        <f t="shared" si="732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802</v>
      </c>
      <c r="B2249" s="93">
        <v>20</v>
      </c>
      <c r="C2249" s="21" t="s">
        <v>835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29"/>
        <v>0</v>
      </c>
      <c r="Y2249" s="14">
        <f t="shared" si="730"/>
        <v>537.59999999999991</v>
      </c>
      <c r="Z2249" s="14">
        <f t="shared" si="731"/>
        <v>0</v>
      </c>
      <c r="AA2249" s="14">
        <f t="shared" si="732"/>
        <v>0</v>
      </c>
      <c r="AB2249" s="14">
        <f>R2249+W2249</f>
        <v>0</v>
      </c>
      <c r="AC2249" s="15">
        <f t="shared" ref="AC2249:AC2261" si="733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803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29"/>
        <v>0</v>
      </c>
      <c r="Y2250" s="14">
        <f t="shared" si="730"/>
        <v>537.59999999999991</v>
      </c>
      <c r="Z2250" s="14">
        <f t="shared" si="731"/>
        <v>0</v>
      </c>
      <c r="AA2250" s="14">
        <f t="shared" si="732"/>
        <v>0</v>
      </c>
      <c r="AB2250" s="14">
        <f t="shared" ref="AB2250:AB2261" si="734">R2250+W2250</f>
        <v>0</v>
      </c>
      <c r="AC2250" s="15">
        <f t="shared" si="733"/>
        <v>537.6</v>
      </c>
      <c r="AD2250" s="48">
        <f>(ROUND(AC2250-AC2247,1)/AC2247)</f>
        <v>-6.6666666666666666E-2</v>
      </c>
      <c r="AE2250" s="113" t="s">
        <v>800</v>
      </c>
      <c r="AF2250" s="60"/>
      <c r="AH2250" s="20"/>
    </row>
    <row r="2251" spans="1:34">
      <c r="A2251" s="99" t="s">
        <v>804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29"/>
        <v>0</v>
      </c>
      <c r="Y2251" s="14">
        <f t="shared" si="730"/>
        <v>537.59999999999991</v>
      </c>
      <c r="Z2251" s="14">
        <f t="shared" si="731"/>
        <v>0</v>
      </c>
      <c r="AA2251" s="14">
        <f t="shared" si="732"/>
        <v>0</v>
      </c>
      <c r="AB2251" s="14">
        <f t="shared" si="734"/>
        <v>0</v>
      </c>
      <c r="AC2251" s="15">
        <f t="shared" si="733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654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29"/>
        <v>0</v>
      </c>
      <c r="Y2252" s="14">
        <f t="shared" si="730"/>
        <v>537.59999999999991</v>
      </c>
      <c r="Z2252" s="14">
        <f t="shared" si="731"/>
        <v>0</v>
      </c>
      <c r="AA2252" s="14">
        <f t="shared" si="732"/>
        <v>0</v>
      </c>
      <c r="AB2252" s="14">
        <f t="shared" si="734"/>
        <v>0</v>
      </c>
      <c r="AC2252" s="15">
        <f t="shared" si="733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595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120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511.2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29"/>
        <v>0</v>
      </c>
      <c r="Y2253" s="14">
        <f t="shared" si="730"/>
        <v>724.2</v>
      </c>
      <c r="Z2253" s="14">
        <f t="shared" si="731"/>
        <v>0</v>
      </c>
      <c r="AA2253" s="14">
        <f t="shared" si="732"/>
        <v>0</v>
      </c>
      <c r="AB2253" s="14">
        <f t="shared" si="734"/>
        <v>0</v>
      </c>
      <c r="AC2253" s="15">
        <f t="shared" si="733"/>
        <v>724.2</v>
      </c>
      <c r="AD2253" s="48">
        <f>(ROUND(AC2253-AC2247,1)/AC2247)</f>
        <v>0.25729166666666664</v>
      </c>
      <c r="AE2253" s="113"/>
      <c r="AF2253" s="60"/>
      <c r="AH2253" s="20"/>
    </row>
    <row r="2254" spans="1:34">
      <c r="A2254" s="99" t="s">
        <v>830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29"/>
        <v>0</v>
      </c>
      <c r="Y2254" s="14">
        <f t="shared" si="730"/>
        <v>0</v>
      </c>
      <c r="Z2254" s="14">
        <f t="shared" si="731"/>
        <v>639</v>
      </c>
      <c r="AA2254" s="14">
        <f t="shared" si="732"/>
        <v>0</v>
      </c>
      <c r="AB2254" s="14">
        <f t="shared" si="734"/>
        <v>0</v>
      </c>
      <c r="AC2254" s="15">
        <f t="shared" si="733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831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29"/>
        <v>0</v>
      </c>
      <c r="Y2255" s="14">
        <f t="shared" si="730"/>
        <v>0</v>
      </c>
      <c r="Z2255" s="14">
        <f t="shared" si="731"/>
        <v>0</v>
      </c>
      <c r="AA2255" s="14">
        <f t="shared" si="732"/>
        <v>639</v>
      </c>
      <c r="AB2255" s="14">
        <f t="shared" si="734"/>
        <v>0</v>
      </c>
      <c r="AC2255" s="15">
        <f t="shared" si="733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832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29"/>
        <v>0</v>
      </c>
      <c r="Y2256" s="14">
        <f t="shared" si="730"/>
        <v>0</v>
      </c>
      <c r="Z2256" s="14">
        <f t="shared" si="731"/>
        <v>0</v>
      </c>
      <c r="AA2256" s="14">
        <f t="shared" si="732"/>
        <v>0</v>
      </c>
      <c r="AB2256" s="14">
        <f t="shared" si="734"/>
        <v>639</v>
      </c>
      <c r="AC2256" s="15">
        <f t="shared" si="733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833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(N2257/100)*(I2257*$I$13)+(N2257/100)*(J2257*$J$13)+(N2257/100)*(M2257*$M$13)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>N2257+S2257</f>
        <v>0</v>
      </c>
      <c r="Y2257" s="14">
        <f t="shared" si="730"/>
        <v>662.4</v>
      </c>
      <c r="Z2257" s="14">
        <f t="shared" si="731"/>
        <v>0</v>
      </c>
      <c r="AA2257" s="14">
        <f t="shared" si="732"/>
        <v>0</v>
      </c>
      <c r="AB2257" s="14">
        <f t="shared" si="734"/>
        <v>0</v>
      </c>
      <c r="AC2257" s="15">
        <f t="shared" si="733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834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29"/>
        <v>648</v>
      </c>
      <c r="Y2258" s="14">
        <f t="shared" si="730"/>
        <v>0</v>
      </c>
      <c r="Z2258" s="14">
        <f t="shared" si="731"/>
        <v>0</v>
      </c>
      <c r="AA2258" s="14">
        <f t="shared" si="732"/>
        <v>0</v>
      </c>
      <c r="AB2258" s="14">
        <f t="shared" si="734"/>
        <v>0</v>
      </c>
      <c r="AC2258" s="15">
        <f t="shared" si="733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29"/>
        <v>648</v>
      </c>
      <c r="Y2259" s="14">
        <f t="shared" si="730"/>
        <v>0</v>
      </c>
      <c r="Z2259" s="14">
        <f t="shared" si="731"/>
        <v>0</v>
      </c>
      <c r="AA2259" s="14">
        <f t="shared" si="732"/>
        <v>0</v>
      </c>
      <c r="AB2259" s="14">
        <f t="shared" si="734"/>
        <v>0</v>
      </c>
      <c r="AC2259" s="15">
        <f t="shared" si="733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29"/>
        <v>0</v>
      </c>
      <c r="Y2260" s="14">
        <f t="shared" si="730"/>
        <v>614.40000000000009</v>
      </c>
      <c r="Z2260" s="14">
        <f t="shared" si="731"/>
        <v>0</v>
      </c>
      <c r="AA2260" s="14">
        <f t="shared" si="732"/>
        <v>0</v>
      </c>
      <c r="AB2260" s="14">
        <f t="shared" si="734"/>
        <v>0</v>
      </c>
      <c r="AC2260" s="15">
        <f t="shared" si="733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29"/>
        <v>0</v>
      </c>
      <c r="Y2261" s="14">
        <f t="shared" si="730"/>
        <v>614.40000000000009</v>
      </c>
      <c r="Z2261" s="14">
        <f t="shared" si="731"/>
        <v>0</v>
      </c>
      <c r="AA2261" s="14">
        <f t="shared" si="732"/>
        <v>0</v>
      </c>
      <c r="AB2261" s="14">
        <f t="shared" si="734"/>
        <v>0</v>
      </c>
      <c r="AC2261" s="15">
        <f t="shared" si="733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50" t="s">
        <v>101</v>
      </c>
      <c r="C2262" s="150"/>
      <c r="D2262" s="150"/>
      <c r="E2262" s="150"/>
      <c r="F2262" s="150"/>
      <c r="G2262" s="150"/>
      <c r="H2262" s="150"/>
      <c r="I2262" s="150"/>
      <c r="J2262" s="150"/>
      <c r="K2262" s="150"/>
      <c r="L2262" s="150"/>
      <c r="M2262" s="150"/>
      <c r="N2262" s="150"/>
      <c r="O2262" s="150"/>
      <c r="P2262" s="150"/>
      <c r="Q2262" s="150"/>
      <c r="R2262" s="150"/>
      <c r="S2262" s="150"/>
      <c r="T2262" s="150"/>
      <c r="U2262" s="150"/>
      <c r="V2262" s="150"/>
      <c r="W2262" s="150"/>
      <c r="X2262" s="150"/>
      <c r="Y2262" s="150"/>
      <c r="Z2262" s="150"/>
      <c r="AA2262" s="150"/>
      <c r="AB2262" s="150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35">N2263+S2263</f>
        <v>598</v>
      </c>
      <c r="Y2263" s="14">
        <f t="shared" ref="Y2263:Y2292" si="736">O2263+T2263</f>
        <v>0</v>
      </c>
      <c r="Z2263" s="14">
        <f t="shared" ref="Z2263:Z2292" si="737">P2263+U2263</f>
        <v>0</v>
      </c>
      <c r="AA2263" s="14">
        <f t="shared" ref="AA2263:AA2292" si="738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801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35"/>
        <v>690</v>
      </c>
      <c r="Y2264" s="14">
        <f t="shared" si="736"/>
        <v>0</v>
      </c>
      <c r="Z2264" s="14">
        <f t="shared" si="737"/>
        <v>0</v>
      </c>
      <c r="AA2264" s="14">
        <f t="shared" si="738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802</v>
      </c>
      <c r="B2265" s="87">
        <v>12</v>
      </c>
      <c r="C2265" s="21" t="s">
        <v>835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35"/>
        <v>561.20000000000005</v>
      </c>
      <c r="Y2265" s="14">
        <f t="shared" si="736"/>
        <v>0</v>
      </c>
      <c r="Z2265" s="14">
        <f t="shared" si="737"/>
        <v>0</v>
      </c>
      <c r="AA2265" s="14">
        <f t="shared" si="738"/>
        <v>0</v>
      </c>
      <c r="AB2265" s="14">
        <f>R2265+W2265</f>
        <v>0</v>
      </c>
      <c r="AC2265" s="15">
        <f t="shared" ref="AC2265:AC2277" si="739">ROUND(X2265+Y2265+Z2265+AA2265+AB2265,1)</f>
        <v>561.20000000000005</v>
      </c>
      <c r="AD2265" s="48">
        <f>(ROUND(AC2265-AC2263,1)/AC2263)</f>
        <v>-6.1538461538461535E-2</v>
      </c>
      <c r="AE2265" s="113" t="s">
        <v>800</v>
      </c>
      <c r="AF2265" s="60"/>
      <c r="AH2265" s="20"/>
    </row>
    <row r="2266" spans="1:34">
      <c r="A2266" s="99" t="s">
        <v>803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35"/>
        <v>561.20000000000005</v>
      </c>
      <c r="Y2266" s="14">
        <f t="shared" si="736"/>
        <v>0</v>
      </c>
      <c r="Z2266" s="14">
        <f t="shared" si="737"/>
        <v>0</v>
      </c>
      <c r="AA2266" s="14">
        <f t="shared" si="738"/>
        <v>0</v>
      </c>
      <c r="AB2266" s="14">
        <f t="shared" ref="AB2266:AB2278" si="740">R2266+W2266</f>
        <v>0</v>
      </c>
      <c r="AC2266" s="15">
        <f t="shared" si="739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804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35"/>
        <v>561.20000000000005</v>
      </c>
      <c r="Y2267" s="14">
        <f t="shared" si="736"/>
        <v>0</v>
      </c>
      <c r="Z2267" s="14">
        <f t="shared" si="737"/>
        <v>0</v>
      </c>
      <c r="AA2267" s="14">
        <f t="shared" si="738"/>
        <v>0</v>
      </c>
      <c r="AB2267" s="14">
        <f t="shared" si="740"/>
        <v>0</v>
      </c>
      <c r="AC2267" s="15">
        <f t="shared" si="739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654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35"/>
        <v>561.20000000000005</v>
      </c>
      <c r="Y2268" s="14">
        <f t="shared" si="736"/>
        <v>0</v>
      </c>
      <c r="Z2268" s="14">
        <f t="shared" si="737"/>
        <v>0</v>
      </c>
      <c r="AA2268" s="14">
        <f t="shared" si="738"/>
        <v>0</v>
      </c>
      <c r="AB2268" s="14">
        <f t="shared" si="740"/>
        <v>0</v>
      </c>
      <c r="AC2268" s="15">
        <f t="shared" si="739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595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35"/>
        <v>196.04000000000002</v>
      </c>
      <c r="Y2269" s="14">
        <f t="shared" si="736"/>
        <v>465.75</v>
      </c>
      <c r="Z2269" s="14">
        <f t="shared" si="737"/>
        <v>0</v>
      </c>
      <c r="AA2269" s="14">
        <f t="shared" si="738"/>
        <v>0</v>
      </c>
      <c r="AB2269" s="14">
        <f t="shared" si="740"/>
        <v>0</v>
      </c>
      <c r="AC2269" s="15">
        <f t="shared" si="739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830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35"/>
        <v>196.04000000000002</v>
      </c>
      <c r="Y2270" s="14">
        <f t="shared" si="736"/>
        <v>0</v>
      </c>
      <c r="Z2270" s="14">
        <f t="shared" si="737"/>
        <v>465.75</v>
      </c>
      <c r="AA2270" s="14">
        <f t="shared" si="738"/>
        <v>0</v>
      </c>
      <c r="AB2270" s="14">
        <f t="shared" si="740"/>
        <v>0</v>
      </c>
      <c r="AC2270" s="15">
        <f t="shared" si="739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831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35"/>
        <v>196.04000000000002</v>
      </c>
      <c r="Y2271" s="14">
        <f t="shared" si="736"/>
        <v>0</v>
      </c>
      <c r="Z2271" s="14">
        <f t="shared" si="737"/>
        <v>0</v>
      </c>
      <c r="AA2271" s="14">
        <f t="shared" si="738"/>
        <v>465.75</v>
      </c>
      <c r="AB2271" s="14">
        <f t="shared" si="740"/>
        <v>0</v>
      </c>
      <c r="AC2271" s="15">
        <f t="shared" si="739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832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35"/>
        <v>196.04000000000002</v>
      </c>
      <c r="Y2272" s="14">
        <f t="shared" si="736"/>
        <v>0</v>
      </c>
      <c r="Z2272" s="14">
        <f t="shared" si="737"/>
        <v>0</v>
      </c>
      <c r="AA2272" s="14">
        <f t="shared" si="738"/>
        <v>0</v>
      </c>
      <c r="AB2272" s="14">
        <f t="shared" si="740"/>
        <v>465.75</v>
      </c>
      <c r="AC2272" s="15">
        <f t="shared" si="739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833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(N2273/100)*(I2273*$I$13)+(N2273/100)*(J2273*$J$13)+(N2273/100)*(M2273*$M$13)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>N2273+S2273</f>
        <v>690</v>
      </c>
      <c r="Y2273" s="14">
        <f t="shared" si="736"/>
        <v>0</v>
      </c>
      <c r="Z2273" s="14">
        <f t="shared" si="737"/>
        <v>0</v>
      </c>
      <c r="AA2273" s="14">
        <f t="shared" si="738"/>
        <v>0</v>
      </c>
      <c r="AB2273" s="14">
        <f t="shared" si="740"/>
        <v>0</v>
      </c>
      <c r="AC2273" s="15">
        <f t="shared" si="739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834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35"/>
        <v>690</v>
      </c>
      <c r="Y2274" s="14">
        <f t="shared" si="736"/>
        <v>0</v>
      </c>
      <c r="Z2274" s="14">
        <f t="shared" si="737"/>
        <v>0</v>
      </c>
      <c r="AA2274" s="14">
        <f t="shared" si="738"/>
        <v>0</v>
      </c>
      <c r="AB2274" s="14">
        <f t="shared" si="740"/>
        <v>0</v>
      </c>
      <c r="AC2274" s="15">
        <f t="shared" si="739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35"/>
        <v>690</v>
      </c>
      <c r="Y2275" s="14">
        <f t="shared" si="736"/>
        <v>0</v>
      </c>
      <c r="Z2275" s="14">
        <f t="shared" si="737"/>
        <v>0</v>
      </c>
      <c r="AA2275" s="14">
        <f t="shared" si="738"/>
        <v>0</v>
      </c>
      <c r="AB2275" s="14">
        <f t="shared" si="740"/>
        <v>0</v>
      </c>
      <c r="AC2275" s="15">
        <f t="shared" si="739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35"/>
        <v>755.31999999999994</v>
      </c>
      <c r="Y2276" s="14">
        <f t="shared" si="736"/>
        <v>0</v>
      </c>
      <c r="Z2276" s="14">
        <f t="shared" si="737"/>
        <v>0</v>
      </c>
      <c r="AA2276" s="14">
        <f t="shared" si="738"/>
        <v>0</v>
      </c>
      <c r="AB2276" s="14">
        <f t="shared" si="740"/>
        <v>0</v>
      </c>
      <c r="AC2276" s="15">
        <f t="shared" si="739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35"/>
        <v>648.6</v>
      </c>
      <c r="Y2277" s="14">
        <f t="shared" si="736"/>
        <v>0</v>
      </c>
      <c r="Z2277" s="14">
        <f t="shared" si="737"/>
        <v>0</v>
      </c>
      <c r="AA2277" s="14">
        <f t="shared" si="738"/>
        <v>0</v>
      </c>
      <c r="AB2277" s="14">
        <f t="shared" si="740"/>
        <v>0</v>
      </c>
      <c r="AC2277" s="15">
        <f t="shared" si="739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35"/>
        <v>580.79999999999995</v>
      </c>
      <c r="Y2278" s="52">
        <f t="shared" si="736"/>
        <v>0</v>
      </c>
      <c r="Z2278" s="52">
        <f t="shared" si="737"/>
        <v>0</v>
      </c>
      <c r="AA2278" s="52">
        <f t="shared" si="738"/>
        <v>0</v>
      </c>
      <c r="AB2278" s="52">
        <f t="shared" si="740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801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5"/>
        <v>675.84</v>
      </c>
      <c r="Y2279" s="14">
        <f t="shared" si="736"/>
        <v>0</v>
      </c>
      <c r="Z2279" s="14">
        <f t="shared" si="737"/>
        <v>0</v>
      </c>
      <c r="AA2279" s="14">
        <f t="shared" si="738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802</v>
      </c>
      <c r="B2280" s="89">
        <v>18</v>
      </c>
      <c r="C2280" s="21" t="s">
        <v>835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5"/>
        <v>549.12</v>
      </c>
      <c r="Y2280" s="14">
        <f t="shared" si="736"/>
        <v>0</v>
      </c>
      <c r="Z2280" s="14">
        <f t="shared" si="737"/>
        <v>0</v>
      </c>
      <c r="AA2280" s="14">
        <f t="shared" si="738"/>
        <v>0</v>
      </c>
      <c r="AB2280" s="14">
        <f>R2280+W2280</f>
        <v>0</v>
      </c>
      <c r="AC2280" s="15">
        <f t="shared" ref="AC2280:AC2292" si="741">ROUND(X2280+Y2280+Z2280+AA2280+AB2280,1)</f>
        <v>549.1</v>
      </c>
      <c r="AD2280" s="48">
        <f>(ROUND(AC2280-AC2278,1)/AC2278)</f>
        <v>-5.4579889807162538E-2</v>
      </c>
      <c r="AE2280" s="113" t="s">
        <v>800</v>
      </c>
      <c r="AF2280" s="60"/>
      <c r="AH2280" s="20"/>
    </row>
    <row r="2281" spans="1:34">
      <c r="A2281" s="99" t="s">
        <v>803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5"/>
        <v>549.12</v>
      </c>
      <c r="Y2281" s="14">
        <f t="shared" si="736"/>
        <v>0</v>
      </c>
      <c r="Z2281" s="14">
        <f t="shared" si="737"/>
        <v>0</v>
      </c>
      <c r="AA2281" s="14">
        <f t="shared" si="738"/>
        <v>0</v>
      </c>
      <c r="AB2281" s="14">
        <f t="shared" ref="AB2281:AB2292" si="742">R2281+W2281</f>
        <v>0</v>
      </c>
      <c r="AC2281" s="15">
        <f t="shared" si="741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804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5"/>
        <v>549.12</v>
      </c>
      <c r="Y2282" s="14">
        <f t="shared" si="736"/>
        <v>0</v>
      </c>
      <c r="Z2282" s="14">
        <f t="shared" si="737"/>
        <v>0</v>
      </c>
      <c r="AA2282" s="14">
        <f t="shared" si="738"/>
        <v>0</v>
      </c>
      <c r="AB2282" s="14">
        <f t="shared" si="742"/>
        <v>0</v>
      </c>
      <c r="AC2282" s="15">
        <f t="shared" si="741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654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5"/>
        <v>549.12</v>
      </c>
      <c r="Y2283" s="14">
        <f t="shared" si="736"/>
        <v>0</v>
      </c>
      <c r="Z2283" s="14">
        <f t="shared" si="737"/>
        <v>0</v>
      </c>
      <c r="AA2283" s="14">
        <f t="shared" si="738"/>
        <v>0</v>
      </c>
      <c r="AB2283" s="14">
        <f t="shared" si="742"/>
        <v>0</v>
      </c>
      <c r="AC2283" s="15">
        <f t="shared" si="741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595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5"/>
        <v>188.76</v>
      </c>
      <c r="Y2284" s="14">
        <f t="shared" si="736"/>
        <v>455.4</v>
      </c>
      <c r="Z2284" s="14">
        <f t="shared" si="737"/>
        <v>0</v>
      </c>
      <c r="AA2284" s="14">
        <f t="shared" si="738"/>
        <v>0</v>
      </c>
      <c r="AB2284" s="14">
        <f t="shared" si="742"/>
        <v>0</v>
      </c>
      <c r="AC2284" s="15">
        <f t="shared" si="741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830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5"/>
        <v>188.76</v>
      </c>
      <c r="Y2285" s="14">
        <f t="shared" si="736"/>
        <v>0</v>
      </c>
      <c r="Z2285" s="14">
        <f t="shared" si="737"/>
        <v>455.4</v>
      </c>
      <c r="AA2285" s="14">
        <f t="shared" si="738"/>
        <v>0</v>
      </c>
      <c r="AB2285" s="14">
        <f t="shared" si="742"/>
        <v>0</v>
      </c>
      <c r="AC2285" s="15">
        <f t="shared" si="741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831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35"/>
        <v>188.76</v>
      </c>
      <c r="Y2286" s="14">
        <f t="shared" si="736"/>
        <v>0</v>
      </c>
      <c r="Z2286" s="14">
        <f t="shared" si="737"/>
        <v>0</v>
      </c>
      <c r="AA2286" s="14">
        <f t="shared" si="738"/>
        <v>455.4</v>
      </c>
      <c r="AB2286" s="14">
        <f t="shared" si="742"/>
        <v>0</v>
      </c>
      <c r="AC2286" s="15">
        <f t="shared" si="741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832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35"/>
        <v>188.76</v>
      </c>
      <c r="Y2287" s="14">
        <f t="shared" si="736"/>
        <v>0</v>
      </c>
      <c r="Z2287" s="14">
        <f t="shared" si="737"/>
        <v>0</v>
      </c>
      <c r="AA2287" s="14">
        <f t="shared" si="738"/>
        <v>0</v>
      </c>
      <c r="AB2287" s="14">
        <f t="shared" si="742"/>
        <v>455.4</v>
      </c>
      <c r="AC2287" s="15">
        <f t="shared" si="741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833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(N2288/100)*(I2288*$I$13)+(N2288/100)*(J2288*$J$13)+(N2288/100)*(M2288*$M$13)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>N2288+S2288</f>
        <v>673.2</v>
      </c>
      <c r="Y2288" s="14">
        <f t="shared" si="736"/>
        <v>0</v>
      </c>
      <c r="Z2288" s="14">
        <f t="shared" si="737"/>
        <v>0</v>
      </c>
      <c r="AA2288" s="14">
        <f t="shared" si="738"/>
        <v>0</v>
      </c>
      <c r="AB2288" s="14">
        <f t="shared" si="742"/>
        <v>0</v>
      </c>
      <c r="AC2288" s="15">
        <f t="shared" si="741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834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5"/>
        <v>673.2</v>
      </c>
      <c r="Y2289" s="14">
        <f t="shared" si="736"/>
        <v>0</v>
      </c>
      <c r="Z2289" s="14">
        <f t="shared" si="737"/>
        <v>0</v>
      </c>
      <c r="AA2289" s="14">
        <f t="shared" si="738"/>
        <v>0</v>
      </c>
      <c r="AB2289" s="14">
        <f t="shared" si="742"/>
        <v>0</v>
      </c>
      <c r="AC2289" s="15">
        <f t="shared" si="741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5"/>
        <v>673.2</v>
      </c>
      <c r="Y2290" s="14">
        <f t="shared" si="736"/>
        <v>0</v>
      </c>
      <c r="Z2290" s="14">
        <f t="shared" si="737"/>
        <v>0</v>
      </c>
      <c r="AA2290" s="14">
        <f t="shared" si="738"/>
        <v>0</v>
      </c>
      <c r="AB2290" s="14">
        <f t="shared" si="742"/>
        <v>0</v>
      </c>
      <c r="AC2290" s="15">
        <f t="shared" si="741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5"/>
        <v>733.92000000000007</v>
      </c>
      <c r="Y2291" s="14">
        <f t="shared" si="736"/>
        <v>0</v>
      </c>
      <c r="Z2291" s="14">
        <f t="shared" si="737"/>
        <v>0</v>
      </c>
      <c r="AA2291" s="14">
        <f t="shared" si="738"/>
        <v>0</v>
      </c>
      <c r="AB2291" s="14">
        <f t="shared" si="742"/>
        <v>0</v>
      </c>
      <c r="AC2291" s="15">
        <f t="shared" si="741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5"/>
        <v>639.40800000000002</v>
      </c>
      <c r="Y2292" s="14">
        <f t="shared" si="736"/>
        <v>0</v>
      </c>
      <c r="Z2292" s="14">
        <f t="shared" si="737"/>
        <v>0</v>
      </c>
      <c r="AA2292" s="14">
        <f t="shared" si="738"/>
        <v>0</v>
      </c>
      <c r="AB2292" s="14">
        <f t="shared" si="742"/>
        <v>0</v>
      </c>
      <c r="AC2292" s="15">
        <f t="shared" si="741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43">N2293+S2293</f>
        <v>650</v>
      </c>
      <c r="Y2293" s="52">
        <f t="shared" ref="Y2293:Y2429" si="744">O2293+T2293</f>
        <v>0</v>
      </c>
      <c r="Z2293" s="52">
        <f t="shared" ref="Z2293:Z2429" si="745">P2293+U2293</f>
        <v>0</v>
      </c>
      <c r="AA2293" s="52">
        <f t="shared" ref="AA2293:AA2429" si="746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801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43"/>
        <v>750</v>
      </c>
      <c r="Y2294" s="14">
        <f t="shared" si="744"/>
        <v>0</v>
      </c>
      <c r="Z2294" s="14">
        <f t="shared" si="745"/>
        <v>0</v>
      </c>
      <c r="AA2294" s="14">
        <f t="shared" si="746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802</v>
      </c>
      <c r="B2295" s="91">
        <v>18</v>
      </c>
      <c r="C2295" s="21" t="s">
        <v>835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43"/>
        <v>610</v>
      </c>
      <c r="Y2295" s="14">
        <f t="shared" si="744"/>
        <v>0</v>
      </c>
      <c r="Z2295" s="14">
        <f t="shared" si="745"/>
        <v>0</v>
      </c>
      <c r="AA2295" s="14">
        <f t="shared" si="746"/>
        <v>0</v>
      </c>
      <c r="AB2295" s="14">
        <f>R2295+W2295</f>
        <v>0</v>
      </c>
      <c r="AC2295" s="15">
        <f t="shared" ref="AC2295:AC2307" si="747">ROUND(X2295+Y2295+Z2295+AA2295+AB2295,1)</f>
        <v>610</v>
      </c>
      <c r="AD2295" s="48">
        <f>(ROUND(AC2295-AC2293,1)/AC2293)</f>
        <v>-6.1538461538461542E-2</v>
      </c>
      <c r="AE2295" s="113" t="s">
        <v>800</v>
      </c>
      <c r="AF2295" s="60"/>
      <c r="AH2295" s="20"/>
    </row>
    <row r="2296" spans="1:34">
      <c r="A2296" s="99" t="s">
        <v>803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43"/>
        <v>610</v>
      </c>
      <c r="Y2296" s="14">
        <f t="shared" si="744"/>
        <v>0</v>
      </c>
      <c r="Z2296" s="14">
        <f t="shared" si="745"/>
        <v>0</v>
      </c>
      <c r="AA2296" s="14">
        <f t="shared" si="746"/>
        <v>0</v>
      </c>
      <c r="AB2296" s="14">
        <f t="shared" ref="AB2296:AB2307" si="748">R2296+W2296</f>
        <v>0</v>
      </c>
      <c r="AC2296" s="15">
        <f t="shared" si="747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804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43"/>
        <v>610</v>
      </c>
      <c r="Y2297" s="14">
        <f t="shared" si="744"/>
        <v>0</v>
      </c>
      <c r="Z2297" s="14">
        <f t="shared" si="745"/>
        <v>0</v>
      </c>
      <c r="AA2297" s="14">
        <f t="shared" si="746"/>
        <v>0</v>
      </c>
      <c r="AB2297" s="14">
        <f t="shared" si="748"/>
        <v>0</v>
      </c>
      <c r="AC2297" s="15">
        <f t="shared" si="747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654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43"/>
        <v>610</v>
      </c>
      <c r="Y2298" s="14">
        <f t="shared" si="744"/>
        <v>0</v>
      </c>
      <c r="Z2298" s="14">
        <f t="shared" si="745"/>
        <v>0</v>
      </c>
      <c r="AA2298" s="14">
        <f t="shared" si="746"/>
        <v>0</v>
      </c>
      <c r="AB2298" s="14">
        <f t="shared" si="748"/>
        <v>0</v>
      </c>
      <c r="AC2298" s="15">
        <f t="shared" si="747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595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43"/>
        <v>209.56</v>
      </c>
      <c r="Y2299" s="14">
        <f t="shared" si="744"/>
        <v>506.25</v>
      </c>
      <c r="Z2299" s="14">
        <f t="shared" si="745"/>
        <v>0</v>
      </c>
      <c r="AA2299" s="14">
        <f t="shared" si="746"/>
        <v>0</v>
      </c>
      <c r="AB2299" s="14">
        <f t="shared" si="748"/>
        <v>0</v>
      </c>
      <c r="AC2299" s="15">
        <f t="shared" si="747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830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43"/>
        <v>209.56</v>
      </c>
      <c r="Y2300" s="14">
        <f t="shared" si="744"/>
        <v>0</v>
      </c>
      <c r="Z2300" s="14">
        <f t="shared" si="745"/>
        <v>506.25</v>
      </c>
      <c r="AA2300" s="14">
        <f t="shared" si="746"/>
        <v>0</v>
      </c>
      <c r="AB2300" s="14">
        <f t="shared" si="748"/>
        <v>0</v>
      </c>
      <c r="AC2300" s="15">
        <f t="shared" si="747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831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43"/>
        <v>209.56</v>
      </c>
      <c r="Y2301" s="14">
        <f t="shared" si="744"/>
        <v>0</v>
      </c>
      <c r="Z2301" s="14">
        <f t="shared" si="745"/>
        <v>0</v>
      </c>
      <c r="AA2301" s="14">
        <f t="shared" si="746"/>
        <v>506.25</v>
      </c>
      <c r="AB2301" s="14">
        <f t="shared" si="748"/>
        <v>0</v>
      </c>
      <c r="AC2301" s="15">
        <f t="shared" si="747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832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43"/>
        <v>209.56</v>
      </c>
      <c r="Y2302" s="14">
        <f t="shared" si="744"/>
        <v>0</v>
      </c>
      <c r="Z2302" s="14">
        <f t="shared" si="745"/>
        <v>0</v>
      </c>
      <c r="AA2302" s="14">
        <f t="shared" si="746"/>
        <v>0</v>
      </c>
      <c r="AB2302" s="14">
        <f t="shared" si="748"/>
        <v>506.25</v>
      </c>
      <c r="AC2302" s="15">
        <f t="shared" si="747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833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(N2303/100)*(I2303*$I$13)+(N2303/100)*(J2303*$J$13)+(N2303/100)*(M2303*$M$13)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>N2303+S2303</f>
        <v>750</v>
      </c>
      <c r="Y2303" s="14">
        <f t="shared" si="744"/>
        <v>0</v>
      </c>
      <c r="Z2303" s="14">
        <f t="shared" si="745"/>
        <v>0</v>
      </c>
      <c r="AA2303" s="14">
        <f t="shared" si="746"/>
        <v>0</v>
      </c>
      <c r="AB2303" s="14">
        <f t="shared" si="748"/>
        <v>0</v>
      </c>
      <c r="AC2303" s="15">
        <f t="shared" si="747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834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43"/>
        <v>750</v>
      </c>
      <c r="Y2304" s="14">
        <f t="shared" si="744"/>
        <v>0</v>
      </c>
      <c r="Z2304" s="14">
        <f t="shared" si="745"/>
        <v>0</v>
      </c>
      <c r="AA2304" s="14">
        <f t="shared" si="746"/>
        <v>0</v>
      </c>
      <c r="AB2304" s="14">
        <f t="shared" si="748"/>
        <v>0</v>
      </c>
      <c r="AC2304" s="15">
        <f t="shared" si="747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43"/>
        <v>750</v>
      </c>
      <c r="Y2305" s="14">
        <f t="shared" si="744"/>
        <v>0</v>
      </c>
      <c r="Z2305" s="14">
        <f t="shared" si="745"/>
        <v>0</v>
      </c>
      <c r="AA2305" s="14">
        <f t="shared" si="746"/>
        <v>0</v>
      </c>
      <c r="AB2305" s="14">
        <f t="shared" si="748"/>
        <v>0</v>
      </c>
      <c r="AC2305" s="15">
        <f t="shared" si="747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43"/>
        <v>821</v>
      </c>
      <c r="Y2306" s="14">
        <f t="shared" si="744"/>
        <v>0</v>
      </c>
      <c r="Z2306" s="14">
        <f t="shared" si="745"/>
        <v>0</v>
      </c>
      <c r="AA2306" s="14">
        <f t="shared" si="746"/>
        <v>0</v>
      </c>
      <c r="AB2306" s="14">
        <f t="shared" si="748"/>
        <v>0</v>
      </c>
      <c r="AC2306" s="15">
        <f t="shared" si="747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43"/>
        <v>705</v>
      </c>
      <c r="Y2307" s="14">
        <f t="shared" si="744"/>
        <v>0</v>
      </c>
      <c r="Z2307" s="14">
        <f t="shared" si="745"/>
        <v>0</v>
      </c>
      <c r="AA2307" s="14">
        <f t="shared" si="746"/>
        <v>0</v>
      </c>
      <c r="AB2307" s="14">
        <f t="shared" si="748"/>
        <v>0</v>
      </c>
      <c r="AC2307" s="15">
        <f t="shared" si="747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43"/>
        <v>644.79999999999995</v>
      </c>
      <c r="Y2308" s="52">
        <f t="shared" si="744"/>
        <v>0</v>
      </c>
      <c r="Z2308" s="52">
        <f t="shared" si="745"/>
        <v>0</v>
      </c>
      <c r="AA2308" s="52">
        <f t="shared" si="746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801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49">N2309+S2309</f>
        <v>744</v>
      </c>
      <c r="Y2309" s="14">
        <f t="shared" ref="Y2309:Y2322" si="750">O2309+T2309</f>
        <v>0</v>
      </c>
      <c r="Z2309" s="14">
        <f t="shared" ref="Z2309:Z2322" si="751">P2309+U2309</f>
        <v>0</v>
      </c>
      <c r="AA2309" s="14">
        <f t="shared" ref="AA2309:AA2322" si="752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802</v>
      </c>
      <c r="B2310" s="93">
        <v>12</v>
      </c>
      <c r="C2310" s="21" t="s">
        <v>835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49"/>
        <v>605.12</v>
      </c>
      <c r="Y2310" s="14">
        <f t="shared" si="750"/>
        <v>0</v>
      </c>
      <c r="Z2310" s="14">
        <f t="shared" si="751"/>
        <v>0</v>
      </c>
      <c r="AA2310" s="14">
        <f t="shared" si="752"/>
        <v>0</v>
      </c>
      <c r="AB2310" s="14">
        <f>R2310+W2310</f>
        <v>0</v>
      </c>
      <c r="AC2310" s="15">
        <f t="shared" ref="AC2310:AC2322" si="753">ROUND(X2310+Y2310+Z2310+AA2310+AB2310,1)</f>
        <v>605.1</v>
      </c>
      <c r="AD2310" s="48">
        <f>(ROUND(AC2310-AC2308,1)/AC2308)</f>
        <v>-6.1569478908188598E-2</v>
      </c>
      <c r="AE2310" s="113" t="s">
        <v>800</v>
      </c>
      <c r="AF2310" s="60"/>
      <c r="AH2310" s="20"/>
    </row>
    <row r="2311" spans="1:34">
      <c r="A2311" s="99" t="s">
        <v>803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49"/>
        <v>605.12</v>
      </c>
      <c r="Y2311" s="14">
        <f t="shared" si="750"/>
        <v>0</v>
      </c>
      <c r="Z2311" s="14">
        <f t="shared" si="751"/>
        <v>0</v>
      </c>
      <c r="AA2311" s="14">
        <f t="shared" si="752"/>
        <v>0</v>
      </c>
      <c r="AB2311" s="14">
        <f t="shared" ref="AB2311:AB2322" si="754">R2311+W2311</f>
        <v>0</v>
      </c>
      <c r="AC2311" s="15">
        <f t="shared" si="753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804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49"/>
        <v>605.12</v>
      </c>
      <c r="Y2312" s="14">
        <f t="shared" si="750"/>
        <v>0</v>
      </c>
      <c r="Z2312" s="14">
        <f t="shared" si="751"/>
        <v>0</v>
      </c>
      <c r="AA2312" s="14">
        <f t="shared" si="752"/>
        <v>0</v>
      </c>
      <c r="AB2312" s="14">
        <f t="shared" si="754"/>
        <v>0</v>
      </c>
      <c r="AC2312" s="15">
        <f t="shared" si="753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654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49"/>
        <v>605.12</v>
      </c>
      <c r="Y2313" s="14">
        <f t="shared" si="750"/>
        <v>0</v>
      </c>
      <c r="Z2313" s="14">
        <f t="shared" si="751"/>
        <v>0</v>
      </c>
      <c r="AA2313" s="14">
        <f t="shared" si="752"/>
        <v>0</v>
      </c>
      <c r="AB2313" s="14">
        <f t="shared" si="754"/>
        <v>0</v>
      </c>
      <c r="AC2313" s="15">
        <f t="shared" si="753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595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49"/>
        <v>209.56</v>
      </c>
      <c r="Y2314" s="14">
        <f t="shared" si="750"/>
        <v>502.2</v>
      </c>
      <c r="Z2314" s="14">
        <f t="shared" si="751"/>
        <v>0</v>
      </c>
      <c r="AA2314" s="14">
        <f t="shared" si="752"/>
        <v>0</v>
      </c>
      <c r="AB2314" s="14">
        <f t="shared" si="754"/>
        <v>0</v>
      </c>
      <c r="AC2314" s="15">
        <f t="shared" si="753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830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49"/>
        <v>209.56</v>
      </c>
      <c r="Y2315" s="14">
        <f t="shared" si="750"/>
        <v>0</v>
      </c>
      <c r="Z2315" s="14">
        <f t="shared" si="751"/>
        <v>502.2</v>
      </c>
      <c r="AA2315" s="14">
        <f t="shared" si="752"/>
        <v>0</v>
      </c>
      <c r="AB2315" s="14">
        <f t="shared" si="754"/>
        <v>0</v>
      </c>
      <c r="AC2315" s="15">
        <f t="shared" si="753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831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49"/>
        <v>209.56</v>
      </c>
      <c r="Y2316" s="14">
        <f t="shared" si="750"/>
        <v>0</v>
      </c>
      <c r="Z2316" s="14">
        <f t="shared" si="751"/>
        <v>0</v>
      </c>
      <c r="AA2316" s="14">
        <f t="shared" si="752"/>
        <v>502.2</v>
      </c>
      <c r="AB2316" s="14">
        <f t="shared" si="754"/>
        <v>0</v>
      </c>
      <c r="AC2316" s="15">
        <f t="shared" si="753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832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49"/>
        <v>209.56</v>
      </c>
      <c r="Y2317" s="14">
        <f t="shared" si="750"/>
        <v>0</v>
      </c>
      <c r="Z2317" s="14">
        <f t="shared" si="751"/>
        <v>0</v>
      </c>
      <c r="AA2317" s="14">
        <f t="shared" si="752"/>
        <v>0</v>
      </c>
      <c r="AB2317" s="14">
        <f t="shared" si="754"/>
        <v>502.2</v>
      </c>
      <c r="AC2317" s="15">
        <f t="shared" si="753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833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(N2318/100)*(I2318*$I$13)+(N2318/100)*(J2318*$J$13)+(N2318/100)*(M2318*$M$13)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>N2318+S2318</f>
        <v>744</v>
      </c>
      <c r="Y2318" s="14">
        <f t="shared" si="750"/>
        <v>0</v>
      </c>
      <c r="Z2318" s="14">
        <f t="shared" si="751"/>
        <v>0</v>
      </c>
      <c r="AA2318" s="14">
        <f t="shared" si="752"/>
        <v>0</v>
      </c>
      <c r="AB2318" s="14">
        <f t="shared" si="754"/>
        <v>0</v>
      </c>
      <c r="AC2318" s="15">
        <f t="shared" si="753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834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49"/>
        <v>744</v>
      </c>
      <c r="Y2319" s="14">
        <f t="shared" si="750"/>
        <v>0</v>
      </c>
      <c r="Z2319" s="14">
        <f t="shared" si="751"/>
        <v>0</v>
      </c>
      <c r="AA2319" s="14">
        <f t="shared" si="752"/>
        <v>0</v>
      </c>
      <c r="AB2319" s="14">
        <f t="shared" si="754"/>
        <v>0</v>
      </c>
      <c r="AC2319" s="15">
        <f t="shared" si="753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49"/>
        <v>744</v>
      </c>
      <c r="Y2320" s="14">
        <f t="shared" si="750"/>
        <v>0</v>
      </c>
      <c r="Z2320" s="14">
        <f t="shared" si="751"/>
        <v>0</v>
      </c>
      <c r="AA2320" s="14">
        <f t="shared" si="752"/>
        <v>0</v>
      </c>
      <c r="AB2320" s="14">
        <f t="shared" si="754"/>
        <v>0</v>
      </c>
      <c r="AC2320" s="15">
        <f t="shared" si="753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49"/>
        <v>814.4319999999999</v>
      </c>
      <c r="Y2321" s="14">
        <f t="shared" si="750"/>
        <v>0</v>
      </c>
      <c r="Z2321" s="14">
        <f t="shared" si="751"/>
        <v>0</v>
      </c>
      <c r="AA2321" s="14">
        <f t="shared" si="752"/>
        <v>0</v>
      </c>
      <c r="AB2321" s="14">
        <f t="shared" si="754"/>
        <v>0</v>
      </c>
      <c r="AC2321" s="15">
        <f t="shared" si="753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49"/>
        <v>699.36</v>
      </c>
      <c r="Y2322" s="14">
        <f t="shared" si="750"/>
        <v>0</v>
      </c>
      <c r="Z2322" s="14">
        <f t="shared" si="751"/>
        <v>0</v>
      </c>
      <c r="AA2322" s="14">
        <f t="shared" si="752"/>
        <v>0</v>
      </c>
      <c r="AB2322" s="14">
        <f t="shared" si="754"/>
        <v>0</v>
      </c>
      <c r="AC2322" s="15">
        <f t="shared" si="753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43"/>
        <v>728</v>
      </c>
      <c r="Y2323" s="52">
        <f t="shared" si="744"/>
        <v>0</v>
      </c>
      <c r="Z2323" s="52">
        <f t="shared" si="745"/>
        <v>0</v>
      </c>
      <c r="AA2323" s="52">
        <f t="shared" si="746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801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43"/>
        <v>840.00000000000011</v>
      </c>
      <c r="Y2324" s="14">
        <f t="shared" si="744"/>
        <v>0</v>
      </c>
      <c r="Z2324" s="14">
        <f t="shared" si="745"/>
        <v>0</v>
      </c>
      <c r="AA2324" s="14">
        <f t="shared" si="746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802</v>
      </c>
      <c r="B2325" s="91">
        <v>32</v>
      </c>
      <c r="C2325" s="21" t="s">
        <v>835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43"/>
        <v>683.19999999999993</v>
      </c>
      <c r="Y2325" s="14">
        <f t="shared" si="744"/>
        <v>0</v>
      </c>
      <c r="Z2325" s="14">
        <f t="shared" si="745"/>
        <v>0</v>
      </c>
      <c r="AA2325" s="14">
        <f t="shared" si="746"/>
        <v>0</v>
      </c>
      <c r="AB2325" s="14">
        <f>R2325+W2325</f>
        <v>0</v>
      </c>
      <c r="AC2325" s="15">
        <f t="shared" ref="AC2325:AC2337" si="755">ROUND(X2325+Y2325+Z2325+AA2325+AB2325,1)</f>
        <v>683.2</v>
      </c>
      <c r="AD2325" s="48">
        <f>(ROUND(AC2325-AC2323,1)/AC2323)</f>
        <v>-6.1538461538461535E-2</v>
      </c>
      <c r="AE2325" s="113" t="s">
        <v>800</v>
      </c>
      <c r="AF2325" s="60"/>
      <c r="AH2325" s="20"/>
    </row>
    <row r="2326" spans="1:34">
      <c r="A2326" s="99" t="s">
        <v>803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43"/>
        <v>683.19999999999993</v>
      </c>
      <c r="Y2326" s="14">
        <f t="shared" si="744"/>
        <v>0</v>
      </c>
      <c r="Z2326" s="14">
        <f t="shared" si="745"/>
        <v>0</v>
      </c>
      <c r="AA2326" s="14">
        <f t="shared" si="746"/>
        <v>0</v>
      </c>
      <c r="AB2326" s="14">
        <f t="shared" ref="AB2326:AB2337" si="756">R2326+W2326</f>
        <v>0</v>
      </c>
      <c r="AC2326" s="15">
        <f t="shared" si="755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804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43"/>
        <v>683.19999999999993</v>
      </c>
      <c r="Y2327" s="14">
        <f t="shared" si="744"/>
        <v>0</v>
      </c>
      <c r="Z2327" s="14">
        <f t="shared" si="745"/>
        <v>0</v>
      </c>
      <c r="AA2327" s="14">
        <f t="shared" si="746"/>
        <v>0</v>
      </c>
      <c r="AB2327" s="14">
        <f t="shared" si="756"/>
        <v>0</v>
      </c>
      <c r="AC2327" s="15">
        <f t="shared" si="755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654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43"/>
        <v>683.19999999999993</v>
      </c>
      <c r="Y2328" s="14">
        <f t="shared" si="744"/>
        <v>0</v>
      </c>
      <c r="Z2328" s="14">
        <f t="shared" si="745"/>
        <v>0</v>
      </c>
      <c r="AA2328" s="14">
        <f t="shared" si="746"/>
        <v>0</v>
      </c>
      <c r="AB2328" s="14">
        <f t="shared" si="756"/>
        <v>0</v>
      </c>
      <c r="AC2328" s="15">
        <f t="shared" si="755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595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3"/>
        <v>236.6</v>
      </c>
      <c r="Y2329" s="14">
        <f t="shared" si="744"/>
        <v>567</v>
      </c>
      <c r="Z2329" s="14">
        <f t="shared" si="745"/>
        <v>0</v>
      </c>
      <c r="AA2329" s="14">
        <f t="shared" si="746"/>
        <v>0</v>
      </c>
      <c r="AB2329" s="14">
        <f t="shared" si="756"/>
        <v>0</v>
      </c>
      <c r="AC2329" s="15">
        <f t="shared" si="755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830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3"/>
        <v>236.6</v>
      </c>
      <c r="Y2330" s="14">
        <f t="shared" si="744"/>
        <v>0</v>
      </c>
      <c r="Z2330" s="14">
        <f t="shared" si="745"/>
        <v>567</v>
      </c>
      <c r="AA2330" s="14">
        <f t="shared" si="746"/>
        <v>0</v>
      </c>
      <c r="AB2330" s="14">
        <f t="shared" si="756"/>
        <v>0</v>
      </c>
      <c r="AC2330" s="15">
        <f t="shared" si="755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831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43"/>
        <v>236.6</v>
      </c>
      <c r="Y2331" s="14">
        <f t="shared" si="744"/>
        <v>0</v>
      </c>
      <c r="Z2331" s="14">
        <f t="shared" si="745"/>
        <v>0</v>
      </c>
      <c r="AA2331" s="14">
        <f t="shared" si="746"/>
        <v>567</v>
      </c>
      <c r="AB2331" s="14">
        <f t="shared" si="756"/>
        <v>0</v>
      </c>
      <c r="AC2331" s="15">
        <f t="shared" si="755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832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43"/>
        <v>236.6</v>
      </c>
      <c r="Y2332" s="14">
        <f t="shared" si="744"/>
        <v>0</v>
      </c>
      <c r="Z2332" s="14">
        <f t="shared" si="745"/>
        <v>0</v>
      </c>
      <c r="AA2332" s="14">
        <f t="shared" si="746"/>
        <v>0</v>
      </c>
      <c r="AB2332" s="14">
        <f t="shared" si="756"/>
        <v>567</v>
      </c>
      <c r="AC2332" s="15">
        <f t="shared" si="755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833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(N2333/100)*(I2333*$I$13)+(N2333/100)*(J2333*$J$13)+(N2333/100)*(M2333*$M$13)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>N2333+S2333</f>
        <v>840</v>
      </c>
      <c r="Y2333" s="14">
        <f t="shared" si="744"/>
        <v>0</v>
      </c>
      <c r="Z2333" s="14">
        <f t="shared" si="745"/>
        <v>0</v>
      </c>
      <c r="AA2333" s="14">
        <f t="shared" si="746"/>
        <v>0</v>
      </c>
      <c r="AB2333" s="14">
        <f t="shared" si="756"/>
        <v>0</v>
      </c>
      <c r="AC2333" s="15">
        <f t="shared" si="755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834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3"/>
        <v>840</v>
      </c>
      <c r="Y2334" s="14">
        <f t="shared" si="744"/>
        <v>0</v>
      </c>
      <c r="Z2334" s="14">
        <f t="shared" si="745"/>
        <v>0</v>
      </c>
      <c r="AA2334" s="14">
        <f t="shared" si="746"/>
        <v>0</v>
      </c>
      <c r="AB2334" s="14">
        <f t="shared" si="756"/>
        <v>0</v>
      </c>
      <c r="AC2334" s="15">
        <f t="shared" si="755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3"/>
        <v>840</v>
      </c>
      <c r="Y2335" s="14">
        <f t="shared" si="744"/>
        <v>0</v>
      </c>
      <c r="Z2335" s="14">
        <f t="shared" si="745"/>
        <v>0</v>
      </c>
      <c r="AA2335" s="14">
        <f t="shared" si="746"/>
        <v>0</v>
      </c>
      <c r="AB2335" s="14">
        <f t="shared" si="756"/>
        <v>0</v>
      </c>
      <c r="AC2335" s="15">
        <f t="shared" si="755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43"/>
        <v>936.32</v>
      </c>
      <c r="Y2336" s="14">
        <f t="shared" si="744"/>
        <v>0</v>
      </c>
      <c r="Z2336" s="14">
        <f t="shared" si="745"/>
        <v>0</v>
      </c>
      <c r="AA2336" s="14">
        <f t="shared" si="746"/>
        <v>0</v>
      </c>
      <c r="AB2336" s="14">
        <f t="shared" si="756"/>
        <v>0</v>
      </c>
      <c r="AC2336" s="15">
        <f t="shared" si="755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43"/>
        <v>772.80000000000007</v>
      </c>
      <c r="Y2337" s="14">
        <f t="shared" si="744"/>
        <v>0</v>
      </c>
      <c r="Z2337" s="14">
        <f t="shared" si="745"/>
        <v>0</v>
      </c>
      <c r="AA2337" s="14">
        <f t="shared" si="746"/>
        <v>0</v>
      </c>
      <c r="AB2337" s="14">
        <f t="shared" si="756"/>
        <v>0</v>
      </c>
      <c r="AC2337" s="15">
        <f t="shared" si="755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43"/>
        <v>440</v>
      </c>
      <c r="Y2338" s="52">
        <f t="shared" si="744"/>
        <v>0</v>
      </c>
      <c r="Z2338" s="52">
        <f t="shared" si="745"/>
        <v>0</v>
      </c>
      <c r="AA2338" s="52">
        <f t="shared" si="746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801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57">N2339+S2339</f>
        <v>572</v>
      </c>
      <c r="Y2339" s="14">
        <f t="shared" ref="Y2339:Y2352" si="758">O2339+T2339</f>
        <v>0</v>
      </c>
      <c r="Z2339" s="14">
        <f t="shared" ref="Z2339:Z2352" si="759">P2339+U2339</f>
        <v>0</v>
      </c>
      <c r="AA2339" s="14">
        <f t="shared" ref="AA2339:AA2352" si="760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802</v>
      </c>
      <c r="B2340" s="93">
        <v>18</v>
      </c>
      <c r="C2340" s="21" t="s">
        <v>835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57"/>
        <v>416</v>
      </c>
      <c r="Y2340" s="14">
        <f t="shared" si="758"/>
        <v>0</v>
      </c>
      <c r="Z2340" s="14">
        <f t="shared" si="759"/>
        <v>0</v>
      </c>
      <c r="AA2340" s="14">
        <f t="shared" si="760"/>
        <v>0</v>
      </c>
      <c r="AB2340" s="14">
        <f>R2340+W2340</f>
        <v>275.2</v>
      </c>
      <c r="AC2340" s="15">
        <f t="shared" ref="AC2340:AC2352" si="761">ROUND(X2340+Y2340+Z2340+AA2340+AB2340,1)</f>
        <v>691.2</v>
      </c>
      <c r="AD2340" s="48">
        <f>(ROUND(AC2340-AC2338,1)/AC2338)</f>
        <v>-5.0549450549450543E-2</v>
      </c>
      <c r="AE2340" s="113" t="s">
        <v>800</v>
      </c>
      <c r="AF2340" s="60"/>
      <c r="AH2340" s="20"/>
    </row>
    <row r="2341" spans="1:34">
      <c r="A2341" s="99" t="s">
        <v>803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57"/>
        <v>416</v>
      </c>
      <c r="Y2341" s="14">
        <f t="shared" si="758"/>
        <v>0</v>
      </c>
      <c r="Z2341" s="14">
        <f t="shared" si="759"/>
        <v>0</v>
      </c>
      <c r="AA2341" s="14">
        <f t="shared" si="760"/>
        <v>0</v>
      </c>
      <c r="AB2341" s="14">
        <f t="shared" ref="AB2341:AB2352" si="762">R2341+W2341</f>
        <v>275.2</v>
      </c>
      <c r="AC2341" s="15">
        <f t="shared" si="761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804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57"/>
        <v>416</v>
      </c>
      <c r="Y2342" s="14">
        <f t="shared" si="758"/>
        <v>0</v>
      </c>
      <c r="Z2342" s="14">
        <f t="shared" si="759"/>
        <v>0</v>
      </c>
      <c r="AA2342" s="14">
        <f t="shared" si="760"/>
        <v>0</v>
      </c>
      <c r="AB2342" s="14">
        <f t="shared" si="762"/>
        <v>275.2</v>
      </c>
      <c r="AC2342" s="15">
        <f t="shared" si="761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654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57"/>
        <v>416</v>
      </c>
      <c r="Y2343" s="14">
        <f t="shared" si="758"/>
        <v>0</v>
      </c>
      <c r="Z2343" s="14">
        <f t="shared" si="759"/>
        <v>0</v>
      </c>
      <c r="AA2343" s="14">
        <f t="shared" si="760"/>
        <v>0</v>
      </c>
      <c r="AB2343" s="14">
        <f t="shared" si="762"/>
        <v>275.2</v>
      </c>
      <c r="AC2343" s="15">
        <f t="shared" si="761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595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100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465.00000000000006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57"/>
        <v>143</v>
      </c>
      <c r="Y2344" s="14">
        <f t="shared" si="758"/>
        <v>697.5</v>
      </c>
      <c r="Z2344" s="14">
        <f t="shared" si="759"/>
        <v>0</v>
      </c>
      <c r="AA2344" s="14">
        <f t="shared" si="760"/>
        <v>0</v>
      </c>
      <c r="AB2344" s="14">
        <f t="shared" si="762"/>
        <v>0</v>
      </c>
      <c r="AC2344" s="15">
        <f t="shared" si="761"/>
        <v>840.5</v>
      </c>
      <c r="AD2344" s="48">
        <f>(ROUND(AC2344-AC2338,1)/AC2338)</f>
        <v>0.15453296703296704</v>
      </c>
      <c r="AE2344" s="113"/>
      <c r="AF2344" s="60"/>
      <c r="AH2344" s="20"/>
    </row>
    <row r="2345" spans="1:34">
      <c r="A2345" s="99" t="s">
        <v>830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50</v>
      </c>
      <c r="L2345" s="13">
        <v>50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465.00000000000006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57"/>
        <v>143</v>
      </c>
      <c r="Y2345" s="14">
        <f t="shared" si="758"/>
        <v>0</v>
      </c>
      <c r="Z2345" s="14">
        <f t="shared" si="759"/>
        <v>697.5</v>
      </c>
      <c r="AA2345" s="14">
        <f t="shared" si="760"/>
        <v>0</v>
      </c>
      <c r="AB2345" s="14">
        <f t="shared" si="762"/>
        <v>0</v>
      </c>
      <c r="AC2345" s="15">
        <f t="shared" si="761"/>
        <v>840.5</v>
      </c>
      <c r="AD2345" s="48">
        <f>(ROUND(AC2345-AC2338,1)/AC2338)</f>
        <v>0.15453296703296704</v>
      </c>
      <c r="AE2345" s="113"/>
      <c r="AF2345" s="60"/>
      <c r="AH2345" s="20"/>
    </row>
    <row r="2346" spans="1:34">
      <c r="A2346" s="99" t="s">
        <v>831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100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465.00000000000006</v>
      </c>
      <c r="W2346" s="14">
        <f>(R2346/100)*(K2346*$K$11)+(R2346/100)*(L2346*$L$11)</f>
        <v>0</v>
      </c>
      <c r="X2346" s="14">
        <f t="shared" si="757"/>
        <v>143</v>
      </c>
      <c r="Y2346" s="14">
        <f t="shared" si="758"/>
        <v>0</v>
      </c>
      <c r="Z2346" s="14">
        <f t="shared" si="759"/>
        <v>0</v>
      </c>
      <c r="AA2346" s="14">
        <f t="shared" si="760"/>
        <v>697.5</v>
      </c>
      <c r="AB2346" s="14">
        <f t="shared" si="762"/>
        <v>0</v>
      </c>
      <c r="AC2346" s="15">
        <f t="shared" si="761"/>
        <v>840.5</v>
      </c>
      <c r="AD2346" s="48">
        <f>(ROUND(AC2346-AC2338,1)/AC2338)</f>
        <v>0.15453296703296704</v>
      </c>
      <c r="AE2346" s="113"/>
      <c r="AF2346" s="60"/>
      <c r="AH2346" s="20"/>
    </row>
    <row r="2347" spans="1:34">
      <c r="A2347" s="99" t="s">
        <v>832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55</v>
      </c>
      <c r="L2347" s="13">
        <v>55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511.50000000000006</v>
      </c>
      <c r="X2347" s="14">
        <f t="shared" si="757"/>
        <v>143</v>
      </c>
      <c r="Y2347" s="14">
        <f t="shared" si="758"/>
        <v>0</v>
      </c>
      <c r="Z2347" s="14">
        <f t="shared" si="759"/>
        <v>0</v>
      </c>
      <c r="AA2347" s="14">
        <f t="shared" si="760"/>
        <v>0</v>
      </c>
      <c r="AB2347" s="14">
        <f t="shared" si="762"/>
        <v>744</v>
      </c>
      <c r="AC2347" s="15">
        <f t="shared" si="761"/>
        <v>887</v>
      </c>
      <c r="AD2347" s="48">
        <f>(ROUND(AC2347-AC2338,1)/AC2338)</f>
        <v>0.21840659340659341</v>
      </c>
      <c r="AE2347" s="113"/>
      <c r="AF2347" s="60"/>
      <c r="AH2347" s="20"/>
    </row>
    <row r="2348" spans="1:34">
      <c r="A2348" s="99" t="s">
        <v>833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50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(N2348/100)*(I2348*$I$13)+(N2348/100)*(J2348*$J$13)+(N2348/100)*(M2348*$M$13)</f>
        <v>330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216</v>
      </c>
      <c r="X2348" s="14">
        <f>N2348+S2348</f>
        <v>480</v>
      </c>
      <c r="Y2348" s="14">
        <f t="shared" si="758"/>
        <v>0</v>
      </c>
      <c r="Z2348" s="14">
        <f t="shared" si="759"/>
        <v>0</v>
      </c>
      <c r="AA2348" s="14">
        <f t="shared" si="760"/>
        <v>0</v>
      </c>
      <c r="AB2348" s="14">
        <f t="shared" si="762"/>
        <v>336</v>
      </c>
      <c r="AC2348" s="15">
        <f t="shared" si="761"/>
        <v>816</v>
      </c>
      <c r="AD2348" s="48">
        <f>(ROUND(AC2348-AC2338,1)/AC2338)</f>
        <v>0.12087912087912088</v>
      </c>
      <c r="AE2348" s="113"/>
      <c r="AF2348" s="60"/>
      <c r="AH2348" s="20"/>
    </row>
    <row r="2349" spans="1:34">
      <c r="A2349" s="99" t="s">
        <v>834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100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624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57"/>
        <v>819</v>
      </c>
      <c r="Y2349" s="14">
        <f t="shared" si="758"/>
        <v>0</v>
      </c>
      <c r="Z2349" s="14">
        <f t="shared" si="759"/>
        <v>0</v>
      </c>
      <c r="AA2349" s="14">
        <f t="shared" si="760"/>
        <v>0</v>
      </c>
      <c r="AB2349" s="14">
        <f t="shared" si="762"/>
        <v>0</v>
      </c>
      <c r="AC2349" s="15">
        <f t="shared" si="761"/>
        <v>819</v>
      </c>
      <c r="AD2349" s="48">
        <f>(ROUND(AC2349-AC2338,1)/AC2338)</f>
        <v>0.125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100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624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57"/>
        <v>819</v>
      </c>
      <c r="Y2350" s="14">
        <f t="shared" si="758"/>
        <v>0</v>
      </c>
      <c r="Z2350" s="14">
        <f t="shared" si="759"/>
        <v>0</v>
      </c>
      <c r="AA2350" s="14">
        <f t="shared" si="760"/>
        <v>0</v>
      </c>
      <c r="AB2350" s="14">
        <f t="shared" si="762"/>
        <v>0</v>
      </c>
      <c r="AC2350" s="15">
        <f t="shared" si="761"/>
        <v>819</v>
      </c>
      <c r="AD2350" s="48">
        <f>(ROUND(AC2350-AC2338,1)/AC2338)</f>
        <v>0.125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57"/>
        <v>646.40000000000009</v>
      </c>
      <c r="Y2351" s="14">
        <f t="shared" si="758"/>
        <v>0</v>
      </c>
      <c r="Z2351" s="14">
        <f t="shared" si="759"/>
        <v>0</v>
      </c>
      <c r="AA2351" s="14">
        <f t="shared" si="760"/>
        <v>0</v>
      </c>
      <c r="AB2351" s="14">
        <f t="shared" si="762"/>
        <v>230.4</v>
      </c>
      <c r="AC2351" s="15">
        <f t="shared" si="761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57"/>
        <v>536.79999999999995</v>
      </c>
      <c r="Y2352" s="14">
        <f t="shared" si="758"/>
        <v>0</v>
      </c>
      <c r="Z2352" s="14">
        <f t="shared" si="759"/>
        <v>0</v>
      </c>
      <c r="AA2352" s="14">
        <f t="shared" si="760"/>
        <v>0</v>
      </c>
      <c r="AB2352" s="14">
        <f t="shared" si="762"/>
        <v>230.4</v>
      </c>
      <c r="AC2352" s="15">
        <f t="shared" si="761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43"/>
        <v>624</v>
      </c>
      <c r="Y2353" s="52">
        <f t="shared" si="744"/>
        <v>0</v>
      </c>
      <c r="Z2353" s="52">
        <f t="shared" si="745"/>
        <v>0</v>
      </c>
      <c r="AA2353" s="52">
        <f t="shared" si="746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801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43"/>
        <v>768</v>
      </c>
      <c r="Y2354" s="14">
        <f t="shared" si="744"/>
        <v>0</v>
      </c>
      <c r="Z2354" s="14">
        <f t="shared" si="745"/>
        <v>0</v>
      </c>
      <c r="AA2354" s="14">
        <f t="shared" si="746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802</v>
      </c>
      <c r="B2355" s="91">
        <v>40</v>
      </c>
      <c r="C2355" s="21" t="s">
        <v>835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43"/>
        <v>585.59999999999991</v>
      </c>
      <c r="Y2355" s="14">
        <f t="shared" si="744"/>
        <v>0</v>
      </c>
      <c r="Z2355" s="14">
        <f t="shared" si="745"/>
        <v>0</v>
      </c>
      <c r="AA2355" s="14">
        <f t="shared" si="746"/>
        <v>0</v>
      </c>
      <c r="AB2355" s="14">
        <f>R2355+W2355</f>
        <v>250</v>
      </c>
      <c r="AC2355" s="15">
        <f t="shared" ref="AC2355:AC2367" si="763">ROUND(X2355+Y2355+Z2355+AA2355+AB2355,1)</f>
        <v>835.6</v>
      </c>
      <c r="AD2355" s="48">
        <f>(ROUND(AC2355-AC2353,1)/AC2353)</f>
        <v>-4.3935926773455376E-2</v>
      </c>
      <c r="AE2355" s="113" t="s">
        <v>800</v>
      </c>
      <c r="AF2355" s="60"/>
      <c r="AH2355" s="20"/>
    </row>
    <row r="2356" spans="1:34">
      <c r="A2356" s="99" t="s">
        <v>803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43"/>
        <v>585.59999999999991</v>
      </c>
      <c r="Y2356" s="14">
        <f t="shared" si="744"/>
        <v>0</v>
      </c>
      <c r="Z2356" s="14">
        <f t="shared" si="745"/>
        <v>0</v>
      </c>
      <c r="AA2356" s="14">
        <f t="shared" si="746"/>
        <v>0</v>
      </c>
      <c r="AB2356" s="14">
        <f t="shared" ref="AB2356:AB2367" si="764">R2356+W2356</f>
        <v>250</v>
      </c>
      <c r="AC2356" s="15">
        <f t="shared" si="763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804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43"/>
        <v>585.59999999999991</v>
      </c>
      <c r="Y2357" s="14">
        <f t="shared" si="744"/>
        <v>0</v>
      </c>
      <c r="Z2357" s="14">
        <f t="shared" si="745"/>
        <v>0</v>
      </c>
      <c r="AA2357" s="14">
        <f t="shared" si="746"/>
        <v>0</v>
      </c>
      <c r="AB2357" s="14">
        <f t="shared" si="764"/>
        <v>250</v>
      </c>
      <c r="AC2357" s="15">
        <f t="shared" si="763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654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43"/>
        <v>585.59999999999991</v>
      </c>
      <c r="Y2358" s="14">
        <f t="shared" si="744"/>
        <v>0</v>
      </c>
      <c r="Z2358" s="14">
        <f t="shared" si="745"/>
        <v>0</v>
      </c>
      <c r="AA2358" s="14">
        <f t="shared" si="746"/>
        <v>0</v>
      </c>
      <c r="AB2358" s="14">
        <f t="shared" si="764"/>
        <v>250</v>
      </c>
      <c r="AC2358" s="15">
        <f t="shared" si="763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595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100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525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43"/>
        <v>202.8</v>
      </c>
      <c r="Y2359" s="14">
        <f t="shared" si="744"/>
        <v>787.5</v>
      </c>
      <c r="Z2359" s="14">
        <f t="shared" si="745"/>
        <v>0</v>
      </c>
      <c r="AA2359" s="14">
        <f t="shared" si="746"/>
        <v>0</v>
      </c>
      <c r="AB2359" s="14">
        <f t="shared" si="764"/>
        <v>0</v>
      </c>
      <c r="AC2359" s="15">
        <f t="shared" si="763"/>
        <v>990.3</v>
      </c>
      <c r="AD2359" s="48">
        <f>(ROUND(AC2359-AC2353,1)/AC2353)</f>
        <v>0.13306636155606408</v>
      </c>
      <c r="AE2359" s="113"/>
      <c r="AF2359" s="60"/>
      <c r="AH2359" s="20"/>
    </row>
    <row r="2360" spans="1:34">
      <c r="A2360" s="99" t="s">
        <v>830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50</v>
      </c>
      <c r="L2360" s="13">
        <v>50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525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43"/>
        <v>202.8</v>
      </c>
      <c r="Y2360" s="14">
        <f t="shared" si="744"/>
        <v>0</v>
      </c>
      <c r="Z2360" s="14">
        <f t="shared" si="745"/>
        <v>787.5</v>
      </c>
      <c r="AA2360" s="14">
        <f t="shared" si="746"/>
        <v>0</v>
      </c>
      <c r="AB2360" s="14">
        <f t="shared" si="764"/>
        <v>0</v>
      </c>
      <c r="AC2360" s="15">
        <f t="shared" si="763"/>
        <v>990.3</v>
      </c>
      <c r="AD2360" s="48">
        <f>(ROUND(AC2360-AC2353,1)/AC2353)</f>
        <v>0.13306636155606408</v>
      </c>
      <c r="AE2360" s="113"/>
      <c r="AF2360" s="60"/>
      <c r="AH2360" s="20"/>
    </row>
    <row r="2361" spans="1:34">
      <c r="A2361" s="99" t="s">
        <v>831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100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525</v>
      </c>
      <c r="W2361" s="14">
        <f>(R2361/100)*(K2361*$K$11)+(R2361/100)*(L2361*$L$11)</f>
        <v>0</v>
      </c>
      <c r="X2361" s="14">
        <f t="shared" si="743"/>
        <v>202.8</v>
      </c>
      <c r="Y2361" s="14">
        <f t="shared" si="744"/>
        <v>0</v>
      </c>
      <c r="Z2361" s="14">
        <f t="shared" si="745"/>
        <v>0</v>
      </c>
      <c r="AA2361" s="14">
        <f t="shared" si="746"/>
        <v>787.5</v>
      </c>
      <c r="AB2361" s="14">
        <f t="shared" si="764"/>
        <v>0</v>
      </c>
      <c r="AC2361" s="15">
        <f t="shared" si="763"/>
        <v>990.3</v>
      </c>
      <c r="AD2361" s="48">
        <f>(ROUND(AC2361-AC2353,1)/AC2353)</f>
        <v>0.13306636155606408</v>
      </c>
      <c r="AE2361" s="113"/>
      <c r="AF2361" s="60"/>
      <c r="AH2361" s="20"/>
    </row>
    <row r="2362" spans="1:34">
      <c r="A2362" s="99" t="s">
        <v>832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55</v>
      </c>
      <c r="L2362" s="13">
        <v>55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577.5</v>
      </c>
      <c r="X2362" s="14">
        <f t="shared" si="743"/>
        <v>202.8</v>
      </c>
      <c r="Y2362" s="14">
        <f t="shared" si="744"/>
        <v>0</v>
      </c>
      <c r="Z2362" s="14">
        <f t="shared" si="745"/>
        <v>0</v>
      </c>
      <c r="AA2362" s="14">
        <f t="shared" si="746"/>
        <v>0</v>
      </c>
      <c r="AB2362" s="14">
        <f t="shared" si="764"/>
        <v>840</v>
      </c>
      <c r="AC2362" s="15">
        <f t="shared" si="763"/>
        <v>1042.8</v>
      </c>
      <c r="AD2362" s="48">
        <f>(ROUND(AC2362-AC2353,1)/AC2353)</f>
        <v>0.1931350114416476</v>
      </c>
      <c r="AE2362" s="113"/>
      <c r="AF2362" s="60"/>
      <c r="AH2362" s="20"/>
    </row>
    <row r="2363" spans="1:34">
      <c r="A2363" s="99" t="s">
        <v>833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50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(N2363/100)*(I2363*$I$13)+(N2363/100)*(J2363*$J$13)+(N2363/100)*(M2363*$M$13)</f>
        <v>468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187.5</v>
      </c>
      <c r="X2363" s="14">
        <f>N2363+S2363</f>
        <v>648</v>
      </c>
      <c r="Y2363" s="14">
        <f t="shared" si="744"/>
        <v>0</v>
      </c>
      <c r="Z2363" s="14">
        <f t="shared" si="745"/>
        <v>0</v>
      </c>
      <c r="AA2363" s="14">
        <f t="shared" si="746"/>
        <v>0</v>
      </c>
      <c r="AB2363" s="14">
        <f t="shared" si="764"/>
        <v>375</v>
      </c>
      <c r="AC2363" s="15">
        <f t="shared" si="763"/>
        <v>1023</v>
      </c>
      <c r="AD2363" s="48">
        <f>(ROUND(AC2363-AC2353,1)/AC2353)</f>
        <v>0.17048054919908467</v>
      </c>
      <c r="AE2363" s="113"/>
      <c r="AF2363" s="60"/>
      <c r="AH2363" s="20"/>
    </row>
    <row r="2364" spans="1:34">
      <c r="A2364" s="99" t="s">
        <v>834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90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765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43"/>
        <v>990</v>
      </c>
      <c r="Y2364" s="14">
        <f t="shared" si="744"/>
        <v>0</v>
      </c>
      <c r="Z2364" s="14">
        <f t="shared" si="745"/>
        <v>0</v>
      </c>
      <c r="AA2364" s="14">
        <f t="shared" si="746"/>
        <v>0</v>
      </c>
      <c r="AB2364" s="14">
        <f t="shared" si="764"/>
        <v>0</v>
      </c>
      <c r="AC2364" s="15">
        <f t="shared" si="763"/>
        <v>990</v>
      </c>
      <c r="AD2364" s="48">
        <f>(ROUND(AC2364-AC2353,1)/AC2353)</f>
        <v>0.13272311212814644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90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765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43"/>
        <v>990</v>
      </c>
      <c r="Y2365" s="14">
        <f t="shared" si="744"/>
        <v>0</v>
      </c>
      <c r="Z2365" s="14">
        <f t="shared" si="745"/>
        <v>0</v>
      </c>
      <c r="AA2365" s="14">
        <f t="shared" si="746"/>
        <v>0</v>
      </c>
      <c r="AB2365" s="14">
        <f t="shared" si="764"/>
        <v>0</v>
      </c>
      <c r="AC2365" s="15">
        <f t="shared" si="763"/>
        <v>990</v>
      </c>
      <c r="AD2365" s="48">
        <f>(ROUND(AC2365-AC2353,1)/AC2353)</f>
        <v>0.13272311212814644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100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691.2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43"/>
        <v>883.2</v>
      </c>
      <c r="Y2366" s="14">
        <f t="shared" si="744"/>
        <v>0</v>
      </c>
      <c r="Z2366" s="14">
        <f t="shared" si="745"/>
        <v>0</v>
      </c>
      <c r="AA2366" s="14">
        <f t="shared" si="746"/>
        <v>0</v>
      </c>
      <c r="AB2366" s="14">
        <f t="shared" si="764"/>
        <v>200</v>
      </c>
      <c r="AC2366" s="15">
        <f t="shared" si="763"/>
        <v>1083.2</v>
      </c>
      <c r="AD2366" s="48">
        <f>(ROUND(AC2366-AC2353,1)/AC2353)</f>
        <v>0.23935926773455377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43"/>
        <v>700.8</v>
      </c>
      <c r="Y2367" s="14">
        <f t="shared" si="744"/>
        <v>0</v>
      </c>
      <c r="Z2367" s="14">
        <f t="shared" si="745"/>
        <v>0</v>
      </c>
      <c r="AA2367" s="14">
        <f t="shared" si="746"/>
        <v>0</v>
      </c>
      <c r="AB2367" s="14">
        <f t="shared" si="764"/>
        <v>200</v>
      </c>
      <c r="AC2367" s="15">
        <f t="shared" si="763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576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43"/>
        <v>660</v>
      </c>
      <c r="Y2368" s="52">
        <f t="shared" si="744"/>
        <v>0</v>
      </c>
      <c r="Z2368" s="52">
        <f t="shared" si="745"/>
        <v>0</v>
      </c>
      <c r="AA2368" s="52">
        <f t="shared" si="746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801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43"/>
        <v>756.8</v>
      </c>
      <c r="Y2369" s="14">
        <f t="shared" si="744"/>
        <v>0</v>
      </c>
      <c r="Z2369" s="14">
        <f t="shared" si="745"/>
        <v>0</v>
      </c>
      <c r="AA2369" s="14">
        <f t="shared" si="746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802</v>
      </c>
      <c r="B2370" s="93">
        <v>20</v>
      </c>
      <c r="C2370" s="21" t="s">
        <v>835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43"/>
        <v>616</v>
      </c>
      <c r="Y2370" s="14">
        <f t="shared" si="744"/>
        <v>0</v>
      </c>
      <c r="Z2370" s="14">
        <f t="shared" si="745"/>
        <v>0</v>
      </c>
      <c r="AA2370" s="14">
        <f t="shared" si="746"/>
        <v>0</v>
      </c>
      <c r="AB2370" s="14">
        <f>R2370+W2370</f>
        <v>0</v>
      </c>
      <c r="AC2370" s="15">
        <f t="shared" ref="AC2370:AC2382" si="765">ROUND(X2370+Y2370+Z2370+AA2370+AB2370,1)</f>
        <v>616</v>
      </c>
      <c r="AD2370" s="48">
        <f>(ROUND(AC2370-AC2368,1)/AC2368)</f>
        <v>-6.6666666666666666E-2</v>
      </c>
      <c r="AE2370" s="113" t="s">
        <v>800</v>
      </c>
      <c r="AF2370" s="60"/>
      <c r="AH2370" s="20"/>
    </row>
    <row r="2371" spans="1:34">
      <c r="A2371" s="99" t="s">
        <v>803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43"/>
        <v>616</v>
      </c>
      <c r="Y2371" s="14">
        <f t="shared" si="744"/>
        <v>0</v>
      </c>
      <c r="Z2371" s="14">
        <f t="shared" si="745"/>
        <v>0</v>
      </c>
      <c r="AA2371" s="14">
        <f t="shared" si="746"/>
        <v>0</v>
      </c>
      <c r="AB2371" s="14">
        <f t="shared" ref="AB2371:AB2382" si="766">R2371+W2371</f>
        <v>0</v>
      </c>
      <c r="AC2371" s="15">
        <f t="shared" si="765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804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43"/>
        <v>616</v>
      </c>
      <c r="Y2372" s="14">
        <f t="shared" si="744"/>
        <v>0</v>
      </c>
      <c r="Z2372" s="14">
        <f t="shared" si="745"/>
        <v>0</v>
      </c>
      <c r="AA2372" s="14">
        <f t="shared" si="746"/>
        <v>0</v>
      </c>
      <c r="AB2372" s="14">
        <f t="shared" si="766"/>
        <v>0</v>
      </c>
      <c r="AC2372" s="15">
        <f t="shared" si="765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654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43"/>
        <v>616</v>
      </c>
      <c r="Y2373" s="14">
        <f t="shared" si="744"/>
        <v>0</v>
      </c>
      <c r="Z2373" s="14">
        <f t="shared" si="745"/>
        <v>0</v>
      </c>
      <c r="AA2373" s="14">
        <f t="shared" si="746"/>
        <v>0</v>
      </c>
      <c r="AB2373" s="14">
        <f t="shared" si="766"/>
        <v>0</v>
      </c>
      <c r="AC2373" s="15">
        <f t="shared" si="765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595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43"/>
        <v>280.27999999999997</v>
      </c>
      <c r="Y2374" s="14">
        <f t="shared" si="744"/>
        <v>448.8</v>
      </c>
      <c r="Z2374" s="14">
        <f t="shared" si="745"/>
        <v>0</v>
      </c>
      <c r="AA2374" s="14">
        <f t="shared" si="746"/>
        <v>0</v>
      </c>
      <c r="AB2374" s="14">
        <f t="shared" si="766"/>
        <v>0</v>
      </c>
      <c r="AC2374" s="15">
        <f t="shared" si="765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830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43"/>
        <v>229.51499999999999</v>
      </c>
      <c r="Y2375" s="14">
        <f t="shared" si="744"/>
        <v>0</v>
      </c>
      <c r="Z2375" s="14">
        <f t="shared" si="745"/>
        <v>498.29999999999995</v>
      </c>
      <c r="AA2375" s="14">
        <f t="shared" si="746"/>
        <v>0</v>
      </c>
      <c r="AB2375" s="14">
        <f t="shared" si="766"/>
        <v>0</v>
      </c>
      <c r="AC2375" s="15">
        <f t="shared" si="765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831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43"/>
        <v>157.30000000000001</v>
      </c>
      <c r="Y2376" s="14">
        <f t="shared" si="744"/>
        <v>0</v>
      </c>
      <c r="Z2376" s="14">
        <f t="shared" si="745"/>
        <v>0</v>
      </c>
      <c r="AA2376" s="14">
        <f t="shared" si="746"/>
        <v>574.20000000000005</v>
      </c>
      <c r="AB2376" s="14">
        <f t="shared" si="766"/>
        <v>0</v>
      </c>
      <c r="AC2376" s="15">
        <f t="shared" si="765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832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43"/>
        <v>229.51499999999999</v>
      </c>
      <c r="Y2377" s="14">
        <f t="shared" si="744"/>
        <v>0</v>
      </c>
      <c r="Z2377" s="14">
        <f t="shared" si="745"/>
        <v>0</v>
      </c>
      <c r="AA2377" s="14">
        <f t="shared" si="746"/>
        <v>0</v>
      </c>
      <c r="AB2377" s="14">
        <f t="shared" si="766"/>
        <v>498.29999999999995</v>
      </c>
      <c r="AC2377" s="15">
        <f t="shared" si="765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833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43"/>
        <v>759</v>
      </c>
      <c r="Y2378" s="14">
        <f t="shared" si="744"/>
        <v>0</v>
      </c>
      <c r="Z2378" s="14">
        <f t="shared" si="745"/>
        <v>0</v>
      </c>
      <c r="AA2378" s="14">
        <f t="shared" si="746"/>
        <v>0</v>
      </c>
      <c r="AB2378" s="14">
        <f t="shared" si="766"/>
        <v>0</v>
      </c>
      <c r="AC2378" s="15">
        <f t="shared" si="765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834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43"/>
        <v>739.2</v>
      </c>
      <c r="Y2379" s="14">
        <f t="shared" si="744"/>
        <v>0</v>
      </c>
      <c r="Z2379" s="14">
        <f t="shared" si="745"/>
        <v>0</v>
      </c>
      <c r="AA2379" s="14">
        <f t="shared" si="746"/>
        <v>0</v>
      </c>
      <c r="AB2379" s="14">
        <f t="shared" si="766"/>
        <v>0</v>
      </c>
      <c r="AC2379" s="15">
        <f t="shared" si="765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43"/>
        <v>739.2</v>
      </c>
      <c r="Y2380" s="14">
        <f t="shared" si="744"/>
        <v>0</v>
      </c>
      <c r="Z2380" s="14">
        <f t="shared" si="745"/>
        <v>0</v>
      </c>
      <c r="AA2380" s="14">
        <f t="shared" si="746"/>
        <v>0</v>
      </c>
      <c r="AB2380" s="14">
        <f t="shared" si="766"/>
        <v>0</v>
      </c>
      <c r="AC2380" s="15">
        <f t="shared" si="765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43"/>
        <v>827.2</v>
      </c>
      <c r="Y2381" s="14">
        <f t="shared" si="744"/>
        <v>0</v>
      </c>
      <c r="Z2381" s="14">
        <f t="shared" si="745"/>
        <v>0</v>
      </c>
      <c r="AA2381" s="14">
        <f t="shared" si="746"/>
        <v>0</v>
      </c>
      <c r="AB2381" s="14">
        <f t="shared" si="766"/>
        <v>0</v>
      </c>
      <c r="AC2381" s="15">
        <f t="shared" si="765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43"/>
        <v>712.8</v>
      </c>
      <c r="Y2382" s="14">
        <f t="shared" si="744"/>
        <v>0</v>
      </c>
      <c r="Z2382" s="14">
        <f t="shared" si="745"/>
        <v>0</v>
      </c>
      <c r="AA2382" s="14">
        <f t="shared" si="746"/>
        <v>0</v>
      </c>
      <c r="AB2382" s="14">
        <f t="shared" si="766"/>
        <v>0</v>
      </c>
      <c r="AC2382" s="15">
        <f t="shared" si="765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872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67">N2383+S2383</f>
        <v>672</v>
      </c>
      <c r="Y2383" s="52">
        <f t="shared" ref="Y2383:Y2412" si="768">O2383+T2383</f>
        <v>0</v>
      </c>
      <c r="Z2383" s="52">
        <f t="shared" ref="Z2383:Z2412" si="769">P2383+U2383</f>
        <v>0</v>
      </c>
      <c r="AA2383" s="52">
        <f t="shared" ref="AA2383:AA2412" si="770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1"/>
      <c r="AF2383" s="63"/>
      <c r="AH2383" s="20"/>
    </row>
    <row r="2384" spans="1:34">
      <c r="A2384" s="99" t="s">
        <v>801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67"/>
        <v>768</v>
      </c>
      <c r="Y2384" s="14">
        <f t="shared" si="768"/>
        <v>0</v>
      </c>
      <c r="Z2384" s="14">
        <f t="shared" si="769"/>
        <v>0</v>
      </c>
      <c r="AA2384" s="14">
        <f t="shared" si="770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802</v>
      </c>
      <c r="B2385" s="91">
        <v>36</v>
      </c>
      <c r="C2385" s="21" t="s">
        <v>835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67"/>
        <v>628.79999999999995</v>
      </c>
      <c r="Y2385" s="14">
        <f t="shared" si="768"/>
        <v>0</v>
      </c>
      <c r="Z2385" s="14">
        <f t="shared" si="769"/>
        <v>0</v>
      </c>
      <c r="AA2385" s="14">
        <f t="shared" si="770"/>
        <v>0</v>
      </c>
      <c r="AB2385" s="14">
        <f>R2385+W2385</f>
        <v>0</v>
      </c>
      <c r="AC2385" s="15">
        <f t="shared" ref="AC2385:AC2397" si="771">ROUND(X2385+Y2385+Z2385+AA2385+AB2385,1)</f>
        <v>628.79999999999995</v>
      </c>
      <c r="AD2385" s="48">
        <f>(ROUND(AC2385-AC2383,1)/AC2383)</f>
        <v>-6.4285714285714293E-2</v>
      </c>
      <c r="AE2385" s="113"/>
      <c r="AF2385" s="60"/>
      <c r="AH2385" s="20"/>
    </row>
    <row r="2386" spans="1:34">
      <c r="A2386" s="99" t="s">
        <v>803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67"/>
        <v>628.79999999999995</v>
      </c>
      <c r="Y2386" s="14">
        <f t="shared" si="768"/>
        <v>0</v>
      </c>
      <c r="Z2386" s="14">
        <f t="shared" si="769"/>
        <v>0</v>
      </c>
      <c r="AA2386" s="14">
        <f t="shared" si="770"/>
        <v>0</v>
      </c>
      <c r="AB2386" s="14">
        <f t="shared" ref="AB2386:AB2397" si="772">R2386+W2386</f>
        <v>0</v>
      </c>
      <c r="AC2386" s="15">
        <f t="shared" si="771"/>
        <v>628.79999999999995</v>
      </c>
      <c r="AD2386" s="48">
        <f>(ROUND(AC2386-AC2383,1)/AC2383)</f>
        <v>-6.4285714285714293E-2</v>
      </c>
      <c r="AE2386" s="113" t="s">
        <v>800</v>
      </c>
      <c r="AF2386" s="60"/>
      <c r="AH2386" s="20"/>
    </row>
    <row r="2387" spans="1:34">
      <c r="A2387" s="99" t="s">
        <v>804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67"/>
        <v>628.79999999999995</v>
      </c>
      <c r="Y2387" s="14">
        <f t="shared" si="768"/>
        <v>0</v>
      </c>
      <c r="Z2387" s="14">
        <f t="shared" si="769"/>
        <v>0</v>
      </c>
      <c r="AA2387" s="14">
        <f t="shared" si="770"/>
        <v>0</v>
      </c>
      <c r="AB2387" s="14">
        <f t="shared" si="772"/>
        <v>0</v>
      </c>
      <c r="AC2387" s="15">
        <f t="shared" si="771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654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67"/>
        <v>628.79999999999995</v>
      </c>
      <c r="Y2388" s="14">
        <f t="shared" si="768"/>
        <v>0</v>
      </c>
      <c r="Z2388" s="14">
        <f t="shared" si="769"/>
        <v>0</v>
      </c>
      <c r="AA2388" s="14">
        <f t="shared" si="770"/>
        <v>0</v>
      </c>
      <c r="AB2388" s="14">
        <f t="shared" si="772"/>
        <v>0</v>
      </c>
      <c r="AC2388" s="15">
        <f t="shared" si="771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595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67"/>
        <v>218.4</v>
      </c>
      <c r="Y2389" s="14">
        <f t="shared" si="768"/>
        <v>525.6</v>
      </c>
      <c r="Z2389" s="14">
        <f t="shared" si="769"/>
        <v>0</v>
      </c>
      <c r="AA2389" s="14">
        <f t="shared" si="770"/>
        <v>0</v>
      </c>
      <c r="AB2389" s="14">
        <f t="shared" si="772"/>
        <v>0</v>
      </c>
      <c r="AC2389" s="15">
        <f t="shared" si="771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830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67"/>
        <v>218.4</v>
      </c>
      <c r="Y2390" s="14">
        <f t="shared" si="768"/>
        <v>0</v>
      </c>
      <c r="Z2390" s="14">
        <f t="shared" si="769"/>
        <v>525.6</v>
      </c>
      <c r="AA2390" s="14">
        <f t="shared" si="770"/>
        <v>0</v>
      </c>
      <c r="AB2390" s="14">
        <f t="shared" si="772"/>
        <v>0</v>
      </c>
      <c r="AC2390" s="15">
        <f t="shared" si="771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831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67"/>
        <v>218.4</v>
      </c>
      <c r="Y2391" s="14">
        <f t="shared" si="768"/>
        <v>0</v>
      </c>
      <c r="Z2391" s="14">
        <f t="shared" si="769"/>
        <v>0</v>
      </c>
      <c r="AA2391" s="14">
        <f t="shared" si="770"/>
        <v>525.6</v>
      </c>
      <c r="AB2391" s="14">
        <f t="shared" si="772"/>
        <v>0</v>
      </c>
      <c r="AC2391" s="15">
        <f t="shared" si="771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832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67"/>
        <v>218.4</v>
      </c>
      <c r="Y2392" s="14">
        <f t="shared" si="768"/>
        <v>0</v>
      </c>
      <c r="Z2392" s="14">
        <f t="shared" si="769"/>
        <v>0</v>
      </c>
      <c r="AA2392" s="14">
        <f t="shared" si="770"/>
        <v>0</v>
      </c>
      <c r="AB2392" s="14">
        <f t="shared" si="772"/>
        <v>525.6</v>
      </c>
      <c r="AC2392" s="15">
        <f t="shared" si="771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833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(N2393/100)*(I2393*$I$13)+(N2393/100)*(J2393*$J$13)+(N2393/100)*(M2393*$M$13)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>N2393+S2393</f>
        <v>792</v>
      </c>
      <c r="Y2393" s="14">
        <f t="shared" si="768"/>
        <v>0</v>
      </c>
      <c r="Z2393" s="14">
        <f t="shared" si="769"/>
        <v>0</v>
      </c>
      <c r="AA2393" s="14">
        <f t="shared" si="770"/>
        <v>0</v>
      </c>
      <c r="AB2393" s="14">
        <f t="shared" si="772"/>
        <v>0</v>
      </c>
      <c r="AC2393" s="15">
        <f t="shared" si="771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834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67"/>
        <v>792</v>
      </c>
      <c r="Y2394" s="14">
        <f t="shared" si="768"/>
        <v>0</v>
      </c>
      <c r="Z2394" s="14">
        <f t="shared" si="769"/>
        <v>0</v>
      </c>
      <c r="AA2394" s="14">
        <f t="shared" si="770"/>
        <v>0</v>
      </c>
      <c r="AB2394" s="14">
        <f t="shared" si="772"/>
        <v>0</v>
      </c>
      <c r="AC2394" s="15">
        <f t="shared" si="771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67"/>
        <v>792</v>
      </c>
      <c r="Y2395" s="14">
        <f t="shared" si="768"/>
        <v>0</v>
      </c>
      <c r="Z2395" s="14">
        <f t="shared" si="769"/>
        <v>0</v>
      </c>
      <c r="AA2395" s="14">
        <f t="shared" si="770"/>
        <v>0</v>
      </c>
      <c r="AB2395" s="14">
        <f t="shared" si="772"/>
        <v>0</v>
      </c>
      <c r="AC2395" s="15">
        <f t="shared" si="771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67"/>
        <v>883.2</v>
      </c>
      <c r="Y2396" s="14">
        <f t="shared" si="768"/>
        <v>0</v>
      </c>
      <c r="Z2396" s="14">
        <f t="shared" si="769"/>
        <v>0</v>
      </c>
      <c r="AA2396" s="14">
        <f t="shared" si="770"/>
        <v>0</v>
      </c>
      <c r="AB2396" s="14">
        <f t="shared" si="772"/>
        <v>0</v>
      </c>
      <c r="AC2396" s="15">
        <f t="shared" si="771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67"/>
        <v>695.04</v>
      </c>
      <c r="Y2397" s="14">
        <f t="shared" si="768"/>
        <v>0</v>
      </c>
      <c r="Z2397" s="14">
        <f t="shared" si="769"/>
        <v>0</v>
      </c>
      <c r="AA2397" s="14">
        <f t="shared" si="770"/>
        <v>0</v>
      </c>
      <c r="AB2397" s="14">
        <f t="shared" si="772"/>
        <v>0</v>
      </c>
      <c r="AC2397" s="15">
        <f t="shared" si="771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900</v>
      </c>
      <c r="C2398" s="50" t="s">
        <v>242</v>
      </c>
      <c r="D2398" s="11">
        <v>110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220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440.00000000000006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67"/>
        <v>660</v>
      </c>
      <c r="Y2398" s="52">
        <f t="shared" si="768"/>
        <v>0</v>
      </c>
      <c r="Z2398" s="52">
        <f t="shared" si="769"/>
        <v>0</v>
      </c>
      <c r="AA2398" s="52">
        <f t="shared" si="770"/>
        <v>0</v>
      </c>
      <c r="AB2398" s="52">
        <f>R2398+W2398</f>
        <v>0</v>
      </c>
      <c r="AC2398" s="53">
        <f>ROUND(X2398+Y2398+Z2398+AA2398+AB2398,1)</f>
        <v>660</v>
      </c>
      <c r="AD2398" s="58"/>
      <c r="AE2398" s="113"/>
      <c r="AF2398" s="60"/>
      <c r="AH2398" s="20"/>
    </row>
    <row r="2399" spans="1:34">
      <c r="A2399" s="99" t="s">
        <v>801</v>
      </c>
      <c r="B2399" s="93">
        <v>10</v>
      </c>
      <c r="C2399" s="21" t="s">
        <v>324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176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572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67"/>
        <v>748</v>
      </c>
      <c r="Y2399" s="14">
        <f t="shared" si="768"/>
        <v>0</v>
      </c>
      <c r="Z2399" s="14">
        <f t="shared" si="769"/>
        <v>0</v>
      </c>
      <c r="AA2399" s="14">
        <f t="shared" si="770"/>
        <v>0</v>
      </c>
      <c r="AB2399" s="14">
        <f>R2399+W2399</f>
        <v>0</v>
      </c>
      <c r="AC2399" s="15">
        <f>ROUND(X2399+Y2399+Z2399+AA2399+AB2399,1)</f>
        <v>748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802</v>
      </c>
      <c r="B2400" s="93">
        <v>40</v>
      </c>
      <c r="C2400" s="21" t="s">
        <v>835</v>
      </c>
      <c r="D2400" s="12">
        <v>110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220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396.00000000000006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67"/>
        <v>616</v>
      </c>
      <c r="Y2400" s="14">
        <f t="shared" si="768"/>
        <v>0</v>
      </c>
      <c r="Z2400" s="14">
        <f t="shared" si="769"/>
        <v>0</v>
      </c>
      <c r="AA2400" s="14">
        <f t="shared" si="770"/>
        <v>0</v>
      </c>
      <c r="AB2400" s="14">
        <f>R2400+W2400</f>
        <v>0</v>
      </c>
      <c r="AC2400" s="15">
        <f t="shared" ref="AC2400:AC2412" si="773">ROUND(X2400+Y2400+Z2400+AA2400+AB2400,1)</f>
        <v>616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803</v>
      </c>
      <c r="B2401" s="93">
        <v>0</v>
      </c>
      <c r="C2401" s="21" t="s">
        <v>337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220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396.00000000000006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67"/>
        <v>616</v>
      </c>
      <c r="Y2401" s="14">
        <f t="shared" si="768"/>
        <v>0</v>
      </c>
      <c r="Z2401" s="14">
        <f t="shared" si="769"/>
        <v>0</v>
      </c>
      <c r="AA2401" s="14">
        <f t="shared" si="770"/>
        <v>0</v>
      </c>
      <c r="AB2401" s="14">
        <f t="shared" ref="AB2401:AB2412" si="774">R2401+W2401</f>
        <v>0</v>
      </c>
      <c r="AC2401" s="15">
        <f t="shared" si="773"/>
        <v>616</v>
      </c>
      <c r="AD2401" s="48">
        <f>(ROUND(AC2401-AC2398,1)/AC2398)</f>
        <v>-6.6666666666666666E-2</v>
      </c>
      <c r="AE2401" s="113" t="s">
        <v>800</v>
      </c>
      <c r="AF2401" s="60"/>
      <c r="AH2401" s="20"/>
    </row>
    <row r="2402" spans="1:34">
      <c r="A2402" s="99" t="s">
        <v>804</v>
      </c>
      <c r="B2402" s="93">
        <v>0</v>
      </c>
      <c r="C2402" s="21" t="s">
        <v>338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220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396.00000000000006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67"/>
        <v>616</v>
      </c>
      <c r="Y2402" s="14">
        <f t="shared" si="768"/>
        <v>0</v>
      </c>
      <c r="Z2402" s="14">
        <f t="shared" si="769"/>
        <v>0</v>
      </c>
      <c r="AA2402" s="14">
        <f t="shared" si="770"/>
        <v>0</v>
      </c>
      <c r="AB2402" s="14">
        <f t="shared" si="774"/>
        <v>0</v>
      </c>
      <c r="AC2402" s="15">
        <f t="shared" si="773"/>
        <v>616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654</v>
      </c>
      <c r="B2403" s="93"/>
      <c r="C2403" s="21" t="s">
        <v>339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220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396.00000000000006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67"/>
        <v>616</v>
      </c>
      <c r="Y2403" s="14">
        <f t="shared" si="768"/>
        <v>0</v>
      </c>
      <c r="Z2403" s="14">
        <f t="shared" si="769"/>
        <v>0</v>
      </c>
      <c r="AA2403" s="14">
        <f t="shared" si="770"/>
        <v>0</v>
      </c>
      <c r="AB2403" s="14">
        <f t="shared" si="774"/>
        <v>0</v>
      </c>
      <c r="AC2403" s="15">
        <f t="shared" si="773"/>
        <v>616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595</v>
      </c>
      <c r="B2404" s="93"/>
      <c r="C2404" s="21" t="s">
        <v>1</v>
      </c>
      <c r="D2404" s="12">
        <v>55</v>
      </c>
      <c r="E2404" s="12">
        <v>110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71.5</v>
      </c>
      <c r="O2404" s="14">
        <f>E2404*$E$9</f>
        <v>165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143</v>
      </c>
      <c r="T2404" s="14">
        <f>(O2404/100)*(K2404*$K$9)</f>
        <v>356.4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67"/>
        <v>214.5</v>
      </c>
      <c r="Y2404" s="14">
        <f t="shared" si="768"/>
        <v>521.4</v>
      </c>
      <c r="Z2404" s="14">
        <f t="shared" si="769"/>
        <v>0</v>
      </c>
      <c r="AA2404" s="14">
        <f t="shared" si="770"/>
        <v>0</v>
      </c>
      <c r="AB2404" s="14">
        <f t="shared" si="774"/>
        <v>0</v>
      </c>
      <c r="AC2404" s="15">
        <f t="shared" si="773"/>
        <v>735.9</v>
      </c>
      <c r="AD2404" s="48">
        <f>(ROUND(AC2404-AC2398,1)/AC2398)</f>
        <v>0.115</v>
      </c>
      <c r="AE2404" s="113"/>
      <c r="AF2404" s="60"/>
    </row>
    <row r="2405" spans="1:34">
      <c r="A2405" s="99" t="s">
        <v>830</v>
      </c>
      <c r="B2405" s="93"/>
      <c r="C2405" s="21" t="s">
        <v>2</v>
      </c>
      <c r="D2405" s="12">
        <v>55</v>
      </c>
      <c r="E2405" s="12">
        <v>0</v>
      </c>
      <c r="F2405" s="12">
        <v>110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71.5</v>
      </c>
      <c r="O2405" s="14">
        <f>E2405*$E$10</f>
        <v>0</v>
      </c>
      <c r="P2405" s="14">
        <f>F2405*$F$10</f>
        <v>165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143</v>
      </c>
      <c r="T2405" s="14">
        <f>(O2405/100)*(K2405*$J$10)</f>
        <v>0</v>
      </c>
      <c r="U2405" s="14">
        <f>(P2405/100)*(K2405*$K$10)+(P2405/100)*(L2405*$L$10)</f>
        <v>356.4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67"/>
        <v>214.5</v>
      </c>
      <c r="Y2405" s="14">
        <f t="shared" si="768"/>
        <v>0</v>
      </c>
      <c r="Z2405" s="14">
        <f t="shared" si="769"/>
        <v>521.4</v>
      </c>
      <c r="AA2405" s="14">
        <f t="shared" si="770"/>
        <v>0</v>
      </c>
      <c r="AB2405" s="14">
        <f t="shared" si="774"/>
        <v>0</v>
      </c>
      <c r="AC2405" s="15">
        <f t="shared" si="773"/>
        <v>735.9</v>
      </c>
      <c r="AD2405" s="48">
        <f>(ROUND(AC2405-AC2398,1)/AC2398)</f>
        <v>0.115</v>
      </c>
      <c r="AE2405" s="113"/>
      <c r="AF2405" s="60"/>
    </row>
    <row r="2406" spans="1:34">
      <c r="A2406" s="99" t="s">
        <v>831</v>
      </c>
      <c r="B2406" s="93"/>
      <c r="C2406" s="21" t="s">
        <v>3</v>
      </c>
      <c r="D2406" s="12">
        <v>55</v>
      </c>
      <c r="E2406" s="12">
        <v>0</v>
      </c>
      <c r="F2406" s="12">
        <v>0</v>
      </c>
      <c r="G2406" s="12">
        <v>110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71.5</v>
      </c>
      <c r="O2406" s="14">
        <f>E2406*$E$11</f>
        <v>0</v>
      </c>
      <c r="P2406" s="14">
        <f>F2406*$F$11</f>
        <v>0</v>
      </c>
      <c r="Q2406" s="14">
        <f>G2406*$G$11</f>
        <v>165</v>
      </c>
      <c r="R2406" s="14">
        <f>H2406*$H$11</f>
        <v>0</v>
      </c>
      <c r="S2406" s="14">
        <f>(N2406/100)*(I2406*$I$11)+(N2406/100)*(J2406*$J$11)</f>
        <v>143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356.4</v>
      </c>
      <c r="W2406" s="14">
        <f>(R2406/100)*(K2406*$K$11)+(R2406/100)*(L2406*$L$11)</f>
        <v>0</v>
      </c>
      <c r="X2406" s="14">
        <f t="shared" si="767"/>
        <v>214.5</v>
      </c>
      <c r="Y2406" s="14">
        <f t="shared" si="768"/>
        <v>0</v>
      </c>
      <c r="Z2406" s="14">
        <f t="shared" si="769"/>
        <v>0</v>
      </c>
      <c r="AA2406" s="14">
        <f t="shared" si="770"/>
        <v>521.4</v>
      </c>
      <c r="AB2406" s="14">
        <f t="shared" si="774"/>
        <v>0</v>
      </c>
      <c r="AC2406" s="15">
        <f t="shared" si="773"/>
        <v>735.9</v>
      </c>
      <c r="AD2406" s="48">
        <f>(ROUND(AC2406-AC2398,1)/AC2398)</f>
        <v>0.115</v>
      </c>
      <c r="AE2406" s="113"/>
      <c r="AF2406" s="60"/>
    </row>
    <row r="2407" spans="1:34">
      <c r="A2407" s="99" t="s">
        <v>832</v>
      </c>
      <c r="B2407" s="93"/>
      <c r="C2407" s="21" t="s">
        <v>4</v>
      </c>
      <c r="D2407" s="12">
        <v>55</v>
      </c>
      <c r="E2407" s="12">
        <v>0</v>
      </c>
      <c r="F2407" s="12">
        <v>0</v>
      </c>
      <c r="G2407" s="12">
        <v>0</v>
      </c>
      <c r="H2407" s="12">
        <v>110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71.5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165</v>
      </c>
      <c r="S2407" s="14">
        <f>(N2407/100)*(I2407*$I$12)+(N2407/100)*(J2407*$J$12)</f>
        <v>143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356.4</v>
      </c>
      <c r="X2407" s="14">
        <f t="shared" si="767"/>
        <v>214.5</v>
      </c>
      <c r="Y2407" s="14">
        <f t="shared" si="768"/>
        <v>0</v>
      </c>
      <c r="Z2407" s="14">
        <f t="shared" si="769"/>
        <v>0</v>
      </c>
      <c r="AA2407" s="14">
        <f t="shared" si="770"/>
        <v>0</v>
      </c>
      <c r="AB2407" s="14">
        <f t="shared" si="774"/>
        <v>521.4</v>
      </c>
      <c r="AC2407" s="15">
        <f t="shared" si="773"/>
        <v>735.9</v>
      </c>
      <c r="AD2407" s="48">
        <f>(ROUND(AC2407-AC2398,1)/AC2398)</f>
        <v>0.115</v>
      </c>
      <c r="AE2407" s="113"/>
      <c r="AF2407" s="60"/>
    </row>
    <row r="2408" spans="1:34">
      <c r="A2408" s="99" t="s">
        <v>833</v>
      </c>
      <c r="B2408" s="93"/>
      <c r="C2408" s="21" t="s">
        <v>327</v>
      </c>
      <c r="D2408" s="12">
        <v>110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(N2408/100)*(I2408*$I$13)+(N2408/100)*(J2408*$J$13)+(N2408/100)*(M2408*$M$13)</f>
        <v>610.5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>N2408+S2408</f>
        <v>775.5</v>
      </c>
      <c r="Y2408" s="14">
        <f t="shared" si="768"/>
        <v>0</v>
      </c>
      <c r="Z2408" s="14">
        <f t="shared" si="769"/>
        <v>0</v>
      </c>
      <c r="AA2408" s="14">
        <f t="shared" si="770"/>
        <v>0</v>
      </c>
      <c r="AB2408" s="14">
        <f t="shared" si="774"/>
        <v>0</v>
      </c>
      <c r="AC2408" s="15">
        <f t="shared" si="773"/>
        <v>775.5</v>
      </c>
      <c r="AD2408" s="48">
        <f>(ROUND(AC2408-AC2398,1)/AC2398)</f>
        <v>0.17499999999999999</v>
      </c>
      <c r="AE2408" s="113"/>
      <c r="AF2408" s="60"/>
    </row>
    <row r="2409" spans="1:34">
      <c r="A2409" s="99" t="s">
        <v>834</v>
      </c>
      <c r="B2409" s="93"/>
      <c r="C2409" s="21" t="s">
        <v>328</v>
      </c>
      <c r="D2409" s="12">
        <v>110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610.5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67"/>
        <v>775.5</v>
      </c>
      <c r="Y2409" s="14">
        <f t="shared" si="768"/>
        <v>0</v>
      </c>
      <c r="Z2409" s="14">
        <f t="shared" si="769"/>
        <v>0</v>
      </c>
      <c r="AA2409" s="14">
        <f t="shared" si="770"/>
        <v>0</v>
      </c>
      <c r="AB2409" s="14">
        <f t="shared" si="774"/>
        <v>0</v>
      </c>
      <c r="AC2409" s="15">
        <f t="shared" si="773"/>
        <v>775.5</v>
      </c>
      <c r="AD2409" s="48">
        <f>(ROUND(AC2409-AC2398,1)/AC2398)</f>
        <v>0.17499999999999999</v>
      </c>
      <c r="AE2409" s="113"/>
      <c r="AF2409" s="60"/>
    </row>
    <row r="2410" spans="1:34">
      <c r="A2410" s="99"/>
      <c r="B2410" s="93"/>
      <c r="C2410" s="21" t="s">
        <v>329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610.5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67"/>
        <v>775.5</v>
      </c>
      <c r="Y2410" s="14">
        <f t="shared" si="768"/>
        <v>0</v>
      </c>
      <c r="Z2410" s="14">
        <f t="shared" si="769"/>
        <v>0</v>
      </c>
      <c r="AA2410" s="14">
        <f t="shared" si="770"/>
        <v>0</v>
      </c>
      <c r="AB2410" s="14">
        <f t="shared" si="774"/>
        <v>0</v>
      </c>
      <c r="AC2410" s="15">
        <f t="shared" si="773"/>
        <v>775.5</v>
      </c>
      <c r="AD2410" s="48">
        <f>(ROUND(AC2410-AC2398,1)/AC2398)</f>
        <v>0.17499999999999999</v>
      </c>
      <c r="AE2410" s="113"/>
      <c r="AF2410" s="60"/>
    </row>
    <row r="2411" spans="1:34">
      <c r="A2411" s="99"/>
      <c r="B2411" s="93"/>
      <c r="C2411" s="21" t="s">
        <v>325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176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695.2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67"/>
        <v>871.2</v>
      </c>
      <c r="Y2411" s="14">
        <f t="shared" si="768"/>
        <v>0</v>
      </c>
      <c r="Z2411" s="14">
        <f t="shared" si="769"/>
        <v>0</v>
      </c>
      <c r="AA2411" s="14">
        <f t="shared" si="770"/>
        <v>0</v>
      </c>
      <c r="AB2411" s="14">
        <f t="shared" si="774"/>
        <v>0</v>
      </c>
      <c r="AC2411" s="15">
        <f t="shared" si="773"/>
        <v>871.2</v>
      </c>
      <c r="AD2411" s="48">
        <f>(ROUND(AC2411-AC2398,1)/AC2398)</f>
        <v>0.32</v>
      </c>
      <c r="AE2411" s="113"/>
      <c r="AF2411" s="60"/>
    </row>
    <row r="2412" spans="1:34">
      <c r="A2412" s="99"/>
      <c r="B2412" s="93"/>
      <c r="C2412" s="21" t="s">
        <v>326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176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503.36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67"/>
        <v>679.36</v>
      </c>
      <c r="Y2412" s="14">
        <f t="shared" si="768"/>
        <v>0</v>
      </c>
      <c r="Z2412" s="14">
        <f t="shared" si="769"/>
        <v>0</v>
      </c>
      <c r="AA2412" s="14">
        <f t="shared" si="770"/>
        <v>0</v>
      </c>
      <c r="AB2412" s="14">
        <f t="shared" si="774"/>
        <v>0</v>
      </c>
      <c r="AC2412" s="15">
        <f t="shared" si="773"/>
        <v>679.4</v>
      </c>
      <c r="AD2412" s="48">
        <f>(ROUND(AC2412-AC2398,1)/AC2398)</f>
        <v>2.9393939393939392E-2</v>
      </c>
      <c r="AE2412" s="113"/>
      <c r="AF2412" s="60"/>
    </row>
    <row r="2413" spans="1:34">
      <c r="A2413" s="107"/>
      <c r="B2413" s="150" t="s">
        <v>797</v>
      </c>
      <c r="C2413" s="150"/>
      <c r="D2413" s="150"/>
      <c r="E2413" s="150"/>
      <c r="F2413" s="150"/>
      <c r="G2413" s="150"/>
      <c r="H2413" s="150"/>
      <c r="I2413" s="150"/>
      <c r="J2413" s="150"/>
      <c r="K2413" s="150"/>
      <c r="L2413" s="150"/>
      <c r="M2413" s="150"/>
      <c r="N2413" s="150"/>
      <c r="O2413" s="150"/>
      <c r="P2413" s="150"/>
      <c r="Q2413" s="150"/>
      <c r="R2413" s="150"/>
      <c r="S2413" s="150"/>
      <c r="T2413" s="150"/>
      <c r="U2413" s="150"/>
      <c r="V2413" s="150"/>
      <c r="W2413" s="150"/>
      <c r="X2413" s="150"/>
      <c r="Y2413" s="150"/>
      <c r="Z2413" s="150"/>
      <c r="AA2413" s="150"/>
      <c r="AB2413" s="150"/>
      <c r="AC2413" s="18">
        <v>500</v>
      </c>
      <c r="AD2413" s="18"/>
      <c r="AE2413" s="113"/>
      <c r="AF2413" s="6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75">N2414+S2414</f>
        <v>604.80000000000007</v>
      </c>
      <c r="Y2414" s="14">
        <f t="shared" ref="Y2414:Y2428" si="776">O2414+T2414</f>
        <v>0</v>
      </c>
      <c r="Z2414" s="14">
        <f t="shared" ref="Z2414:Z2428" si="777">P2414+U2414</f>
        <v>0</v>
      </c>
      <c r="AA2414" s="14">
        <f t="shared" ref="AA2414:AA2428" si="778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</row>
    <row r="2415" spans="1:34">
      <c r="A2415" s="99" t="s">
        <v>801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75"/>
        <v>699.84000000000015</v>
      </c>
      <c r="Y2415" s="14">
        <f t="shared" si="776"/>
        <v>0</v>
      </c>
      <c r="Z2415" s="14">
        <f t="shared" si="777"/>
        <v>0</v>
      </c>
      <c r="AA2415" s="14">
        <f t="shared" si="778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</row>
    <row r="2416" spans="1:34">
      <c r="A2416" s="99" t="s">
        <v>802</v>
      </c>
      <c r="B2416" s="87">
        <v>16</v>
      </c>
      <c r="C2416" s="21" t="s">
        <v>835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75"/>
        <v>565.92000000000007</v>
      </c>
      <c r="Y2416" s="14">
        <f t="shared" si="776"/>
        <v>0</v>
      </c>
      <c r="Z2416" s="14">
        <f t="shared" si="777"/>
        <v>0</v>
      </c>
      <c r="AA2416" s="14">
        <f t="shared" si="778"/>
        <v>0</v>
      </c>
      <c r="AB2416" s="14">
        <f>R2416+W2416</f>
        <v>0</v>
      </c>
      <c r="AC2416" s="15">
        <f t="shared" ref="AC2416:AC2428" si="779">ROUND(X2416+Y2416+Z2416+AA2416+AB2416,1)</f>
        <v>565.9</v>
      </c>
      <c r="AD2416" s="48">
        <f>(ROUND(AC2416-AC2414,1)/AC2414)</f>
        <v>-6.4318783068783067E-2</v>
      </c>
      <c r="AE2416" s="113" t="s">
        <v>800</v>
      </c>
      <c r="AF2416" s="60"/>
    </row>
    <row r="2417" spans="1:32">
      <c r="A2417" s="99" t="s">
        <v>803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75"/>
        <v>565.92000000000007</v>
      </c>
      <c r="Y2417" s="14">
        <f t="shared" si="776"/>
        <v>0</v>
      </c>
      <c r="Z2417" s="14">
        <f t="shared" si="777"/>
        <v>0</v>
      </c>
      <c r="AA2417" s="14">
        <f t="shared" si="778"/>
        <v>0</v>
      </c>
      <c r="AB2417" s="14">
        <f t="shared" ref="AB2417:AB2428" si="780">R2417+W2417</f>
        <v>0</v>
      </c>
      <c r="AC2417" s="15">
        <f t="shared" si="779"/>
        <v>565.9</v>
      </c>
      <c r="AD2417" s="48">
        <f>(ROUND(AC2417-AC2414,1)/AC2414)</f>
        <v>-6.4318783068783067E-2</v>
      </c>
      <c r="AE2417" s="113"/>
      <c r="AF2417" s="60"/>
    </row>
    <row r="2418" spans="1:32">
      <c r="A2418" s="99" t="s">
        <v>804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75"/>
        <v>565.92000000000007</v>
      </c>
      <c r="Y2418" s="14">
        <f t="shared" si="776"/>
        <v>0</v>
      </c>
      <c r="Z2418" s="14">
        <f t="shared" si="777"/>
        <v>0</v>
      </c>
      <c r="AA2418" s="14">
        <f t="shared" si="778"/>
        <v>0</v>
      </c>
      <c r="AB2418" s="14">
        <f t="shared" si="780"/>
        <v>0</v>
      </c>
      <c r="AC2418" s="15">
        <f t="shared" si="779"/>
        <v>565.9</v>
      </c>
      <c r="AD2418" s="48">
        <f>(ROUND(AC2418-AC2414,1)/AC2414)</f>
        <v>-6.4318783068783067E-2</v>
      </c>
      <c r="AE2418" s="113"/>
      <c r="AF2418" s="60"/>
    </row>
    <row r="2419" spans="1:32">
      <c r="A2419" s="99" t="s">
        <v>654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75"/>
        <v>565.92000000000007</v>
      </c>
      <c r="Y2419" s="14">
        <f t="shared" si="776"/>
        <v>0</v>
      </c>
      <c r="Z2419" s="14">
        <f t="shared" si="777"/>
        <v>0</v>
      </c>
      <c r="AA2419" s="14">
        <f t="shared" si="778"/>
        <v>0</v>
      </c>
      <c r="AB2419" s="14">
        <f t="shared" si="780"/>
        <v>0</v>
      </c>
      <c r="AC2419" s="15">
        <f t="shared" si="779"/>
        <v>565.9</v>
      </c>
      <c r="AD2419" s="48">
        <f>(ROUND(AC2419-AC2414,1)/AC2414)</f>
        <v>-6.4318783068783067E-2</v>
      </c>
      <c r="AE2419" s="113"/>
      <c r="AF2419" s="60"/>
    </row>
    <row r="2420" spans="1:32">
      <c r="A2420" s="99" t="s">
        <v>595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75"/>
        <v>196.56</v>
      </c>
      <c r="Y2420" s="14">
        <f t="shared" si="776"/>
        <v>469.8</v>
      </c>
      <c r="Z2420" s="14">
        <f t="shared" si="777"/>
        <v>0</v>
      </c>
      <c r="AA2420" s="14">
        <f t="shared" si="778"/>
        <v>0</v>
      </c>
      <c r="AB2420" s="14">
        <f t="shared" si="780"/>
        <v>0</v>
      </c>
      <c r="AC2420" s="15">
        <f t="shared" si="779"/>
        <v>666.4</v>
      </c>
      <c r="AD2420" s="48">
        <f>(ROUND(AC2420-AC2414,1)/AC2414)</f>
        <v>0.10185185185185186</v>
      </c>
      <c r="AE2420" s="113"/>
      <c r="AF2420" s="60"/>
    </row>
    <row r="2421" spans="1:32">
      <c r="A2421" s="99" t="s">
        <v>830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75"/>
        <v>196.56</v>
      </c>
      <c r="Y2421" s="14">
        <f t="shared" si="776"/>
        <v>0</v>
      </c>
      <c r="Z2421" s="14">
        <f t="shared" si="777"/>
        <v>469.8</v>
      </c>
      <c r="AA2421" s="14">
        <f t="shared" si="778"/>
        <v>0</v>
      </c>
      <c r="AB2421" s="14">
        <f t="shared" si="780"/>
        <v>0</v>
      </c>
      <c r="AC2421" s="15">
        <f t="shared" si="779"/>
        <v>666.4</v>
      </c>
      <c r="AD2421" s="48">
        <f>(ROUND(AC2421-AC2414,1)/AC2414)</f>
        <v>0.10185185185185186</v>
      </c>
      <c r="AE2421" s="113"/>
      <c r="AF2421" s="60"/>
    </row>
    <row r="2422" spans="1:32">
      <c r="A2422" s="99" t="s">
        <v>831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75"/>
        <v>196.56</v>
      </c>
      <c r="Y2422" s="14">
        <f t="shared" si="776"/>
        <v>0</v>
      </c>
      <c r="Z2422" s="14">
        <f t="shared" si="777"/>
        <v>0</v>
      </c>
      <c r="AA2422" s="14">
        <f t="shared" si="778"/>
        <v>469.8</v>
      </c>
      <c r="AB2422" s="14">
        <f t="shared" si="780"/>
        <v>0</v>
      </c>
      <c r="AC2422" s="15">
        <f t="shared" si="779"/>
        <v>666.4</v>
      </c>
      <c r="AD2422" s="48">
        <f>(ROUND(AC2422-AC2414,1)/AC2414)</f>
        <v>0.10185185185185186</v>
      </c>
      <c r="AE2422" s="113"/>
      <c r="AF2422" s="60"/>
    </row>
    <row r="2423" spans="1:32">
      <c r="A2423" s="99" t="s">
        <v>832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75"/>
        <v>196.56</v>
      </c>
      <c r="Y2423" s="14">
        <f t="shared" si="776"/>
        <v>0</v>
      </c>
      <c r="Z2423" s="14">
        <f t="shared" si="777"/>
        <v>0</v>
      </c>
      <c r="AA2423" s="14">
        <f t="shared" si="778"/>
        <v>0</v>
      </c>
      <c r="AB2423" s="14">
        <f t="shared" si="780"/>
        <v>469.8</v>
      </c>
      <c r="AC2423" s="15">
        <f t="shared" si="779"/>
        <v>666.4</v>
      </c>
      <c r="AD2423" s="48">
        <f>(ROUND(AC2423-AC2414,1)/AC2414)</f>
        <v>0.10185185185185186</v>
      </c>
      <c r="AE2423" s="113"/>
      <c r="AF2423" s="60"/>
    </row>
    <row r="2424" spans="1:32">
      <c r="A2424" s="99" t="s">
        <v>833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(N2424/100)*(I2424*$I$13)+(N2424/100)*(J2424*$J$13)+(N2424/100)*(M2424*$M$13)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>N2424+S2424</f>
        <v>696.6</v>
      </c>
      <c r="Y2424" s="14">
        <f t="shared" si="776"/>
        <v>0</v>
      </c>
      <c r="Z2424" s="14">
        <f t="shared" si="777"/>
        <v>0</v>
      </c>
      <c r="AA2424" s="14">
        <f t="shared" si="778"/>
        <v>0</v>
      </c>
      <c r="AB2424" s="14">
        <f t="shared" si="780"/>
        <v>0</v>
      </c>
      <c r="AC2424" s="15">
        <f t="shared" si="779"/>
        <v>696.6</v>
      </c>
      <c r="AD2424" s="48">
        <f>(ROUND(AC2424-AC2414,1)/AC2414)</f>
        <v>0.1517857142857143</v>
      </c>
      <c r="AE2424" s="113"/>
      <c r="AF2424" s="60"/>
    </row>
    <row r="2425" spans="1:32">
      <c r="A2425" s="99" t="s">
        <v>834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75"/>
        <v>696.6</v>
      </c>
      <c r="Y2425" s="14">
        <f t="shared" si="776"/>
        <v>0</v>
      </c>
      <c r="Z2425" s="14">
        <f t="shared" si="777"/>
        <v>0</v>
      </c>
      <c r="AA2425" s="14">
        <f t="shared" si="778"/>
        <v>0</v>
      </c>
      <c r="AB2425" s="14">
        <f t="shared" si="780"/>
        <v>0</v>
      </c>
      <c r="AC2425" s="15">
        <f t="shared" si="779"/>
        <v>696.6</v>
      </c>
      <c r="AD2425" s="48">
        <f>(ROUND(AC2425-AC2414,1)/AC2414)</f>
        <v>0.1517857142857143</v>
      </c>
      <c r="AE2425" s="113"/>
      <c r="AF2425" s="60"/>
    </row>
    <row r="2426" spans="1:32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75"/>
        <v>696.6</v>
      </c>
      <c r="Y2426" s="14">
        <f t="shared" si="776"/>
        <v>0</v>
      </c>
      <c r="Z2426" s="14">
        <f t="shared" si="777"/>
        <v>0</v>
      </c>
      <c r="AA2426" s="14">
        <f t="shared" si="778"/>
        <v>0</v>
      </c>
      <c r="AB2426" s="14">
        <f t="shared" si="780"/>
        <v>0</v>
      </c>
      <c r="AC2426" s="15">
        <f t="shared" si="779"/>
        <v>696.6</v>
      </c>
      <c r="AD2426" s="48">
        <f>(ROUND(AC2426-AC2414,1)/AC2414)</f>
        <v>0.1517857142857143</v>
      </c>
      <c r="AE2426" s="113"/>
      <c r="AF2426" s="60"/>
    </row>
    <row r="2427" spans="1:32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75"/>
        <v>756.86400000000003</v>
      </c>
      <c r="Y2427" s="14">
        <f t="shared" si="776"/>
        <v>0</v>
      </c>
      <c r="Z2427" s="14">
        <f t="shared" si="777"/>
        <v>0</v>
      </c>
      <c r="AA2427" s="14">
        <f t="shared" si="778"/>
        <v>0</v>
      </c>
      <c r="AB2427" s="14">
        <f t="shared" si="780"/>
        <v>0</v>
      </c>
      <c r="AC2427" s="15">
        <f t="shared" si="779"/>
        <v>756.9</v>
      </c>
      <c r="AD2427" s="48">
        <f>(ROUND(AC2427-AC2414,1)/AC2414)</f>
        <v>0.25148809523809523</v>
      </c>
      <c r="AE2427" s="113"/>
      <c r="AF2427" s="60"/>
    </row>
    <row r="2428" spans="1:32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75"/>
        <v>657.50400000000013</v>
      </c>
      <c r="Y2428" s="14">
        <f t="shared" si="776"/>
        <v>0</v>
      </c>
      <c r="Z2428" s="14">
        <f t="shared" si="777"/>
        <v>0</v>
      </c>
      <c r="AA2428" s="14">
        <f t="shared" si="778"/>
        <v>0</v>
      </c>
      <c r="AB2428" s="14">
        <f t="shared" si="780"/>
        <v>0</v>
      </c>
      <c r="AC2428" s="15">
        <f t="shared" si="779"/>
        <v>657.5</v>
      </c>
      <c r="AD2428" s="48">
        <f>(ROUND(AC2428-AC2414,1)/AC2414)</f>
        <v>8.71362433862434E-2</v>
      </c>
      <c r="AE2428" s="113"/>
      <c r="AF2428" s="60"/>
    </row>
    <row r="2429" spans="1:32">
      <c r="A2429" s="106" t="s">
        <v>0</v>
      </c>
      <c r="B2429" s="90" t="s">
        <v>309</v>
      </c>
      <c r="C2429" s="50" t="s">
        <v>241</v>
      </c>
      <c r="D2429" s="11">
        <v>112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224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358.40000000000003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43"/>
        <v>582.40000000000009</v>
      </c>
      <c r="Y2429" s="52">
        <f t="shared" si="744"/>
        <v>0</v>
      </c>
      <c r="Z2429" s="52">
        <f t="shared" si="745"/>
        <v>0</v>
      </c>
      <c r="AA2429" s="52">
        <f t="shared" si="746"/>
        <v>0</v>
      </c>
      <c r="AB2429" s="52">
        <f>R2429+W2429</f>
        <v>0</v>
      </c>
      <c r="AC2429" s="53">
        <f>ROUND(X2429+Y2429+Z2429+AA2429+AB2429,1)</f>
        <v>582.4</v>
      </c>
      <c r="AD2429" s="58"/>
      <c r="AE2429" s="113"/>
      <c r="AF2429" s="60"/>
    </row>
    <row r="2430" spans="1:32">
      <c r="A2430" s="99" t="s">
        <v>801</v>
      </c>
      <c r="B2430" s="91">
        <v>0</v>
      </c>
      <c r="C2430" s="21" t="s">
        <v>324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179.20000000000002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492.80000000000007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81">N2430+S2430</f>
        <v>672.00000000000011</v>
      </c>
      <c r="Y2430" s="14">
        <f t="shared" ref="Y2430:Y2443" si="782">O2430+T2430</f>
        <v>0</v>
      </c>
      <c r="Z2430" s="14">
        <f t="shared" ref="Z2430:Z2443" si="783">P2430+U2430</f>
        <v>0</v>
      </c>
      <c r="AA2430" s="14">
        <f t="shared" ref="AA2430:AA2443" si="784">Q2430+V2430</f>
        <v>0</v>
      </c>
      <c r="AB2430" s="14">
        <f>R2430+W2430</f>
        <v>0</v>
      </c>
      <c r="AC2430" s="15">
        <f>ROUND(X2430+Y2430+Z2430+AA2430+AB2430,1)</f>
        <v>672</v>
      </c>
      <c r="AD2430" s="48">
        <f>(ROUND(AC2430-AC2429,1)/AC2429)</f>
        <v>0.15384615384615385</v>
      </c>
      <c r="AE2430" s="113"/>
      <c r="AF2430" s="60"/>
    </row>
    <row r="2431" spans="1:32">
      <c r="A2431" s="99" t="s">
        <v>802</v>
      </c>
      <c r="B2431" s="91">
        <v>25</v>
      </c>
      <c r="C2431" s="21" t="s">
        <v>835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224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322.56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81"/>
        <v>546.55999999999995</v>
      </c>
      <c r="Y2431" s="14">
        <f t="shared" si="782"/>
        <v>0</v>
      </c>
      <c r="Z2431" s="14">
        <f t="shared" si="783"/>
        <v>0</v>
      </c>
      <c r="AA2431" s="14">
        <f t="shared" si="784"/>
        <v>0</v>
      </c>
      <c r="AB2431" s="14">
        <f>R2431+W2431</f>
        <v>0</v>
      </c>
      <c r="AC2431" s="15">
        <f t="shared" ref="AC2431:AC2443" si="785">ROUND(X2431+Y2431+Z2431+AA2431+AB2431,1)</f>
        <v>546.6</v>
      </c>
      <c r="AD2431" s="48">
        <f>(ROUND(AC2431-AC2429,1)/AC2429)</f>
        <v>-6.1469780219780217E-2</v>
      </c>
      <c r="AE2431" s="113" t="s">
        <v>800</v>
      </c>
      <c r="AF2431" s="60"/>
    </row>
    <row r="2432" spans="1:32">
      <c r="A2432" s="99" t="s">
        <v>803</v>
      </c>
      <c r="B2432" s="91">
        <v>0</v>
      </c>
      <c r="C2432" s="21" t="s">
        <v>337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224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322.56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81"/>
        <v>546.55999999999995</v>
      </c>
      <c r="Y2432" s="14">
        <f t="shared" si="782"/>
        <v>0</v>
      </c>
      <c r="Z2432" s="14">
        <f t="shared" si="783"/>
        <v>0</v>
      </c>
      <c r="AA2432" s="14">
        <f t="shared" si="784"/>
        <v>0</v>
      </c>
      <c r="AB2432" s="14">
        <f t="shared" ref="AB2432:AB2443" si="786">R2432+W2432</f>
        <v>0</v>
      </c>
      <c r="AC2432" s="15">
        <f t="shared" si="785"/>
        <v>546.6</v>
      </c>
      <c r="AD2432" s="48">
        <f>(ROUND(AC2432-AC2429,1)/AC2429)</f>
        <v>-6.1469780219780217E-2</v>
      </c>
      <c r="AE2432" s="113"/>
      <c r="AF2432" s="60"/>
    </row>
    <row r="2433" spans="1:32">
      <c r="A2433" s="99" t="s">
        <v>804</v>
      </c>
      <c r="B2433" s="91">
        <v>0</v>
      </c>
      <c r="C2433" s="21" t="s">
        <v>338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224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322.56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81"/>
        <v>546.55999999999995</v>
      </c>
      <c r="Y2433" s="14">
        <f t="shared" si="782"/>
        <v>0</v>
      </c>
      <c r="Z2433" s="14">
        <f t="shared" si="783"/>
        <v>0</v>
      </c>
      <c r="AA2433" s="14">
        <f t="shared" si="784"/>
        <v>0</v>
      </c>
      <c r="AB2433" s="14">
        <f t="shared" si="786"/>
        <v>0</v>
      </c>
      <c r="AC2433" s="15">
        <f t="shared" si="785"/>
        <v>546.6</v>
      </c>
      <c r="AD2433" s="48">
        <f>(ROUND(AC2433-AC2429,1)/AC2429)</f>
        <v>-6.1469780219780217E-2</v>
      </c>
      <c r="AE2433" s="113"/>
      <c r="AF2433" s="60"/>
    </row>
    <row r="2434" spans="1:32">
      <c r="A2434" s="99" t="s">
        <v>654</v>
      </c>
      <c r="B2434" s="91"/>
      <c r="C2434" s="21" t="s">
        <v>339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224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322.56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81"/>
        <v>546.55999999999995</v>
      </c>
      <c r="Y2434" s="14">
        <f t="shared" si="782"/>
        <v>0</v>
      </c>
      <c r="Z2434" s="14">
        <f t="shared" si="783"/>
        <v>0</v>
      </c>
      <c r="AA2434" s="14">
        <f t="shared" si="784"/>
        <v>0</v>
      </c>
      <c r="AB2434" s="14">
        <f t="shared" si="786"/>
        <v>0</v>
      </c>
      <c r="AC2434" s="15">
        <f t="shared" si="785"/>
        <v>546.6</v>
      </c>
      <c r="AD2434" s="48">
        <f>(ROUND(AC2434-AC2429,1)/AC2429)</f>
        <v>-6.1469780219780217E-2</v>
      </c>
      <c r="AE2434" s="113"/>
      <c r="AF2434" s="60"/>
    </row>
    <row r="2435" spans="1:32">
      <c r="A2435" s="99" t="s">
        <v>595</v>
      </c>
      <c r="B2435" s="91"/>
      <c r="C2435" s="21" t="s">
        <v>1</v>
      </c>
      <c r="D2435" s="12">
        <v>56</v>
      </c>
      <c r="E2435" s="12">
        <v>112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72.8</v>
      </c>
      <c r="O2435" s="14">
        <f>E2435*$E$9</f>
        <v>168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116.48</v>
      </c>
      <c r="T2435" s="14">
        <f>(O2435/100)*(K2435*$K$9)</f>
        <v>285.59999999999997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81"/>
        <v>189.28</v>
      </c>
      <c r="Y2435" s="14">
        <f t="shared" si="782"/>
        <v>453.59999999999997</v>
      </c>
      <c r="Z2435" s="14">
        <f t="shared" si="783"/>
        <v>0</v>
      </c>
      <c r="AA2435" s="14">
        <f t="shared" si="784"/>
        <v>0</v>
      </c>
      <c r="AB2435" s="14">
        <f t="shared" si="786"/>
        <v>0</v>
      </c>
      <c r="AC2435" s="15">
        <f t="shared" si="785"/>
        <v>642.9</v>
      </c>
      <c r="AD2435" s="48">
        <f>(ROUND(AC2435-AC2429,1)/AC2429)</f>
        <v>0.10388049450549451</v>
      </c>
      <c r="AE2435" s="113"/>
      <c r="AF2435" s="60"/>
    </row>
    <row r="2436" spans="1:32">
      <c r="A2436" s="99" t="s">
        <v>830</v>
      </c>
      <c r="B2436" s="91"/>
      <c r="C2436" s="21" t="s">
        <v>2</v>
      </c>
      <c r="D2436" s="12">
        <v>56</v>
      </c>
      <c r="E2436" s="12">
        <v>0</v>
      </c>
      <c r="F2436" s="12">
        <v>112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72.8</v>
      </c>
      <c r="O2436" s="14">
        <f>E2436*$E$10</f>
        <v>0</v>
      </c>
      <c r="P2436" s="14">
        <f>F2436*$F$10</f>
        <v>168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116.48</v>
      </c>
      <c r="T2436" s="14">
        <f>(O2436/100)*(K2436*$J$10)</f>
        <v>0</v>
      </c>
      <c r="U2436" s="14">
        <f>(P2436/100)*(K2436*$K$10)+(P2436/100)*(L2436*$L$10)</f>
        <v>285.59999999999997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81"/>
        <v>189.28</v>
      </c>
      <c r="Y2436" s="14">
        <f t="shared" si="782"/>
        <v>0</v>
      </c>
      <c r="Z2436" s="14">
        <f t="shared" si="783"/>
        <v>453.59999999999997</v>
      </c>
      <c r="AA2436" s="14">
        <f t="shared" si="784"/>
        <v>0</v>
      </c>
      <c r="AB2436" s="14">
        <f t="shared" si="786"/>
        <v>0</v>
      </c>
      <c r="AC2436" s="15">
        <f t="shared" si="785"/>
        <v>642.9</v>
      </c>
      <c r="AD2436" s="48">
        <f>(ROUND(AC2436-AC2429,1)/AC2429)</f>
        <v>0.10388049450549451</v>
      </c>
      <c r="AE2436" s="113"/>
      <c r="AF2436" s="60"/>
    </row>
    <row r="2437" spans="1:32">
      <c r="A2437" s="99" t="s">
        <v>831</v>
      </c>
      <c r="B2437" s="91"/>
      <c r="C2437" s="21" t="s">
        <v>3</v>
      </c>
      <c r="D2437" s="12">
        <v>56</v>
      </c>
      <c r="E2437" s="12">
        <v>0</v>
      </c>
      <c r="F2437" s="12">
        <v>0</v>
      </c>
      <c r="G2437" s="12">
        <v>112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72.8</v>
      </c>
      <c r="O2437" s="14">
        <f>E2437*$E$11</f>
        <v>0</v>
      </c>
      <c r="P2437" s="14">
        <f>F2437*$F$11</f>
        <v>0</v>
      </c>
      <c r="Q2437" s="14">
        <f>G2437*$G$11</f>
        <v>168</v>
      </c>
      <c r="R2437" s="14">
        <f>H2437*$H$11</f>
        <v>0</v>
      </c>
      <c r="S2437" s="14">
        <f>(N2437/100)*(I2437*$I$11)+(N2437/100)*(J2437*$J$11)</f>
        <v>116.48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285.59999999999997</v>
      </c>
      <c r="W2437" s="14">
        <f>(R2437/100)*(K2437*$K$11)+(R2437/100)*(L2437*$L$11)</f>
        <v>0</v>
      </c>
      <c r="X2437" s="14">
        <f t="shared" si="781"/>
        <v>189.28</v>
      </c>
      <c r="Y2437" s="14">
        <f t="shared" si="782"/>
        <v>0</v>
      </c>
      <c r="Z2437" s="14">
        <f t="shared" si="783"/>
        <v>0</v>
      </c>
      <c r="AA2437" s="14">
        <f t="shared" si="784"/>
        <v>453.59999999999997</v>
      </c>
      <c r="AB2437" s="14">
        <f t="shared" si="786"/>
        <v>0</v>
      </c>
      <c r="AC2437" s="15">
        <f t="shared" si="785"/>
        <v>642.9</v>
      </c>
      <c r="AD2437" s="48">
        <f>(ROUND(AC2437-AC2429,1)/AC2429)</f>
        <v>0.10388049450549451</v>
      </c>
      <c r="AE2437" s="113"/>
      <c r="AF2437" s="60"/>
    </row>
    <row r="2438" spans="1:32">
      <c r="A2438" s="99" t="s">
        <v>832</v>
      </c>
      <c r="B2438" s="91"/>
      <c r="C2438" s="21" t="s">
        <v>4</v>
      </c>
      <c r="D2438" s="12">
        <v>56</v>
      </c>
      <c r="E2438" s="12">
        <v>0</v>
      </c>
      <c r="F2438" s="12">
        <v>0</v>
      </c>
      <c r="G2438" s="12">
        <v>0</v>
      </c>
      <c r="H2438" s="12">
        <v>112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72.8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168</v>
      </c>
      <c r="S2438" s="14">
        <f>(N2438/100)*(I2438*$I$12)+(N2438/100)*(J2438*$J$12)</f>
        <v>116.48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285.59999999999997</v>
      </c>
      <c r="X2438" s="14">
        <f t="shared" si="781"/>
        <v>189.28</v>
      </c>
      <c r="Y2438" s="14">
        <f t="shared" si="782"/>
        <v>0</v>
      </c>
      <c r="Z2438" s="14">
        <f t="shared" si="783"/>
        <v>0</v>
      </c>
      <c r="AA2438" s="14">
        <f t="shared" si="784"/>
        <v>0</v>
      </c>
      <c r="AB2438" s="14">
        <f t="shared" si="786"/>
        <v>453.59999999999997</v>
      </c>
      <c r="AC2438" s="15">
        <f t="shared" si="785"/>
        <v>642.9</v>
      </c>
      <c r="AD2438" s="48">
        <f>(ROUND(AC2438-AC2429,1)/AC2429)</f>
        <v>0.10388049450549451</v>
      </c>
      <c r="AE2438" s="113"/>
      <c r="AF2438" s="60"/>
    </row>
    <row r="2439" spans="1:32">
      <c r="A2439" s="99" t="s">
        <v>833</v>
      </c>
      <c r="B2439" s="91"/>
      <c r="C2439" s="21" t="s">
        <v>327</v>
      </c>
      <c r="D2439" s="12">
        <v>112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168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(N2439/100)*(I2439*$I$13)+(N2439/100)*(J2439*$J$13)+(N2439/100)*(M2439*$M$13)</f>
        <v>504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>N2439+S2439</f>
        <v>672</v>
      </c>
      <c r="Y2439" s="14">
        <f t="shared" si="782"/>
        <v>0</v>
      </c>
      <c r="Z2439" s="14">
        <f t="shared" si="783"/>
        <v>0</v>
      </c>
      <c r="AA2439" s="14">
        <f t="shared" si="784"/>
        <v>0</v>
      </c>
      <c r="AB2439" s="14">
        <f t="shared" si="786"/>
        <v>0</v>
      </c>
      <c r="AC2439" s="15">
        <f t="shared" si="785"/>
        <v>672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834</v>
      </c>
      <c r="B2440" s="91"/>
      <c r="C2440" s="21" t="s">
        <v>328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168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504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81"/>
        <v>672</v>
      </c>
      <c r="Y2440" s="14">
        <f t="shared" si="782"/>
        <v>0</v>
      </c>
      <c r="Z2440" s="14">
        <f t="shared" si="783"/>
        <v>0</v>
      </c>
      <c r="AA2440" s="14">
        <f t="shared" si="784"/>
        <v>0</v>
      </c>
      <c r="AB2440" s="14">
        <f t="shared" si="786"/>
        <v>0</v>
      </c>
      <c r="AC2440" s="15">
        <f t="shared" si="785"/>
        <v>672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168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504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81"/>
        <v>672</v>
      </c>
      <c r="Y2441" s="14">
        <f t="shared" si="782"/>
        <v>0</v>
      </c>
      <c r="Z2441" s="14">
        <f t="shared" si="783"/>
        <v>0</v>
      </c>
      <c r="AA2441" s="14">
        <f t="shared" si="784"/>
        <v>0</v>
      </c>
      <c r="AB2441" s="14">
        <f t="shared" si="786"/>
        <v>0</v>
      </c>
      <c r="AC2441" s="15">
        <f t="shared" si="785"/>
        <v>672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179.20000000000002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569.85599999999999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81"/>
        <v>749.05600000000004</v>
      </c>
      <c r="Y2442" s="14">
        <f t="shared" si="782"/>
        <v>0</v>
      </c>
      <c r="Z2442" s="14">
        <f t="shared" si="783"/>
        <v>0</v>
      </c>
      <c r="AA2442" s="14">
        <f t="shared" si="784"/>
        <v>0</v>
      </c>
      <c r="AB2442" s="14">
        <f t="shared" si="786"/>
        <v>0</v>
      </c>
      <c r="AC2442" s="15">
        <f t="shared" si="785"/>
        <v>749.1</v>
      </c>
      <c r="AD2442" s="48">
        <f>(ROUND(AC2442-AC2429,1)/AC2429)</f>
        <v>0.28622939560439559</v>
      </c>
      <c r="AE2442" s="113"/>
      <c r="AF2442" s="60"/>
    </row>
    <row r="2443" spans="1:32">
      <c r="A2443" s="99"/>
      <c r="B2443" s="91"/>
      <c r="C2443" s="21" t="s">
        <v>326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179.20000000000002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439.04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81"/>
        <v>618.24</v>
      </c>
      <c r="Y2443" s="14">
        <f t="shared" si="782"/>
        <v>0</v>
      </c>
      <c r="Z2443" s="14">
        <f t="shared" si="783"/>
        <v>0</v>
      </c>
      <c r="AA2443" s="14">
        <f t="shared" si="784"/>
        <v>0</v>
      </c>
      <c r="AB2443" s="14">
        <f t="shared" si="786"/>
        <v>0</v>
      </c>
      <c r="AC2443" s="15">
        <f t="shared" si="785"/>
        <v>618.20000000000005</v>
      </c>
      <c r="AD2443" s="48">
        <f>(ROUND(AC2443-AC2429,1)/AC2429)</f>
        <v>6.1469780219780217E-2</v>
      </c>
      <c r="AE2443" s="113"/>
      <c r="AF2443" s="60"/>
    </row>
    <row r="2444" spans="1:32">
      <c r="A2444" s="107"/>
      <c r="B2444" s="150" t="s">
        <v>109</v>
      </c>
      <c r="C2444" s="150"/>
      <c r="D2444" s="150"/>
      <c r="E2444" s="150"/>
      <c r="F2444" s="150"/>
      <c r="G2444" s="150"/>
      <c r="H2444" s="150"/>
      <c r="I2444" s="150"/>
      <c r="J2444" s="150"/>
      <c r="K2444" s="150"/>
      <c r="L2444" s="150"/>
      <c r="M2444" s="150"/>
      <c r="N2444" s="150"/>
      <c r="O2444" s="150"/>
      <c r="P2444" s="150"/>
      <c r="Q2444" s="150"/>
      <c r="R2444" s="150"/>
      <c r="S2444" s="150"/>
      <c r="T2444" s="150"/>
      <c r="U2444" s="150"/>
      <c r="V2444" s="150"/>
      <c r="W2444" s="150"/>
      <c r="X2444" s="150"/>
      <c r="Y2444" s="150"/>
      <c r="Z2444" s="150"/>
      <c r="AA2444" s="150"/>
      <c r="AB2444" s="150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87">N2445+S2445</f>
        <v>582.40000000000009</v>
      </c>
      <c r="Y2445" s="14">
        <f t="shared" ref="Y2445:Y2459" si="788">O2445+T2445</f>
        <v>0</v>
      </c>
      <c r="Z2445" s="14">
        <f t="shared" ref="Z2445:Z2459" si="789">P2445+U2445</f>
        <v>0</v>
      </c>
      <c r="AA2445" s="14">
        <f t="shared" ref="AA2445:AA2459" si="790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801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87"/>
        <v>672.00000000000011</v>
      </c>
      <c r="Y2446" s="14">
        <f t="shared" si="788"/>
        <v>0</v>
      </c>
      <c r="Z2446" s="14">
        <f t="shared" si="789"/>
        <v>0</v>
      </c>
      <c r="AA2446" s="14">
        <f t="shared" si="790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800</v>
      </c>
      <c r="AF2446" s="60"/>
    </row>
    <row r="2447" spans="1:32">
      <c r="A2447" s="99" t="s">
        <v>802</v>
      </c>
      <c r="B2447" s="87">
        <v>0</v>
      </c>
      <c r="C2447" s="21" t="s">
        <v>835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87"/>
        <v>546.56000000000006</v>
      </c>
      <c r="Y2447" s="14">
        <f t="shared" si="788"/>
        <v>0</v>
      </c>
      <c r="Z2447" s="14">
        <f t="shared" si="789"/>
        <v>0</v>
      </c>
      <c r="AA2447" s="14">
        <f t="shared" si="790"/>
        <v>0</v>
      </c>
      <c r="AB2447" s="14">
        <f>R2447+W2447</f>
        <v>0</v>
      </c>
      <c r="AC2447" s="15">
        <f t="shared" ref="AC2447:AC2459" si="791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803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87"/>
        <v>546.56000000000006</v>
      </c>
      <c r="Y2448" s="14">
        <f t="shared" si="788"/>
        <v>0</v>
      </c>
      <c r="Z2448" s="14">
        <f t="shared" si="789"/>
        <v>0</v>
      </c>
      <c r="AA2448" s="14">
        <f t="shared" si="790"/>
        <v>0</v>
      </c>
      <c r="AB2448" s="14">
        <f t="shared" ref="AB2448:AB2460" si="792">R2448+W2448</f>
        <v>0</v>
      </c>
      <c r="AC2448" s="15">
        <f t="shared" si="791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804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87"/>
        <v>546.56000000000006</v>
      </c>
      <c r="Y2449" s="14">
        <f t="shared" si="788"/>
        <v>0</v>
      </c>
      <c r="Z2449" s="14">
        <f t="shared" si="789"/>
        <v>0</v>
      </c>
      <c r="AA2449" s="14">
        <f t="shared" si="790"/>
        <v>0</v>
      </c>
      <c r="AB2449" s="14">
        <f t="shared" si="792"/>
        <v>0</v>
      </c>
      <c r="AC2449" s="15">
        <f t="shared" si="791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654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87"/>
        <v>546.56000000000006</v>
      </c>
      <c r="Y2450" s="14">
        <f t="shared" si="788"/>
        <v>0</v>
      </c>
      <c r="Z2450" s="14">
        <f t="shared" si="789"/>
        <v>0</v>
      </c>
      <c r="AA2450" s="14">
        <f t="shared" si="790"/>
        <v>0</v>
      </c>
      <c r="AB2450" s="14">
        <f t="shared" si="792"/>
        <v>0</v>
      </c>
      <c r="AC2450" s="15">
        <f t="shared" si="791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595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87"/>
        <v>189.27999999999997</v>
      </c>
      <c r="Y2451" s="14">
        <f t="shared" si="788"/>
        <v>453.59999999999997</v>
      </c>
      <c r="Z2451" s="14">
        <f t="shared" si="789"/>
        <v>0</v>
      </c>
      <c r="AA2451" s="14">
        <f t="shared" si="790"/>
        <v>0</v>
      </c>
      <c r="AB2451" s="14">
        <f t="shared" si="792"/>
        <v>0</v>
      </c>
      <c r="AC2451" s="15">
        <f t="shared" si="791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830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87"/>
        <v>189.27999999999997</v>
      </c>
      <c r="Y2452" s="14">
        <f t="shared" si="788"/>
        <v>0</v>
      </c>
      <c r="Z2452" s="14">
        <f t="shared" si="789"/>
        <v>453.59999999999997</v>
      </c>
      <c r="AA2452" s="14">
        <f t="shared" si="790"/>
        <v>0</v>
      </c>
      <c r="AB2452" s="14">
        <f t="shared" si="792"/>
        <v>0</v>
      </c>
      <c r="AC2452" s="15">
        <f t="shared" si="791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831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787"/>
        <v>189.27999999999997</v>
      </c>
      <c r="Y2453" s="14">
        <f t="shared" si="788"/>
        <v>0</v>
      </c>
      <c r="Z2453" s="14">
        <f t="shared" si="789"/>
        <v>0</v>
      </c>
      <c r="AA2453" s="14">
        <f t="shared" si="790"/>
        <v>453.59999999999997</v>
      </c>
      <c r="AB2453" s="14">
        <f t="shared" si="792"/>
        <v>0</v>
      </c>
      <c r="AC2453" s="15">
        <f t="shared" si="791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832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787"/>
        <v>189.27999999999997</v>
      </c>
      <c r="Y2454" s="14">
        <f t="shared" si="788"/>
        <v>0</v>
      </c>
      <c r="Z2454" s="14">
        <f t="shared" si="789"/>
        <v>0</v>
      </c>
      <c r="AA2454" s="14">
        <f t="shared" si="790"/>
        <v>0</v>
      </c>
      <c r="AB2454" s="14">
        <f t="shared" si="792"/>
        <v>453.59999999999997</v>
      </c>
      <c r="AC2454" s="15">
        <f t="shared" si="791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833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(N2455/100)*(I2455*$I$13)+(N2455/100)*(J2455*$J$13)+(N2455/100)*(M2455*$M$13)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>N2455+S2455</f>
        <v>672</v>
      </c>
      <c r="Y2455" s="14">
        <f t="shared" si="788"/>
        <v>0</v>
      </c>
      <c r="Z2455" s="14">
        <f t="shared" si="789"/>
        <v>0</v>
      </c>
      <c r="AA2455" s="14">
        <f t="shared" si="790"/>
        <v>0</v>
      </c>
      <c r="AB2455" s="14">
        <f t="shared" si="792"/>
        <v>0</v>
      </c>
      <c r="AC2455" s="15">
        <f t="shared" si="791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834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87"/>
        <v>672</v>
      </c>
      <c r="Y2456" s="14">
        <f t="shared" si="788"/>
        <v>0</v>
      </c>
      <c r="Z2456" s="14">
        <f t="shared" si="789"/>
        <v>0</v>
      </c>
      <c r="AA2456" s="14">
        <f t="shared" si="790"/>
        <v>0</v>
      </c>
      <c r="AB2456" s="14">
        <f t="shared" si="792"/>
        <v>0</v>
      </c>
      <c r="AC2456" s="15">
        <f t="shared" si="791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87"/>
        <v>672</v>
      </c>
      <c r="Y2457" s="14">
        <f t="shared" si="788"/>
        <v>0</v>
      </c>
      <c r="Z2457" s="14">
        <f t="shared" si="789"/>
        <v>0</v>
      </c>
      <c r="AA2457" s="14">
        <f t="shared" si="790"/>
        <v>0</v>
      </c>
      <c r="AB2457" s="14">
        <f t="shared" si="792"/>
        <v>0</v>
      </c>
      <c r="AC2457" s="15">
        <f t="shared" si="791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87"/>
        <v>638.84800000000007</v>
      </c>
      <c r="Y2458" s="14">
        <f t="shared" si="788"/>
        <v>0</v>
      </c>
      <c r="Z2458" s="14">
        <f t="shared" si="789"/>
        <v>0</v>
      </c>
      <c r="AA2458" s="14">
        <f t="shared" si="790"/>
        <v>0</v>
      </c>
      <c r="AB2458" s="14">
        <f t="shared" si="792"/>
        <v>0</v>
      </c>
      <c r="AC2458" s="15">
        <f t="shared" si="791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87"/>
        <v>728.44800000000009</v>
      </c>
      <c r="Y2459" s="14">
        <f t="shared" si="788"/>
        <v>0</v>
      </c>
      <c r="Z2459" s="14">
        <f t="shared" si="789"/>
        <v>0</v>
      </c>
      <c r="AA2459" s="14">
        <f t="shared" si="790"/>
        <v>0</v>
      </c>
      <c r="AB2459" s="14">
        <f t="shared" si="792"/>
        <v>0</v>
      </c>
      <c r="AC2459" s="15">
        <f t="shared" si="791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93">N2460+S2460</f>
        <v>583.20000000000005</v>
      </c>
      <c r="Y2460" s="52">
        <f t="shared" ref="Y2460:Y2504" si="794">O2460+T2460</f>
        <v>0</v>
      </c>
      <c r="Z2460" s="52">
        <f t="shared" ref="Z2460:Z2504" si="795">P2460+U2460</f>
        <v>0</v>
      </c>
      <c r="AA2460" s="52">
        <f t="shared" ref="AA2460:AA2504" si="796">Q2460+V2460</f>
        <v>0</v>
      </c>
      <c r="AB2460" s="52">
        <f t="shared" si="792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801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93"/>
        <v>673.92000000000007</v>
      </c>
      <c r="Y2461" s="14">
        <f t="shared" si="794"/>
        <v>0</v>
      </c>
      <c r="Z2461" s="14">
        <f t="shared" si="795"/>
        <v>0</v>
      </c>
      <c r="AA2461" s="14">
        <f t="shared" si="796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800</v>
      </c>
      <c r="AF2461" s="60"/>
    </row>
    <row r="2462" spans="1:32">
      <c r="A2462" s="99" t="s">
        <v>802</v>
      </c>
      <c r="B2462" s="89">
        <v>8</v>
      </c>
      <c r="C2462" s="21" t="s">
        <v>835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93"/>
        <v>546.48</v>
      </c>
      <c r="Y2462" s="14">
        <f t="shared" si="794"/>
        <v>0</v>
      </c>
      <c r="Z2462" s="14">
        <f t="shared" si="795"/>
        <v>0</v>
      </c>
      <c r="AA2462" s="14">
        <f t="shared" si="796"/>
        <v>0</v>
      </c>
      <c r="AB2462" s="14">
        <f>R2462+W2462</f>
        <v>0</v>
      </c>
      <c r="AC2462" s="15">
        <f t="shared" ref="AC2462:AC2474" si="797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803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93"/>
        <v>546.48</v>
      </c>
      <c r="Y2463" s="14">
        <f t="shared" si="794"/>
        <v>0</v>
      </c>
      <c r="Z2463" s="14">
        <f t="shared" si="795"/>
        <v>0</v>
      </c>
      <c r="AA2463" s="14">
        <f t="shared" si="796"/>
        <v>0</v>
      </c>
      <c r="AB2463" s="14">
        <f t="shared" ref="AB2463:AB2475" si="798">R2463+W2463</f>
        <v>0</v>
      </c>
      <c r="AC2463" s="15">
        <f t="shared" si="797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804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93"/>
        <v>546.48</v>
      </c>
      <c r="Y2464" s="14">
        <f t="shared" si="794"/>
        <v>0</v>
      </c>
      <c r="Z2464" s="14">
        <f t="shared" si="795"/>
        <v>0</v>
      </c>
      <c r="AA2464" s="14">
        <f t="shared" si="796"/>
        <v>0</v>
      </c>
      <c r="AB2464" s="14">
        <f t="shared" si="798"/>
        <v>0</v>
      </c>
      <c r="AC2464" s="15">
        <f t="shared" si="797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654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93"/>
        <v>546.48</v>
      </c>
      <c r="Y2465" s="14">
        <f t="shared" si="794"/>
        <v>0</v>
      </c>
      <c r="Z2465" s="14">
        <f t="shared" si="795"/>
        <v>0</v>
      </c>
      <c r="AA2465" s="14">
        <f t="shared" si="796"/>
        <v>0</v>
      </c>
      <c r="AB2465" s="14">
        <f t="shared" si="798"/>
        <v>0</v>
      </c>
      <c r="AC2465" s="15">
        <f t="shared" si="797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595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93"/>
        <v>189.54000000000002</v>
      </c>
      <c r="Y2466" s="14">
        <f t="shared" si="794"/>
        <v>453.6</v>
      </c>
      <c r="Z2466" s="14">
        <f t="shared" si="795"/>
        <v>0</v>
      </c>
      <c r="AA2466" s="14">
        <f t="shared" si="796"/>
        <v>0</v>
      </c>
      <c r="AB2466" s="14">
        <f t="shared" si="798"/>
        <v>0</v>
      </c>
      <c r="AC2466" s="15">
        <f t="shared" si="797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830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93"/>
        <v>189.54000000000002</v>
      </c>
      <c r="Y2467" s="14">
        <f t="shared" si="794"/>
        <v>0</v>
      </c>
      <c r="Z2467" s="14">
        <f t="shared" si="795"/>
        <v>453.6</v>
      </c>
      <c r="AA2467" s="14">
        <f t="shared" si="796"/>
        <v>0</v>
      </c>
      <c r="AB2467" s="14">
        <f t="shared" si="798"/>
        <v>0</v>
      </c>
      <c r="AC2467" s="15">
        <f t="shared" si="797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831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793"/>
        <v>189.54000000000002</v>
      </c>
      <c r="Y2468" s="14">
        <f t="shared" si="794"/>
        <v>0</v>
      </c>
      <c r="Z2468" s="14">
        <f t="shared" si="795"/>
        <v>0</v>
      </c>
      <c r="AA2468" s="14">
        <f t="shared" si="796"/>
        <v>453.6</v>
      </c>
      <c r="AB2468" s="14">
        <f t="shared" si="798"/>
        <v>0</v>
      </c>
      <c r="AC2468" s="15">
        <f t="shared" si="797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832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793"/>
        <v>189.54000000000002</v>
      </c>
      <c r="Y2469" s="14">
        <f t="shared" si="794"/>
        <v>0</v>
      </c>
      <c r="Z2469" s="14">
        <f t="shared" si="795"/>
        <v>0</v>
      </c>
      <c r="AA2469" s="14">
        <f t="shared" si="796"/>
        <v>0</v>
      </c>
      <c r="AB2469" s="14">
        <f t="shared" si="798"/>
        <v>453.6</v>
      </c>
      <c r="AC2469" s="15">
        <f t="shared" si="797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833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(N2470/100)*(I2470*$I$13)+(N2470/100)*(J2470*$J$13)+(N2470/100)*(M2470*$M$13)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>N2470+S2470</f>
        <v>673.92000000000007</v>
      </c>
      <c r="Y2470" s="14">
        <f t="shared" si="794"/>
        <v>0</v>
      </c>
      <c r="Z2470" s="14">
        <f t="shared" si="795"/>
        <v>0</v>
      </c>
      <c r="AA2470" s="14">
        <f t="shared" si="796"/>
        <v>0</v>
      </c>
      <c r="AB2470" s="14">
        <f t="shared" si="798"/>
        <v>0</v>
      </c>
      <c r="AC2470" s="15">
        <f t="shared" si="797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834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93"/>
        <v>673.92000000000007</v>
      </c>
      <c r="Y2471" s="14">
        <f t="shared" si="794"/>
        <v>0</v>
      </c>
      <c r="Z2471" s="14">
        <f t="shared" si="795"/>
        <v>0</v>
      </c>
      <c r="AA2471" s="14">
        <f t="shared" si="796"/>
        <v>0</v>
      </c>
      <c r="AB2471" s="14">
        <f t="shared" si="798"/>
        <v>0</v>
      </c>
      <c r="AC2471" s="15">
        <f t="shared" si="797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93"/>
        <v>673.92000000000007</v>
      </c>
      <c r="Y2472" s="14">
        <f t="shared" si="794"/>
        <v>0</v>
      </c>
      <c r="Z2472" s="14">
        <f t="shared" si="795"/>
        <v>0</v>
      </c>
      <c r="AA2472" s="14">
        <f t="shared" si="796"/>
        <v>0</v>
      </c>
      <c r="AB2472" s="14">
        <f t="shared" si="798"/>
        <v>0</v>
      </c>
      <c r="AC2472" s="15">
        <f t="shared" si="797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93"/>
        <v>732.67200000000003</v>
      </c>
      <c r="Y2473" s="14">
        <f t="shared" si="794"/>
        <v>0</v>
      </c>
      <c r="Z2473" s="14">
        <f t="shared" si="795"/>
        <v>0</v>
      </c>
      <c r="AA2473" s="14">
        <f t="shared" si="796"/>
        <v>0</v>
      </c>
      <c r="AB2473" s="14">
        <f t="shared" si="798"/>
        <v>0</v>
      </c>
      <c r="AC2473" s="15">
        <f t="shared" si="797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93"/>
        <v>636.76800000000003</v>
      </c>
      <c r="Y2474" s="14">
        <f t="shared" si="794"/>
        <v>0</v>
      </c>
      <c r="Z2474" s="14">
        <f t="shared" si="795"/>
        <v>0</v>
      </c>
      <c r="AA2474" s="14">
        <f t="shared" si="796"/>
        <v>0</v>
      </c>
      <c r="AB2474" s="14">
        <f t="shared" si="798"/>
        <v>0</v>
      </c>
      <c r="AC2474" s="15">
        <f t="shared" si="797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93"/>
        <v>648</v>
      </c>
      <c r="Y2475" s="52">
        <f t="shared" si="794"/>
        <v>0</v>
      </c>
      <c r="Z2475" s="52">
        <f t="shared" si="795"/>
        <v>0</v>
      </c>
      <c r="AA2475" s="52">
        <f t="shared" si="796"/>
        <v>0</v>
      </c>
      <c r="AB2475" s="52">
        <f t="shared" si="798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801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93"/>
        <v>748.8</v>
      </c>
      <c r="Y2476" s="14">
        <f t="shared" si="794"/>
        <v>0</v>
      </c>
      <c r="Z2476" s="14">
        <f t="shared" si="795"/>
        <v>0</v>
      </c>
      <c r="AA2476" s="14">
        <f t="shared" si="796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800</v>
      </c>
      <c r="AF2476" s="60"/>
    </row>
    <row r="2477" spans="1:32">
      <c r="A2477" s="99" t="s">
        <v>802</v>
      </c>
      <c r="B2477" s="87">
        <v>0</v>
      </c>
      <c r="C2477" s="21" t="s">
        <v>835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3"/>
        <v>607.20000000000005</v>
      </c>
      <c r="Y2477" s="14">
        <f t="shared" si="794"/>
        <v>0</v>
      </c>
      <c r="Z2477" s="14">
        <f t="shared" si="795"/>
        <v>0</v>
      </c>
      <c r="AA2477" s="14">
        <f t="shared" si="796"/>
        <v>0</v>
      </c>
      <c r="AB2477" s="14">
        <f>R2477+W2477</f>
        <v>0</v>
      </c>
      <c r="AC2477" s="15">
        <f t="shared" ref="AC2477:AC2489" si="799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803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3"/>
        <v>607.20000000000005</v>
      </c>
      <c r="Y2478" s="14">
        <f t="shared" si="794"/>
        <v>0</v>
      </c>
      <c r="Z2478" s="14">
        <f t="shared" si="795"/>
        <v>0</v>
      </c>
      <c r="AA2478" s="14">
        <f t="shared" si="796"/>
        <v>0</v>
      </c>
      <c r="AB2478" s="14">
        <f t="shared" ref="AB2478:AB2490" si="800">R2478+W2478</f>
        <v>0</v>
      </c>
      <c r="AC2478" s="15">
        <f t="shared" si="799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804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3"/>
        <v>607.20000000000005</v>
      </c>
      <c r="Y2479" s="14">
        <f t="shared" si="794"/>
        <v>0</v>
      </c>
      <c r="Z2479" s="14">
        <f t="shared" si="795"/>
        <v>0</v>
      </c>
      <c r="AA2479" s="14">
        <f t="shared" si="796"/>
        <v>0</v>
      </c>
      <c r="AB2479" s="14">
        <f t="shared" si="800"/>
        <v>0</v>
      </c>
      <c r="AC2479" s="15">
        <f t="shared" si="799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654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3"/>
        <v>607.20000000000005</v>
      </c>
      <c r="Y2480" s="14">
        <f t="shared" si="794"/>
        <v>0</v>
      </c>
      <c r="Z2480" s="14">
        <f t="shared" si="795"/>
        <v>0</v>
      </c>
      <c r="AA2480" s="14">
        <f t="shared" si="796"/>
        <v>0</v>
      </c>
      <c r="AB2480" s="14">
        <f t="shared" si="800"/>
        <v>0</v>
      </c>
      <c r="AC2480" s="15">
        <f t="shared" si="799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595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3"/>
        <v>210.60000000000002</v>
      </c>
      <c r="Y2481" s="14">
        <f t="shared" si="794"/>
        <v>504</v>
      </c>
      <c r="Z2481" s="14">
        <f t="shared" si="795"/>
        <v>0</v>
      </c>
      <c r="AA2481" s="14">
        <f t="shared" si="796"/>
        <v>0</v>
      </c>
      <c r="AB2481" s="14">
        <f t="shared" si="800"/>
        <v>0</v>
      </c>
      <c r="AC2481" s="15">
        <f t="shared" si="799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830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3"/>
        <v>210.60000000000002</v>
      </c>
      <c r="Y2482" s="14">
        <f t="shared" si="794"/>
        <v>0</v>
      </c>
      <c r="Z2482" s="14">
        <f t="shared" si="795"/>
        <v>504</v>
      </c>
      <c r="AA2482" s="14">
        <f t="shared" si="796"/>
        <v>0</v>
      </c>
      <c r="AB2482" s="14">
        <f t="shared" si="800"/>
        <v>0</v>
      </c>
      <c r="AC2482" s="15">
        <f t="shared" si="799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831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793"/>
        <v>210.60000000000002</v>
      </c>
      <c r="Y2483" s="14">
        <f t="shared" si="794"/>
        <v>0</v>
      </c>
      <c r="Z2483" s="14">
        <f t="shared" si="795"/>
        <v>0</v>
      </c>
      <c r="AA2483" s="14">
        <f t="shared" si="796"/>
        <v>504</v>
      </c>
      <c r="AB2483" s="14">
        <f t="shared" si="800"/>
        <v>0</v>
      </c>
      <c r="AC2483" s="15">
        <f t="shared" si="799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832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793"/>
        <v>210.60000000000002</v>
      </c>
      <c r="Y2484" s="14">
        <f t="shared" si="794"/>
        <v>0</v>
      </c>
      <c r="Z2484" s="14">
        <f t="shared" si="795"/>
        <v>0</v>
      </c>
      <c r="AA2484" s="14">
        <f t="shared" si="796"/>
        <v>0</v>
      </c>
      <c r="AB2484" s="14">
        <f t="shared" si="800"/>
        <v>504</v>
      </c>
      <c r="AC2484" s="15">
        <f t="shared" si="799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833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(N2485/100)*(I2485*$I$13)+(N2485/100)*(J2485*$J$13)+(N2485/100)*(M2485*$M$13)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>N2485+S2485</f>
        <v>745.2</v>
      </c>
      <c r="Y2485" s="14">
        <f t="shared" si="794"/>
        <v>0</v>
      </c>
      <c r="Z2485" s="14">
        <f t="shared" si="795"/>
        <v>0</v>
      </c>
      <c r="AA2485" s="14">
        <f t="shared" si="796"/>
        <v>0</v>
      </c>
      <c r="AB2485" s="14">
        <f t="shared" si="800"/>
        <v>0</v>
      </c>
      <c r="AC2485" s="15">
        <f t="shared" si="799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834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3"/>
        <v>745.2</v>
      </c>
      <c r="Y2486" s="14">
        <f t="shared" si="794"/>
        <v>0</v>
      </c>
      <c r="Z2486" s="14">
        <f t="shared" si="795"/>
        <v>0</v>
      </c>
      <c r="AA2486" s="14">
        <f t="shared" si="796"/>
        <v>0</v>
      </c>
      <c r="AB2486" s="14">
        <f t="shared" si="800"/>
        <v>0</v>
      </c>
      <c r="AC2486" s="15">
        <f t="shared" si="799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3"/>
        <v>745.2</v>
      </c>
      <c r="Y2487" s="14">
        <f t="shared" si="794"/>
        <v>0</v>
      </c>
      <c r="Z2487" s="14">
        <f t="shared" si="795"/>
        <v>0</v>
      </c>
      <c r="AA2487" s="14">
        <f t="shared" si="796"/>
        <v>0</v>
      </c>
      <c r="AB2487" s="14">
        <f t="shared" si="800"/>
        <v>0</v>
      </c>
      <c r="AC2487" s="15">
        <f t="shared" si="799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3"/>
        <v>703.68</v>
      </c>
      <c r="Y2488" s="14">
        <f t="shared" si="794"/>
        <v>0</v>
      </c>
      <c r="Z2488" s="14">
        <f t="shared" si="795"/>
        <v>0</v>
      </c>
      <c r="AA2488" s="14">
        <f t="shared" si="796"/>
        <v>0</v>
      </c>
      <c r="AB2488" s="14">
        <f t="shared" si="800"/>
        <v>0</v>
      </c>
      <c r="AC2488" s="15">
        <f t="shared" si="799"/>
        <v>703.7</v>
      </c>
      <c r="AD2488" s="48">
        <f>(ROUND(AC2488-AC2475,1)/AC2475)</f>
        <v>8.5956790123456792E-2</v>
      </c>
      <c r="AE2488" s="113"/>
      <c r="AF2488" s="60"/>
    </row>
    <row r="2489" spans="1:32" ht="15.75" customHeight="1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3"/>
        <v>817.92</v>
      </c>
      <c r="Y2489" s="14">
        <f t="shared" si="794"/>
        <v>0</v>
      </c>
      <c r="Z2489" s="14">
        <f t="shared" si="795"/>
        <v>0</v>
      </c>
      <c r="AA2489" s="14">
        <f t="shared" si="796"/>
        <v>0</v>
      </c>
      <c r="AB2489" s="14">
        <f t="shared" si="800"/>
        <v>0</v>
      </c>
      <c r="AC2489" s="15">
        <f t="shared" si="799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93"/>
        <v>637.20000000000005</v>
      </c>
      <c r="Y2490" s="52">
        <f t="shared" si="794"/>
        <v>0</v>
      </c>
      <c r="Z2490" s="52">
        <f t="shared" si="795"/>
        <v>0</v>
      </c>
      <c r="AA2490" s="52">
        <f t="shared" si="796"/>
        <v>0</v>
      </c>
      <c r="AB2490" s="52">
        <f t="shared" si="800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801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93"/>
        <v>736.32000000000016</v>
      </c>
      <c r="Y2491" s="14">
        <f t="shared" si="794"/>
        <v>0</v>
      </c>
      <c r="Z2491" s="14">
        <f t="shared" si="795"/>
        <v>0</v>
      </c>
      <c r="AA2491" s="14">
        <f t="shared" si="796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800</v>
      </c>
      <c r="AF2491" s="60"/>
    </row>
    <row r="2492" spans="1:32">
      <c r="A2492" s="99" t="s">
        <v>802</v>
      </c>
      <c r="B2492" s="89">
        <v>0</v>
      </c>
      <c r="C2492" s="21" t="s">
        <v>835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93"/>
        <v>597.07999999999993</v>
      </c>
      <c r="Y2492" s="14">
        <f t="shared" si="794"/>
        <v>0</v>
      </c>
      <c r="Z2492" s="14">
        <f t="shared" si="795"/>
        <v>0</v>
      </c>
      <c r="AA2492" s="14">
        <f t="shared" si="796"/>
        <v>0</v>
      </c>
      <c r="AB2492" s="14">
        <f>R2492+W2492</f>
        <v>0</v>
      </c>
      <c r="AC2492" s="15">
        <f t="shared" ref="AC2492:AC2504" si="801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803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93"/>
        <v>597.07999999999993</v>
      </c>
      <c r="Y2493" s="14">
        <f t="shared" si="794"/>
        <v>0</v>
      </c>
      <c r="Z2493" s="14">
        <f t="shared" si="795"/>
        <v>0</v>
      </c>
      <c r="AA2493" s="14">
        <f t="shared" si="796"/>
        <v>0</v>
      </c>
      <c r="AB2493" s="14">
        <f t="shared" ref="AB2493:AB2505" si="802">R2493+W2493</f>
        <v>0</v>
      </c>
      <c r="AC2493" s="15">
        <f t="shared" si="801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804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93"/>
        <v>597.07999999999993</v>
      </c>
      <c r="Y2494" s="14">
        <f t="shared" si="794"/>
        <v>0</v>
      </c>
      <c r="Z2494" s="14">
        <f t="shared" si="795"/>
        <v>0</v>
      </c>
      <c r="AA2494" s="14">
        <f t="shared" si="796"/>
        <v>0</v>
      </c>
      <c r="AB2494" s="14">
        <f t="shared" si="802"/>
        <v>0</v>
      </c>
      <c r="AC2494" s="15">
        <f t="shared" si="801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654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93"/>
        <v>597.07999999999993</v>
      </c>
      <c r="Y2495" s="14">
        <f t="shared" si="794"/>
        <v>0</v>
      </c>
      <c r="Z2495" s="14">
        <f t="shared" si="795"/>
        <v>0</v>
      </c>
      <c r="AA2495" s="14">
        <f t="shared" si="796"/>
        <v>0</v>
      </c>
      <c r="AB2495" s="14">
        <f t="shared" si="802"/>
        <v>0</v>
      </c>
      <c r="AC2495" s="15">
        <f t="shared" si="801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595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93"/>
        <v>207.08999999999997</v>
      </c>
      <c r="Y2496" s="14">
        <f t="shared" si="794"/>
        <v>495.6</v>
      </c>
      <c r="Z2496" s="14">
        <f t="shared" si="795"/>
        <v>0</v>
      </c>
      <c r="AA2496" s="14">
        <f t="shared" si="796"/>
        <v>0</v>
      </c>
      <c r="AB2496" s="14">
        <f t="shared" si="802"/>
        <v>0</v>
      </c>
      <c r="AC2496" s="15">
        <f t="shared" si="801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830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93"/>
        <v>207.08999999999997</v>
      </c>
      <c r="Y2497" s="14">
        <f t="shared" si="794"/>
        <v>0</v>
      </c>
      <c r="Z2497" s="14">
        <f t="shared" si="795"/>
        <v>495.6</v>
      </c>
      <c r="AA2497" s="14">
        <f t="shared" si="796"/>
        <v>0</v>
      </c>
      <c r="AB2497" s="14">
        <f t="shared" si="802"/>
        <v>0</v>
      </c>
      <c r="AC2497" s="15">
        <f t="shared" si="801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831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793"/>
        <v>207.08999999999997</v>
      </c>
      <c r="Y2498" s="14">
        <f t="shared" si="794"/>
        <v>0</v>
      </c>
      <c r="Z2498" s="14">
        <f t="shared" si="795"/>
        <v>0</v>
      </c>
      <c r="AA2498" s="14">
        <f t="shared" si="796"/>
        <v>495.6</v>
      </c>
      <c r="AB2498" s="14">
        <f t="shared" si="802"/>
        <v>0</v>
      </c>
      <c r="AC2498" s="15">
        <f t="shared" si="801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832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793"/>
        <v>207.08999999999997</v>
      </c>
      <c r="Y2499" s="14">
        <f t="shared" si="794"/>
        <v>0</v>
      </c>
      <c r="Z2499" s="14">
        <f t="shared" si="795"/>
        <v>0</v>
      </c>
      <c r="AA2499" s="14">
        <f t="shared" si="796"/>
        <v>0</v>
      </c>
      <c r="AB2499" s="14">
        <f t="shared" si="802"/>
        <v>495.6</v>
      </c>
      <c r="AC2499" s="15">
        <f t="shared" si="801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833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(N2500/100)*(I2500*$I$13)+(N2500/100)*(J2500*$J$13)+(N2500/100)*(M2500*$M$13)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>N2500+S2500</f>
        <v>732.78</v>
      </c>
      <c r="Y2500" s="14">
        <f t="shared" si="794"/>
        <v>0</v>
      </c>
      <c r="Z2500" s="14">
        <f t="shared" si="795"/>
        <v>0</v>
      </c>
      <c r="AA2500" s="14">
        <f t="shared" si="796"/>
        <v>0</v>
      </c>
      <c r="AB2500" s="14">
        <f t="shared" si="802"/>
        <v>0</v>
      </c>
      <c r="AC2500" s="15">
        <f t="shared" si="801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834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93"/>
        <v>732.78</v>
      </c>
      <c r="Y2501" s="14">
        <f t="shared" si="794"/>
        <v>0</v>
      </c>
      <c r="Z2501" s="14">
        <f t="shared" si="795"/>
        <v>0</v>
      </c>
      <c r="AA2501" s="14">
        <f t="shared" si="796"/>
        <v>0</v>
      </c>
      <c r="AB2501" s="14">
        <f t="shared" si="802"/>
        <v>0</v>
      </c>
      <c r="AC2501" s="15">
        <f t="shared" si="801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93"/>
        <v>732.78</v>
      </c>
      <c r="Y2502" s="14">
        <f t="shared" si="794"/>
        <v>0</v>
      </c>
      <c r="Z2502" s="14">
        <f t="shared" si="795"/>
        <v>0</v>
      </c>
      <c r="AA2502" s="14">
        <f t="shared" si="796"/>
        <v>0</v>
      </c>
      <c r="AB2502" s="14">
        <f t="shared" si="802"/>
        <v>0</v>
      </c>
      <c r="AC2502" s="15">
        <f t="shared" si="801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93"/>
        <v>684.40000000000009</v>
      </c>
      <c r="Y2503" s="14">
        <f t="shared" si="794"/>
        <v>0</v>
      </c>
      <c r="Z2503" s="14">
        <f t="shared" si="795"/>
        <v>0</v>
      </c>
      <c r="AA2503" s="14">
        <f t="shared" si="796"/>
        <v>0</v>
      </c>
      <c r="AB2503" s="14">
        <f t="shared" si="802"/>
        <v>0</v>
      </c>
      <c r="AC2503" s="15">
        <f t="shared" si="801"/>
        <v>684.4</v>
      </c>
      <c r="AD2503" s="48">
        <f>(ROUND(AC2503-AC2490,1)/AC2490)</f>
        <v>7.407407407407407E-2</v>
      </c>
      <c r="AE2503" s="113"/>
      <c r="AF2503" s="60"/>
    </row>
    <row r="2504" spans="1:32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93"/>
        <v>811.84000000000015</v>
      </c>
      <c r="Y2504" s="14">
        <f t="shared" si="794"/>
        <v>0</v>
      </c>
      <c r="Z2504" s="14">
        <f t="shared" si="795"/>
        <v>0</v>
      </c>
      <c r="AA2504" s="14">
        <f t="shared" si="796"/>
        <v>0</v>
      </c>
      <c r="AB2504" s="14">
        <f t="shared" si="802"/>
        <v>0</v>
      </c>
      <c r="AC2504" s="15">
        <f t="shared" si="801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803">N2505+S2505</f>
        <v>624</v>
      </c>
      <c r="Y2505" s="52">
        <f t="shared" ref="Y2505:Y2519" si="804">O2505+T2505</f>
        <v>0</v>
      </c>
      <c r="Z2505" s="52">
        <f t="shared" ref="Z2505:Z2519" si="805">P2505+U2505</f>
        <v>0</v>
      </c>
      <c r="AA2505" s="52">
        <f t="shared" ref="AA2505:AA2519" si="806">Q2505+V2505</f>
        <v>0</v>
      </c>
      <c r="AB2505" s="52">
        <f t="shared" si="802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801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803"/>
        <v>758.4</v>
      </c>
      <c r="Y2506" s="14">
        <f t="shared" si="804"/>
        <v>0</v>
      </c>
      <c r="Z2506" s="14">
        <f t="shared" si="805"/>
        <v>0</v>
      </c>
      <c r="AA2506" s="14">
        <f t="shared" si="806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800</v>
      </c>
      <c r="AF2506" s="60"/>
    </row>
    <row r="2507" spans="1:32">
      <c r="A2507" s="99" t="s">
        <v>802</v>
      </c>
      <c r="B2507" s="87">
        <v>18</v>
      </c>
      <c r="C2507" s="21" t="s">
        <v>835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03"/>
        <v>585.59999999999991</v>
      </c>
      <c r="Y2507" s="14">
        <f t="shared" si="804"/>
        <v>0</v>
      </c>
      <c r="Z2507" s="14">
        <f t="shared" si="805"/>
        <v>0</v>
      </c>
      <c r="AA2507" s="14">
        <f t="shared" si="806"/>
        <v>0</v>
      </c>
      <c r="AB2507" s="14">
        <f>R2507+W2507</f>
        <v>0</v>
      </c>
      <c r="AC2507" s="15">
        <f t="shared" ref="AC2507:AC2519" si="807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803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03"/>
        <v>585.59999999999991</v>
      </c>
      <c r="Y2508" s="14">
        <f t="shared" si="804"/>
        <v>0</v>
      </c>
      <c r="Z2508" s="14">
        <f t="shared" si="805"/>
        <v>0</v>
      </c>
      <c r="AA2508" s="14">
        <f t="shared" si="806"/>
        <v>0</v>
      </c>
      <c r="AB2508" s="14">
        <f t="shared" ref="AB2508:AB2520" si="808">R2508+W2508</f>
        <v>0</v>
      </c>
      <c r="AC2508" s="15">
        <f t="shared" si="807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804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03"/>
        <v>585.59999999999991</v>
      </c>
      <c r="Y2509" s="14">
        <f t="shared" si="804"/>
        <v>0</v>
      </c>
      <c r="Z2509" s="14">
        <f t="shared" si="805"/>
        <v>0</v>
      </c>
      <c r="AA2509" s="14">
        <f t="shared" si="806"/>
        <v>0</v>
      </c>
      <c r="AB2509" s="14">
        <f t="shared" si="808"/>
        <v>0</v>
      </c>
      <c r="AC2509" s="15">
        <f t="shared" si="807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654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03"/>
        <v>585.59999999999991</v>
      </c>
      <c r="Y2510" s="14">
        <f t="shared" si="804"/>
        <v>0</v>
      </c>
      <c r="Z2510" s="14">
        <f t="shared" si="805"/>
        <v>0</v>
      </c>
      <c r="AA2510" s="14">
        <f t="shared" si="806"/>
        <v>0</v>
      </c>
      <c r="AB2510" s="14">
        <f t="shared" si="808"/>
        <v>0</v>
      </c>
      <c r="AC2510" s="15">
        <f t="shared" si="807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595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03"/>
        <v>202.8</v>
      </c>
      <c r="Y2511" s="14">
        <f t="shared" si="804"/>
        <v>486</v>
      </c>
      <c r="Z2511" s="14">
        <f t="shared" si="805"/>
        <v>0</v>
      </c>
      <c r="AA2511" s="14">
        <f t="shared" si="806"/>
        <v>0</v>
      </c>
      <c r="AB2511" s="14">
        <f t="shared" si="808"/>
        <v>0</v>
      </c>
      <c r="AC2511" s="15">
        <f t="shared" si="807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830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03"/>
        <v>202.8</v>
      </c>
      <c r="Y2512" s="14">
        <f t="shared" si="804"/>
        <v>0</v>
      </c>
      <c r="Z2512" s="14">
        <f t="shared" si="805"/>
        <v>486</v>
      </c>
      <c r="AA2512" s="14">
        <f t="shared" si="806"/>
        <v>0</v>
      </c>
      <c r="AB2512" s="14">
        <f t="shared" si="808"/>
        <v>0</v>
      </c>
      <c r="AC2512" s="15">
        <f t="shared" si="807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831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803"/>
        <v>202.8</v>
      </c>
      <c r="Y2513" s="14">
        <f t="shared" si="804"/>
        <v>0</v>
      </c>
      <c r="Z2513" s="14">
        <f t="shared" si="805"/>
        <v>0</v>
      </c>
      <c r="AA2513" s="14">
        <f t="shared" si="806"/>
        <v>486</v>
      </c>
      <c r="AB2513" s="14">
        <f t="shared" si="808"/>
        <v>0</v>
      </c>
      <c r="AC2513" s="15">
        <f t="shared" si="807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832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803"/>
        <v>202.8</v>
      </c>
      <c r="Y2514" s="14">
        <f t="shared" si="804"/>
        <v>0</v>
      </c>
      <c r="Z2514" s="14">
        <f t="shared" si="805"/>
        <v>0</v>
      </c>
      <c r="AA2514" s="14">
        <f t="shared" si="806"/>
        <v>0</v>
      </c>
      <c r="AB2514" s="14">
        <f t="shared" si="808"/>
        <v>486</v>
      </c>
      <c r="AC2514" s="15">
        <f t="shared" si="807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833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(N2515/100)*(I2515*$I$13)+(N2515/100)*(J2515*$J$13)+(N2515/100)*(M2515*$M$13)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>N2515+S2515</f>
        <v>720</v>
      </c>
      <c r="Y2515" s="14">
        <f t="shared" si="804"/>
        <v>0</v>
      </c>
      <c r="Z2515" s="14">
        <f t="shared" si="805"/>
        <v>0</v>
      </c>
      <c r="AA2515" s="14">
        <f t="shared" si="806"/>
        <v>0</v>
      </c>
      <c r="AB2515" s="14">
        <f t="shared" si="808"/>
        <v>0</v>
      </c>
      <c r="AC2515" s="15">
        <f t="shared" si="807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834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03"/>
        <v>720</v>
      </c>
      <c r="Y2516" s="14">
        <f t="shared" si="804"/>
        <v>0</v>
      </c>
      <c r="Z2516" s="14">
        <f t="shared" si="805"/>
        <v>0</v>
      </c>
      <c r="AA2516" s="14">
        <f t="shared" si="806"/>
        <v>0</v>
      </c>
      <c r="AB2516" s="14">
        <f t="shared" si="808"/>
        <v>0</v>
      </c>
      <c r="AC2516" s="15">
        <f t="shared" si="807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03"/>
        <v>720</v>
      </c>
      <c r="Y2517" s="14">
        <f t="shared" si="804"/>
        <v>0</v>
      </c>
      <c r="Z2517" s="14">
        <f t="shared" si="805"/>
        <v>0</v>
      </c>
      <c r="AA2517" s="14">
        <f t="shared" si="806"/>
        <v>0</v>
      </c>
      <c r="AB2517" s="14">
        <f t="shared" si="808"/>
        <v>0</v>
      </c>
      <c r="AC2517" s="15">
        <f t="shared" si="807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03"/>
        <v>732.48</v>
      </c>
      <c r="Y2518" s="14">
        <f t="shared" si="804"/>
        <v>0</v>
      </c>
      <c r="Z2518" s="14">
        <f t="shared" si="805"/>
        <v>0</v>
      </c>
      <c r="AA2518" s="14">
        <f t="shared" si="806"/>
        <v>0</v>
      </c>
      <c r="AB2518" s="14">
        <f t="shared" si="808"/>
        <v>0</v>
      </c>
      <c r="AC2518" s="15">
        <f t="shared" si="807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03"/>
        <v>732.48</v>
      </c>
      <c r="Y2519" s="14">
        <f t="shared" si="804"/>
        <v>0</v>
      </c>
      <c r="Z2519" s="14">
        <f t="shared" si="805"/>
        <v>0</v>
      </c>
      <c r="AA2519" s="14">
        <f t="shared" si="806"/>
        <v>0</v>
      </c>
      <c r="AB2519" s="14">
        <f t="shared" si="808"/>
        <v>0</v>
      </c>
      <c r="AC2519" s="15">
        <f t="shared" si="807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809">N2520+S2520</f>
        <v>624</v>
      </c>
      <c r="Y2520" s="52">
        <f t="shared" ref="Y2520:Y2610" si="810">O2520+T2520</f>
        <v>0</v>
      </c>
      <c r="Z2520" s="52">
        <f t="shared" ref="Z2520:Z2610" si="811">P2520+U2520</f>
        <v>0</v>
      </c>
      <c r="AA2520" s="52">
        <f t="shared" ref="AA2520:AA2610" si="812">Q2520+V2520</f>
        <v>0</v>
      </c>
      <c r="AB2520" s="52">
        <f t="shared" si="808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801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09"/>
        <v>720</v>
      </c>
      <c r="Y2521" s="14">
        <f t="shared" si="810"/>
        <v>0</v>
      </c>
      <c r="Z2521" s="14">
        <f t="shared" si="811"/>
        <v>0</v>
      </c>
      <c r="AA2521" s="14">
        <f t="shared" si="812"/>
        <v>0</v>
      </c>
      <c r="AB2521" s="14">
        <f t="shared" ref="AB2521:AB2537" si="813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800</v>
      </c>
      <c r="AF2521" s="60"/>
    </row>
    <row r="2522" spans="1:32">
      <c r="A2522" s="99" t="s">
        <v>802</v>
      </c>
      <c r="B2522" s="89">
        <v>0</v>
      </c>
      <c r="C2522" s="21" t="s">
        <v>835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09"/>
        <v>585.59999999999991</v>
      </c>
      <c r="Y2522" s="14">
        <f t="shared" si="810"/>
        <v>0</v>
      </c>
      <c r="Z2522" s="14">
        <f t="shared" si="811"/>
        <v>0</v>
      </c>
      <c r="AA2522" s="14">
        <f t="shared" si="812"/>
        <v>0</v>
      </c>
      <c r="AB2522" s="14">
        <f t="shared" si="813"/>
        <v>0</v>
      </c>
      <c r="AC2522" s="15">
        <f t="shared" ref="AC2522:AC2534" si="814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803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09"/>
        <v>585.59999999999991</v>
      </c>
      <c r="Y2523" s="14">
        <f t="shared" si="810"/>
        <v>0</v>
      </c>
      <c r="Z2523" s="14">
        <f t="shared" si="811"/>
        <v>0</v>
      </c>
      <c r="AA2523" s="14">
        <f t="shared" si="812"/>
        <v>0</v>
      </c>
      <c r="AB2523" s="14">
        <f t="shared" si="813"/>
        <v>0</v>
      </c>
      <c r="AC2523" s="15">
        <f t="shared" si="814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804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09"/>
        <v>610</v>
      </c>
      <c r="Y2524" s="14">
        <f t="shared" si="810"/>
        <v>0</v>
      </c>
      <c r="Z2524" s="14">
        <f t="shared" si="811"/>
        <v>0</v>
      </c>
      <c r="AA2524" s="14">
        <f t="shared" si="812"/>
        <v>0</v>
      </c>
      <c r="AB2524" s="14">
        <f t="shared" si="813"/>
        <v>0</v>
      </c>
      <c r="AC2524" s="15">
        <f t="shared" si="814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654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09"/>
        <v>585.59999999999991</v>
      </c>
      <c r="Y2525" s="14">
        <f t="shared" si="810"/>
        <v>0</v>
      </c>
      <c r="Z2525" s="14">
        <f t="shared" si="811"/>
        <v>0</v>
      </c>
      <c r="AA2525" s="14">
        <f t="shared" si="812"/>
        <v>0</v>
      </c>
      <c r="AB2525" s="14">
        <f t="shared" si="813"/>
        <v>0</v>
      </c>
      <c r="AC2525" s="15">
        <f t="shared" si="814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595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09"/>
        <v>202.8</v>
      </c>
      <c r="Y2526" s="14">
        <f t="shared" si="810"/>
        <v>486</v>
      </c>
      <c r="Z2526" s="14">
        <f t="shared" si="811"/>
        <v>0</v>
      </c>
      <c r="AA2526" s="14">
        <f t="shared" si="812"/>
        <v>0</v>
      </c>
      <c r="AB2526" s="14">
        <f t="shared" si="813"/>
        <v>0</v>
      </c>
      <c r="AC2526" s="15">
        <f t="shared" si="814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830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09"/>
        <v>202.8</v>
      </c>
      <c r="Y2527" s="14">
        <f t="shared" si="810"/>
        <v>0</v>
      </c>
      <c r="Z2527" s="14">
        <f t="shared" si="811"/>
        <v>486</v>
      </c>
      <c r="AA2527" s="14">
        <f t="shared" si="812"/>
        <v>0</v>
      </c>
      <c r="AB2527" s="14">
        <f t="shared" si="813"/>
        <v>0</v>
      </c>
      <c r="AC2527" s="15">
        <f t="shared" si="814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831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809"/>
        <v>202.8</v>
      </c>
      <c r="Y2528" s="14">
        <f t="shared" si="810"/>
        <v>0</v>
      </c>
      <c r="Z2528" s="14">
        <f t="shared" si="811"/>
        <v>0</v>
      </c>
      <c r="AA2528" s="14">
        <f t="shared" si="812"/>
        <v>486</v>
      </c>
      <c r="AB2528" s="14">
        <f t="shared" si="813"/>
        <v>0</v>
      </c>
      <c r="AC2528" s="15">
        <f t="shared" si="814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832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809"/>
        <v>202.8</v>
      </c>
      <c r="Y2529" s="14">
        <f t="shared" si="810"/>
        <v>0</v>
      </c>
      <c r="Z2529" s="14">
        <f t="shared" si="811"/>
        <v>0</v>
      </c>
      <c r="AA2529" s="14">
        <f t="shared" si="812"/>
        <v>0</v>
      </c>
      <c r="AB2529" s="14">
        <f t="shared" si="813"/>
        <v>486</v>
      </c>
      <c r="AC2529" s="15">
        <f t="shared" si="814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833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(N2530/100)*(I2530*$I$13)+(N2530/100)*(J2530*$J$13)+(N2530/100)*(M2530*$M$13)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>N2530+S2530</f>
        <v>720</v>
      </c>
      <c r="Y2530" s="14">
        <f t="shared" si="810"/>
        <v>0</v>
      </c>
      <c r="Z2530" s="14">
        <f t="shared" si="811"/>
        <v>0</v>
      </c>
      <c r="AA2530" s="14">
        <f t="shared" si="812"/>
        <v>0</v>
      </c>
      <c r="AB2530" s="14">
        <f t="shared" si="813"/>
        <v>0</v>
      </c>
      <c r="AC2530" s="15">
        <f t="shared" si="814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834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09"/>
        <v>720</v>
      </c>
      <c r="Y2531" s="14">
        <f t="shared" si="810"/>
        <v>0</v>
      </c>
      <c r="Z2531" s="14">
        <f t="shared" si="811"/>
        <v>0</v>
      </c>
      <c r="AA2531" s="14">
        <f t="shared" si="812"/>
        <v>0</v>
      </c>
      <c r="AB2531" s="14">
        <f t="shared" si="813"/>
        <v>0</v>
      </c>
      <c r="AC2531" s="15">
        <f t="shared" si="814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09"/>
        <v>720</v>
      </c>
      <c r="Y2532" s="14">
        <f t="shared" si="810"/>
        <v>0</v>
      </c>
      <c r="Z2532" s="14">
        <f t="shared" si="811"/>
        <v>0</v>
      </c>
      <c r="AA2532" s="14">
        <f t="shared" si="812"/>
        <v>0</v>
      </c>
      <c r="AB2532" s="14">
        <f t="shared" si="813"/>
        <v>0</v>
      </c>
      <c r="AC2532" s="15">
        <f t="shared" si="814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09"/>
        <v>662.4</v>
      </c>
      <c r="Y2533" s="14">
        <f t="shared" si="810"/>
        <v>0</v>
      </c>
      <c r="Z2533" s="14">
        <f t="shared" si="811"/>
        <v>0</v>
      </c>
      <c r="AA2533" s="14">
        <f t="shared" si="812"/>
        <v>0</v>
      </c>
      <c r="AB2533" s="14">
        <f t="shared" si="813"/>
        <v>0</v>
      </c>
      <c r="AC2533" s="15">
        <f t="shared" si="814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09"/>
        <v>802.56000000000006</v>
      </c>
      <c r="Y2534" s="14">
        <f t="shared" si="810"/>
        <v>0</v>
      </c>
      <c r="Z2534" s="14">
        <f t="shared" si="811"/>
        <v>0</v>
      </c>
      <c r="AA2534" s="14">
        <f t="shared" si="812"/>
        <v>0</v>
      </c>
      <c r="AB2534" s="14">
        <f t="shared" si="813"/>
        <v>0</v>
      </c>
      <c r="AC2534" s="15">
        <f t="shared" si="814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809"/>
        <v>624</v>
      </c>
      <c r="Y2535" s="52">
        <f t="shared" si="810"/>
        <v>0</v>
      </c>
      <c r="Z2535" s="52">
        <f t="shared" si="811"/>
        <v>0</v>
      </c>
      <c r="AA2535" s="52">
        <f t="shared" si="812"/>
        <v>0</v>
      </c>
      <c r="AB2535" s="52">
        <f t="shared" si="813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801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9"/>
        <v>722.8</v>
      </c>
      <c r="Y2536" s="14">
        <f t="shared" si="810"/>
        <v>0</v>
      </c>
      <c r="Z2536" s="14">
        <f t="shared" si="811"/>
        <v>0</v>
      </c>
      <c r="AA2536" s="14">
        <f t="shared" si="812"/>
        <v>0</v>
      </c>
      <c r="AB2536" s="14">
        <f t="shared" si="813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800</v>
      </c>
      <c r="AF2536" s="60"/>
    </row>
    <row r="2537" spans="1:32">
      <c r="A2537" s="99" t="s">
        <v>802</v>
      </c>
      <c r="B2537" s="87">
        <v>0</v>
      </c>
      <c r="C2537" s="21" t="s">
        <v>835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9"/>
        <v>587.6</v>
      </c>
      <c r="Y2537" s="14">
        <f t="shared" si="810"/>
        <v>0</v>
      </c>
      <c r="Z2537" s="14">
        <f t="shared" si="811"/>
        <v>0</v>
      </c>
      <c r="AA2537" s="14">
        <f t="shared" si="812"/>
        <v>0</v>
      </c>
      <c r="AB2537" s="14">
        <f t="shared" si="813"/>
        <v>0</v>
      </c>
      <c r="AC2537" s="15">
        <f t="shared" ref="AC2537:AC2549" si="815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803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9"/>
        <v>587.6</v>
      </c>
      <c r="Y2538" s="14">
        <f t="shared" si="810"/>
        <v>0</v>
      </c>
      <c r="Z2538" s="14">
        <f t="shared" si="811"/>
        <v>0</v>
      </c>
      <c r="AA2538" s="14">
        <f t="shared" si="812"/>
        <v>0</v>
      </c>
      <c r="AB2538" s="14">
        <f t="shared" ref="AB2538:AB2550" si="816">R2538+W2538</f>
        <v>0</v>
      </c>
      <c r="AC2538" s="15">
        <f t="shared" si="815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804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9"/>
        <v>587.6</v>
      </c>
      <c r="Y2539" s="14">
        <f t="shared" si="810"/>
        <v>0</v>
      </c>
      <c r="Z2539" s="14">
        <f t="shared" si="811"/>
        <v>0</v>
      </c>
      <c r="AA2539" s="14">
        <f t="shared" si="812"/>
        <v>0</v>
      </c>
      <c r="AB2539" s="14">
        <f t="shared" si="816"/>
        <v>0</v>
      </c>
      <c r="AC2539" s="15">
        <f t="shared" si="815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654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9"/>
        <v>587.6</v>
      </c>
      <c r="Y2540" s="14">
        <f t="shared" si="810"/>
        <v>0</v>
      </c>
      <c r="Z2540" s="14">
        <f t="shared" si="811"/>
        <v>0</v>
      </c>
      <c r="AA2540" s="14">
        <f t="shared" si="812"/>
        <v>0</v>
      </c>
      <c r="AB2540" s="14">
        <f t="shared" si="816"/>
        <v>0</v>
      </c>
      <c r="AC2540" s="15">
        <f t="shared" si="815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595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9"/>
        <v>202.79999999999998</v>
      </c>
      <c r="Y2541" s="14">
        <f t="shared" si="810"/>
        <v>487.5</v>
      </c>
      <c r="Z2541" s="14">
        <f t="shared" si="811"/>
        <v>0</v>
      </c>
      <c r="AA2541" s="14">
        <f t="shared" si="812"/>
        <v>0</v>
      </c>
      <c r="AB2541" s="14">
        <f t="shared" si="816"/>
        <v>0</v>
      </c>
      <c r="AC2541" s="15">
        <f t="shared" si="815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830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9"/>
        <v>202.79999999999998</v>
      </c>
      <c r="Y2542" s="14">
        <f t="shared" si="810"/>
        <v>0</v>
      </c>
      <c r="Z2542" s="14">
        <f t="shared" si="811"/>
        <v>487.5</v>
      </c>
      <c r="AA2542" s="14">
        <f t="shared" si="812"/>
        <v>0</v>
      </c>
      <c r="AB2542" s="14">
        <f t="shared" si="816"/>
        <v>0</v>
      </c>
      <c r="AC2542" s="15">
        <f t="shared" si="815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831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809"/>
        <v>202.79999999999998</v>
      </c>
      <c r="Y2543" s="14">
        <f t="shared" si="810"/>
        <v>0</v>
      </c>
      <c r="Z2543" s="14">
        <f t="shared" si="811"/>
        <v>0</v>
      </c>
      <c r="AA2543" s="14">
        <f t="shared" si="812"/>
        <v>487.5</v>
      </c>
      <c r="AB2543" s="14">
        <f t="shared" si="816"/>
        <v>0</v>
      </c>
      <c r="AC2543" s="15">
        <f t="shared" si="815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832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809"/>
        <v>202.79999999999998</v>
      </c>
      <c r="Y2544" s="14">
        <f t="shared" si="810"/>
        <v>0</v>
      </c>
      <c r="Z2544" s="14">
        <f t="shared" si="811"/>
        <v>0</v>
      </c>
      <c r="AA2544" s="14">
        <f t="shared" si="812"/>
        <v>0</v>
      </c>
      <c r="AB2544" s="14">
        <f t="shared" si="816"/>
        <v>487.5</v>
      </c>
      <c r="AC2544" s="15">
        <f t="shared" si="815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833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(N2545/100)*(I2545*$I$13)+(N2545/100)*(J2545*$J$13)+(N2545/100)*(M2545*$M$13)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>N2545+S2545</f>
        <v>721.5</v>
      </c>
      <c r="Y2545" s="14">
        <f t="shared" si="810"/>
        <v>0</v>
      </c>
      <c r="Z2545" s="14">
        <f t="shared" si="811"/>
        <v>0</v>
      </c>
      <c r="AA2545" s="14">
        <f t="shared" si="812"/>
        <v>0</v>
      </c>
      <c r="AB2545" s="14">
        <f t="shared" si="816"/>
        <v>0</v>
      </c>
      <c r="AC2545" s="15">
        <f t="shared" si="815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834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9"/>
        <v>721.5</v>
      </c>
      <c r="Y2546" s="14">
        <f t="shared" si="810"/>
        <v>0</v>
      </c>
      <c r="Z2546" s="14">
        <f t="shared" si="811"/>
        <v>0</v>
      </c>
      <c r="AA2546" s="14">
        <f t="shared" si="812"/>
        <v>0</v>
      </c>
      <c r="AB2546" s="14">
        <f t="shared" si="816"/>
        <v>0</v>
      </c>
      <c r="AC2546" s="15">
        <f t="shared" si="815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9"/>
        <v>721.5</v>
      </c>
      <c r="Y2547" s="14">
        <f t="shared" si="810"/>
        <v>0</v>
      </c>
      <c r="Z2547" s="14">
        <f t="shared" si="811"/>
        <v>0</v>
      </c>
      <c r="AA2547" s="14">
        <f t="shared" si="812"/>
        <v>0</v>
      </c>
      <c r="AB2547" s="14">
        <f t="shared" si="816"/>
        <v>0</v>
      </c>
      <c r="AC2547" s="15">
        <f t="shared" si="815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9"/>
        <v>667.68000000000006</v>
      </c>
      <c r="Y2548" s="14">
        <f t="shared" si="810"/>
        <v>0</v>
      </c>
      <c r="Z2548" s="14">
        <f t="shared" si="811"/>
        <v>0</v>
      </c>
      <c r="AA2548" s="14">
        <f t="shared" si="812"/>
        <v>0</v>
      </c>
      <c r="AB2548" s="14">
        <f t="shared" si="816"/>
        <v>0</v>
      </c>
      <c r="AC2548" s="15">
        <f t="shared" si="815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9"/>
        <v>796.64</v>
      </c>
      <c r="Y2549" s="14">
        <f t="shared" si="810"/>
        <v>0</v>
      </c>
      <c r="Z2549" s="14">
        <f t="shared" si="811"/>
        <v>0</v>
      </c>
      <c r="AA2549" s="14">
        <f t="shared" si="812"/>
        <v>0</v>
      </c>
      <c r="AB2549" s="14">
        <f t="shared" si="816"/>
        <v>0</v>
      </c>
      <c r="AC2549" s="15">
        <f t="shared" si="815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17">N2550+S2550</f>
        <v>634.4</v>
      </c>
      <c r="Y2550" s="52">
        <f t="shared" ref="Y2550:Y2564" si="818">O2550+T2550</f>
        <v>0</v>
      </c>
      <c r="Z2550" s="52">
        <f t="shared" ref="Z2550:Z2564" si="819">P2550+U2550</f>
        <v>0</v>
      </c>
      <c r="AA2550" s="52">
        <f t="shared" ref="AA2550:AA2564" si="820">Q2550+V2550</f>
        <v>0</v>
      </c>
      <c r="AB2550" s="52">
        <f t="shared" si="816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801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17"/>
        <v>732.00000000000011</v>
      </c>
      <c r="Y2551" s="14">
        <f t="shared" si="818"/>
        <v>0</v>
      </c>
      <c r="Z2551" s="14">
        <f t="shared" si="819"/>
        <v>0</v>
      </c>
      <c r="AA2551" s="14">
        <f t="shared" si="820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800</v>
      </c>
      <c r="AF2551" s="60"/>
    </row>
    <row r="2552" spans="1:32">
      <c r="A2552" s="99" t="s">
        <v>802</v>
      </c>
      <c r="B2552" s="89">
        <v>0</v>
      </c>
      <c r="C2552" s="21" t="s">
        <v>835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17"/>
        <v>595.36</v>
      </c>
      <c r="Y2552" s="14">
        <f t="shared" si="818"/>
        <v>0</v>
      </c>
      <c r="Z2552" s="14">
        <f t="shared" si="819"/>
        <v>0</v>
      </c>
      <c r="AA2552" s="14">
        <f t="shared" si="820"/>
        <v>0</v>
      </c>
      <c r="AB2552" s="14">
        <f>R2552+W2552</f>
        <v>0</v>
      </c>
      <c r="AC2552" s="15">
        <f t="shared" ref="AC2552:AC2564" si="821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803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17"/>
        <v>595.36</v>
      </c>
      <c r="Y2553" s="14">
        <f t="shared" si="818"/>
        <v>0</v>
      </c>
      <c r="Z2553" s="14">
        <f t="shared" si="819"/>
        <v>0</v>
      </c>
      <c r="AA2553" s="14">
        <f t="shared" si="820"/>
        <v>0</v>
      </c>
      <c r="AB2553" s="14">
        <f t="shared" ref="AB2553:AB2564" si="822">R2553+W2553</f>
        <v>0</v>
      </c>
      <c r="AC2553" s="15">
        <f t="shared" si="821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804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17"/>
        <v>595.36</v>
      </c>
      <c r="Y2554" s="14">
        <f t="shared" si="818"/>
        <v>0</v>
      </c>
      <c r="Z2554" s="14">
        <f t="shared" si="819"/>
        <v>0</v>
      </c>
      <c r="AA2554" s="14">
        <f t="shared" si="820"/>
        <v>0</v>
      </c>
      <c r="AB2554" s="14">
        <f t="shared" si="822"/>
        <v>0</v>
      </c>
      <c r="AC2554" s="15">
        <f t="shared" si="821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654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17"/>
        <v>595.36</v>
      </c>
      <c r="Y2555" s="14">
        <f t="shared" si="818"/>
        <v>0</v>
      </c>
      <c r="Z2555" s="14">
        <f t="shared" si="819"/>
        <v>0</v>
      </c>
      <c r="AA2555" s="14">
        <f t="shared" si="820"/>
        <v>0</v>
      </c>
      <c r="AB2555" s="14">
        <f t="shared" si="822"/>
        <v>0</v>
      </c>
      <c r="AC2555" s="15">
        <f t="shared" si="821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595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17"/>
        <v>206.18</v>
      </c>
      <c r="Y2556" s="14">
        <f t="shared" si="818"/>
        <v>494.1</v>
      </c>
      <c r="Z2556" s="14">
        <f t="shared" si="819"/>
        <v>0</v>
      </c>
      <c r="AA2556" s="14">
        <f t="shared" si="820"/>
        <v>0</v>
      </c>
      <c r="AB2556" s="14">
        <f t="shared" si="822"/>
        <v>0</v>
      </c>
      <c r="AC2556" s="15">
        <f t="shared" si="821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830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17"/>
        <v>206.18</v>
      </c>
      <c r="Y2557" s="14">
        <f t="shared" si="818"/>
        <v>0</v>
      </c>
      <c r="Z2557" s="14">
        <f t="shared" si="819"/>
        <v>494.1</v>
      </c>
      <c r="AA2557" s="14">
        <f t="shared" si="820"/>
        <v>0</v>
      </c>
      <c r="AB2557" s="14">
        <f t="shared" si="822"/>
        <v>0</v>
      </c>
      <c r="AC2557" s="15">
        <f t="shared" si="821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831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17"/>
        <v>206.18</v>
      </c>
      <c r="Y2558" s="14">
        <f t="shared" si="818"/>
        <v>0</v>
      </c>
      <c r="Z2558" s="14">
        <f t="shared" si="819"/>
        <v>0</v>
      </c>
      <c r="AA2558" s="14">
        <f t="shared" si="820"/>
        <v>494.1</v>
      </c>
      <c r="AB2558" s="14">
        <f t="shared" si="822"/>
        <v>0</v>
      </c>
      <c r="AC2558" s="15">
        <f t="shared" si="821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832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17"/>
        <v>206.18</v>
      </c>
      <c r="Y2559" s="14">
        <f t="shared" si="818"/>
        <v>0</v>
      </c>
      <c r="Z2559" s="14">
        <f t="shared" si="819"/>
        <v>0</v>
      </c>
      <c r="AA2559" s="14">
        <f t="shared" si="820"/>
        <v>0</v>
      </c>
      <c r="AB2559" s="14">
        <f t="shared" si="822"/>
        <v>494.1</v>
      </c>
      <c r="AC2559" s="15">
        <f t="shared" si="821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833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(N2560/100)*(I2560*$I$13)+(N2560/100)*(J2560*$J$13)+(N2560/100)*(M2560*$M$13)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>N2560+S2560</f>
        <v>732</v>
      </c>
      <c r="Y2560" s="14">
        <f t="shared" si="818"/>
        <v>0</v>
      </c>
      <c r="Z2560" s="14">
        <f t="shared" si="819"/>
        <v>0</v>
      </c>
      <c r="AA2560" s="14">
        <f t="shared" si="820"/>
        <v>0</v>
      </c>
      <c r="AB2560" s="14">
        <f t="shared" si="822"/>
        <v>0</v>
      </c>
      <c r="AC2560" s="15">
        <f t="shared" si="821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834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17"/>
        <v>732</v>
      </c>
      <c r="Y2561" s="14">
        <f t="shared" si="818"/>
        <v>0</v>
      </c>
      <c r="Z2561" s="14">
        <f t="shared" si="819"/>
        <v>0</v>
      </c>
      <c r="AA2561" s="14">
        <f t="shared" si="820"/>
        <v>0</v>
      </c>
      <c r="AB2561" s="14">
        <f t="shared" si="822"/>
        <v>0</v>
      </c>
      <c r="AC2561" s="15">
        <f t="shared" si="821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17"/>
        <v>732</v>
      </c>
      <c r="Y2562" s="14">
        <f t="shared" si="818"/>
        <v>0</v>
      </c>
      <c r="Z2562" s="14">
        <f t="shared" si="819"/>
        <v>0</v>
      </c>
      <c r="AA2562" s="14">
        <f t="shared" si="820"/>
        <v>0</v>
      </c>
      <c r="AB2562" s="14">
        <f t="shared" si="822"/>
        <v>0</v>
      </c>
      <c r="AC2562" s="15">
        <f t="shared" si="821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17"/>
        <v>673.44</v>
      </c>
      <c r="Y2563" s="14">
        <f t="shared" si="818"/>
        <v>0</v>
      </c>
      <c r="Z2563" s="14">
        <f t="shared" si="819"/>
        <v>0</v>
      </c>
      <c r="AA2563" s="14">
        <f t="shared" si="820"/>
        <v>0</v>
      </c>
      <c r="AB2563" s="14">
        <f t="shared" si="822"/>
        <v>0</v>
      </c>
      <c r="AC2563" s="15">
        <f t="shared" si="821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17"/>
        <v>815.93600000000004</v>
      </c>
      <c r="Y2564" s="14">
        <f t="shared" si="818"/>
        <v>0</v>
      </c>
      <c r="Z2564" s="14">
        <f t="shared" si="819"/>
        <v>0</v>
      </c>
      <c r="AA2564" s="14">
        <f t="shared" si="820"/>
        <v>0</v>
      </c>
      <c r="AB2564" s="14">
        <f t="shared" si="822"/>
        <v>0</v>
      </c>
      <c r="AC2564" s="15">
        <f t="shared" si="821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108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259.20000000000005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809"/>
        <v>475.20000000000005</v>
      </c>
      <c r="Y2565" s="52">
        <f t="shared" si="810"/>
        <v>0</v>
      </c>
      <c r="Z2565" s="52">
        <f t="shared" si="811"/>
        <v>0</v>
      </c>
      <c r="AA2565" s="52">
        <f t="shared" si="812"/>
        <v>224</v>
      </c>
      <c r="AB2565" s="52">
        <f>R2565+W2565</f>
        <v>0</v>
      </c>
      <c r="AC2565" s="53">
        <f>ROUND(X2565+Y2565+Z2565+AA2565+AB2565,1)</f>
        <v>699.2</v>
      </c>
      <c r="AD2565" s="58"/>
      <c r="AE2565" s="113"/>
      <c r="AF2565" s="60"/>
    </row>
    <row r="2566" spans="1:32">
      <c r="A2566" s="99" t="s">
        <v>801</v>
      </c>
      <c r="B2566" s="91">
        <v>18</v>
      </c>
      <c r="C2566" s="21" t="s">
        <v>324</v>
      </c>
      <c r="D2566" s="12">
        <v>108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172.8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423.36000000000007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809"/>
        <v>596.16000000000008</v>
      </c>
      <c r="Y2566" s="14">
        <f t="shared" si="810"/>
        <v>0</v>
      </c>
      <c r="Z2566" s="14">
        <f t="shared" si="811"/>
        <v>0</v>
      </c>
      <c r="AA2566" s="14">
        <f t="shared" si="812"/>
        <v>179.2</v>
      </c>
      <c r="AB2566" s="14">
        <f>R2566+W2566</f>
        <v>0</v>
      </c>
      <c r="AC2566" s="15">
        <f>ROUND(X2566+Y2566+Z2566+AA2566+AB2566,1)</f>
        <v>775.4</v>
      </c>
      <c r="AD2566" s="48">
        <f>(ROUND(AC2566-AC2565,1)/AC2565)</f>
        <v>0.10898169336384439</v>
      </c>
      <c r="AE2566" s="113" t="s">
        <v>800</v>
      </c>
      <c r="AF2566" s="60"/>
    </row>
    <row r="2567" spans="1:32">
      <c r="A2567" s="99" t="s">
        <v>802</v>
      </c>
      <c r="B2567" s="91">
        <v>14</v>
      </c>
      <c r="C2567" s="21" t="s">
        <v>835</v>
      </c>
      <c r="D2567" s="12">
        <v>108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216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233.28000000000003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809"/>
        <v>449.28000000000003</v>
      </c>
      <c r="Y2567" s="14">
        <f t="shared" si="810"/>
        <v>0</v>
      </c>
      <c r="Z2567" s="14">
        <f t="shared" si="811"/>
        <v>0</v>
      </c>
      <c r="AA2567" s="14">
        <f t="shared" si="812"/>
        <v>217.6</v>
      </c>
      <c r="AB2567" s="14">
        <f>R2567+W2567</f>
        <v>0</v>
      </c>
      <c r="AC2567" s="15">
        <f t="shared" ref="AC2567:AC2579" si="823">ROUND(X2567+Y2567+Z2567+AA2567+AB2567,1)</f>
        <v>666.9</v>
      </c>
      <c r="AD2567" s="48">
        <f>(ROUND(AC2567-AC2565,1)/AC2565)</f>
        <v>-4.6195652173913034E-2</v>
      </c>
      <c r="AE2567" s="113"/>
      <c r="AF2567" s="60"/>
    </row>
    <row r="2568" spans="1:32">
      <c r="A2568" s="99" t="s">
        <v>803</v>
      </c>
      <c r="B2568" s="91">
        <v>0</v>
      </c>
      <c r="C2568" s="21" t="s">
        <v>337</v>
      </c>
      <c r="D2568" s="12">
        <v>108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216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233.28000000000003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809"/>
        <v>449.28000000000003</v>
      </c>
      <c r="Y2568" s="14">
        <f t="shared" si="810"/>
        <v>0</v>
      </c>
      <c r="Z2568" s="14">
        <f t="shared" si="811"/>
        <v>0</v>
      </c>
      <c r="AA2568" s="14">
        <f t="shared" si="812"/>
        <v>217.6</v>
      </c>
      <c r="AB2568" s="14">
        <f t="shared" ref="AB2568:AB2579" si="824">R2568+W2568</f>
        <v>0</v>
      </c>
      <c r="AC2568" s="15">
        <f t="shared" si="823"/>
        <v>666.9</v>
      </c>
      <c r="AD2568" s="48">
        <f>(ROUND(AC2568-AC2565,1)/AC2565)</f>
        <v>-4.6195652173913034E-2</v>
      </c>
      <c r="AE2568" s="113"/>
      <c r="AF2568" s="60"/>
    </row>
    <row r="2569" spans="1:32">
      <c r="A2569" s="99" t="s">
        <v>804</v>
      </c>
      <c r="B2569" s="91">
        <v>0</v>
      </c>
      <c r="C2569" s="21" t="s">
        <v>338</v>
      </c>
      <c r="D2569" s="12">
        <v>108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216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233.28000000000003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809"/>
        <v>449.28000000000003</v>
      </c>
      <c r="Y2569" s="14">
        <f t="shared" si="810"/>
        <v>0</v>
      </c>
      <c r="Z2569" s="14">
        <f t="shared" si="811"/>
        <v>0</v>
      </c>
      <c r="AA2569" s="14">
        <f t="shared" si="812"/>
        <v>217.6</v>
      </c>
      <c r="AB2569" s="14">
        <f t="shared" si="824"/>
        <v>0</v>
      </c>
      <c r="AC2569" s="15">
        <f t="shared" si="823"/>
        <v>666.9</v>
      </c>
      <c r="AD2569" s="48">
        <f>(ROUND(AC2569-AC2565,1)/AC2565)</f>
        <v>-4.6195652173913034E-2</v>
      </c>
      <c r="AE2569" s="113"/>
      <c r="AF2569" s="60"/>
    </row>
    <row r="2570" spans="1:32">
      <c r="A2570" s="99" t="s">
        <v>654</v>
      </c>
      <c r="B2570" s="91"/>
      <c r="C2570" s="21" t="s">
        <v>339</v>
      </c>
      <c r="D2570" s="12">
        <v>108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216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233.28000000000003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809"/>
        <v>449.28000000000003</v>
      </c>
      <c r="Y2570" s="14">
        <f t="shared" si="810"/>
        <v>0</v>
      </c>
      <c r="Z2570" s="14">
        <f t="shared" si="811"/>
        <v>0</v>
      </c>
      <c r="AA2570" s="14">
        <f t="shared" si="812"/>
        <v>217.6</v>
      </c>
      <c r="AB2570" s="14">
        <f t="shared" si="824"/>
        <v>0</v>
      </c>
      <c r="AC2570" s="15">
        <f t="shared" si="823"/>
        <v>666.9</v>
      </c>
      <c r="AD2570" s="48">
        <f>(ROUND(AC2570-AC2565,1)/AC2565)</f>
        <v>-4.6195652173913034E-2</v>
      </c>
      <c r="AE2570" s="113"/>
      <c r="AF2570" s="60"/>
    </row>
    <row r="2571" spans="1:32">
      <c r="A2571" s="99" t="s">
        <v>595</v>
      </c>
      <c r="B2571" s="91"/>
      <c r="C2571" s="21" t="s">
        <v>1</v>
      </c>
      <c r="D2571" s="12">
        <v>60</v>
      </c>
      <c r="E2571" s="12">
        <v>150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90</v>
      </c>
      <c r="L2571" s="13">
        <v>0</v>
      </c>
      <c r="M2571" s="13">
        <v>0</v>
      </c>
      <c r="N2571" s="14">
        <f>D2571*$D$9</f>
        <v>78</v>
      </c>
      <c r="O2571" s="14">
        <f>E2571*$E$9</f>
        <v>225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405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171.60000000000002</v>
      </c>
      <c r="Y2571" s="14">
        <f t="shared" si="810"/>
        <v>630</v>
      </c>
      <c r="Z2571" s="14">
        <f t="shared" si="811"/>
        <v>0</v>
      </c>
      <c r="AA2571" s="14">
        <f t="shared" si="812"/>
        <v>0</v>
      </c>
      <c r="AB2571" s="14">
        <f t="shared" si="824"/>
        <v>0</v>
      </c>
      <c r="AC2571" s="15">
        <f t="shared" si="823"/>
        <v>801.6</v>
      </c>
      <c r="AD2571" s="48">
        <f>(ROUND(AC2571-AC2565,1)/AC2565)</f>
        <v>0.14645308924485126</v>
      </c>
      <c r="AE2571" s="113"/>
      <c r="AF2571" s="60"/>
    </row>
    <row r="2572" spans="1:32">
      <c r="A2572" s="99" t="s">
        <v>830</v>
      </c>
      <c r="B2572" s="91"/>
      <c r="C2572" s="21" t="s">
        <v>2</v>
      </c>
      <c r="D2572" s="12">
        <v>60</v>
      </c>
      <c r="E2572" s="12">
        <v>0</v>
      </c>
      <c r="F2572" s="12">
        <v>150</v>
      </c>
      <c r="G2572" s="12">
        <v>0</v>
      </c>
      <c r="H2572" s="12">
        <v>0</v>
      </c>
      <c r="I2572" s="13">
        <v>40</v>
      </c>
      <c r="J2572" s="13">
        <v>20</v>
      </c>
      <c r="K2572" s="13">
        <v>45</v>
      </c>
      <c r="L2572" s="13">
        <v>45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225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405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171.60000000000002</v>
      </c>
      <c r="Y2572" s="14">
        <f t="shared" si="810"/>
        <v>0</v>
      </c>
      <c r="Z2572" s="14">
        <f t="shared" si="811"/>
        <v>630</v>
      </c>
      <c r="AA2572" s="14">
        <f t="shared" si="812"/>
        <v>0</v>
      </c>
      <c r="AB2572" s="14">
        <f t="shared" si="824"/>
        <v>0</v>
      </c>
      <c r="AC2572" s="15">
        <f t="shared" si="823"/>
        <v>801.6</v>
      </c>
      <c r="AD2572" s="48">
        <f>(ROUND(AC2572-AC2565,1)/AC2565)</f>
        <v>0.14645308924485126</v>
      </c>
      <c r="AE2572" s="113"/>
      <c r="AF2572" s="60"/>
    </row>
    <row r="2573" spans="1:32">
      <c r="A2573" s="99" t="s">
        <v>831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150</v>
      </c>
      <c r="H2573" s="12">
        <v>0</v>
      </c>
      <c r="I2573" s="13">
        <v>40</v>
      </c>
      <c r="J2573" s="13">
        <v>20</v>
      </c>
      <c r="K2573" s="13">
        <v>0</v>
      </c>
      <c r="L2573" s="13">
        <v>100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225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450</v>
      </c>
      <c r="W2573" s="14">
        <f>(R2573/100)*(K2573*$K$11)+(R2573/100)*(L2573*$L$11)</f>
        <v>0</v>
      </c>
      <c r="X2573" s="14">
        <f t="shared" si="809"/>
        <v>171.60000000000002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675</v>
      </c>
      <c r="AB2573" s="14">
        <f t="shared" si="824"/>
        <v>0</v>
      </c>
      <c r="AC2573" s="15">
        <f t="shared" si="823"/>
        <v>846.6</v>
      </c>
      <c r="AD2573" s="48">
        <f>(ROUND(AC2573-AC2565,1)/AC2565)</f>
        <v>0.21081235697940504</v>
      </c>
      <c r="AE2573" s="113"/>
      <c r="AF2573" s="60"/>
    </row>
    <row r="2574" spans="1:32">
      <c r="A2574" s="99" t="s">
        <v>832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150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225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405</v>
      </c>
      <c r="X2574" s="14">
        <f t="shared" si="809"/>
        <v>171.60000000000002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24"/>
        <v>630</v>
      </c>
      <c r="AC2574" s="15">
        <f t="shared" si="823"/>
        <v>801.6</v>
      </c>
      <c r="AD2574" s="48">
        <f>(ROUND(AC2574-AC2565,1)/AC2565)</f>
        <v>0.14645308924485126</v>
      </c>
      <c r="AE2574" s="113"/>
      <c r="AF2574" s="60"/>
    </row>
    <row r="2575" spans="1:32">
      <c r="A2575" s="99" t="s">
        <v>833</v>
      </c>
      <c r="B2575" s="91"/>
      <c r="C2575" s="21" t="s">
        <v>327</v>
      </c>
      <c r="D2575" s="12">
        <v>108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50</v>
      </c>
      <c r="N2575" s="14">
        <f>D2575*$D$13</f>
        <v>162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(N2575/100)*(I2575*$I$13)+(N2575/100)*(J2575*$J$13)+(N2575/100)*(M2575*$M$13)</f>
        <v>356.40000000000003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168</v>
      </c>
      <c r="W2575" s="14">
        <f>(R2575/100)*(K2575*$K$13)+(R2575/100)*(L2575*$L$13)+(R2575/100)*(M2575*$M$13)</f>
        <v>0</v>
      </c>
      <c r="X2575" s="14">
        <f>N2575+S2575</f>
        <v>518.40000000000009</v>
      </c>
      <c r="Y2575" s="14">
        <f t="shared" si="810"/>
        <v>0</v>
      </c>
      <c r="Z2575" s="14">
        <f t="shared" si="811"/>
        <v>0</v>
      </c>
      <c r="AA2575" s="14">
        <f t="shared" si="812"/>
        <v>288</v>
      </c>
      <c r="AB2575" s="14">
        <f t="shared" si="824"/>
        <v>0</v>
      </c>
      <c r="AC2575" s="15">
        <f t="shared" si="823"/>
        <v>806.4</v>
      </c>
      <c r="AD2575" s="48">
        <f>(ROUND(AC2575-AC2565,1)/AC2565)</f>
        <v>0.15331807780320367</v>
      </c>
      <c r="AE2575" s="113"/>
      <c r="AF2575" s="60"/>
    </row>
    <row r="2576" spans="1:32">
      <c r="A2576" s="99" t="s">
        <v>834</v>
      </c>
      <c r="B2576" s="91"/>
      <c r="C2576" s="21" t="s">
        <v>328</v>
      </c>
      <c r="D2576" s="12">
        <v>130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95</v>
      </c>
      <c r="L2576" s="13">
        <v>0</v>
      </c>
      <c r="M2576" s="13">
        <v>0</v>
      </c>
      <c r="N2576" s="14">
        <f>D2576*$D$14</f>
        <v>195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604.5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799.5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24"/>
        <v>0</v>
      </c>
      <c r="AC2576" s="15">
        <f t="shared" si="823"/>
        <v>799.5</v>
      </c>
      <c r="AD2576" s="48">
        <f>(ROUND(AC2576-AC2565,1)/AC2565)</f>
        <v>0.14344965675057206</v>
      </c>
      <c r="AE2576" s="113"/>
      <c r="AF2576" s="60"/>
    </row>
    <row r="2577" spans="1:32">
      <c r="A2577" s="99"/>
      <c r="B2577" s="91"/>
      <c r="C2577" s="21" t="s">
        <v>329</v>
      </c>
      <c r="D2577" s="12">
        <v>130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95</v>
      </c>
      <c r="M2577" s="13">
        <v>0</v>
      </c>
      <c r="N2577" s="14">
        <f>D2577*$D$15</f>
        <v>195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604.5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799.5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24"/>
        <v>0</v>
      </c>
      <c r="AC2577" s="15">
        <f t="shared" si="823"/>
        <v>799.5</v>
      </c>
      <c r="AD2577" s="48">
        <f>(ROUND(AC2577-AC2565,1)/AC2565)</f>
        <v>0.14344965675057206</v>
      </c>
      <c r="AE2577" s="113"/>
      <c r="AF2577" s="60"/>
    </row>
    <row r="2578" spans="1:32">
      <c r="A2578" s="99"/>
      <c r="B2578" s="91"/>
      <c r="C2578" s="21" t="s">
        <v>325</v>
      </c>
      <c r="D2578" s="12">
        <v>108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172.8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395.71200000000005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809"/>
        <v>568.51200000000006</v>
      </c>
      <c r="Y2578" s="14">
        <f t="shared" si="810"/>
        <v>0</v>
      </c>
      <c r="Z2578" s="14">
        <f t="shared" si="811"/>
        <v>0</v>
      </c>
      <c r="AA2578" s="14">
        <f t="shared" si="812"/>
        <v>179.2</v>
      </c>
      <c r="AB2578" s="14">
        <f t="shared" si="824"/>
        <v>0</v>
      </c>
      <c r="AC2578" s="15">
        <f t="shared" si="823"/>
        <v>747.7</v>
      </c>
      <c r="AD2578" s="48">
        <f>(ROUND(AC2578-AC2565,1)/AC2565)</f>
        <v>6.9364988558352395E-2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108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172.8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488.16000000000008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809"/>
        <v>660.96</v>
      </c>
      <c r="Y2579" s="14">
        <f t="shared" si="810"/>
        <v>0</v>
      </c>
      <c r="Z2579" s="14">
        <f t="shared" si="811"/>
        <v>0</v>
      </c>
      <c r="AA2579" s="14">
        <f t="shared" si="812"/>
        <v>179.2</v>
      </c>
      <c r="AB2579" s="14">
        <f t="shared" si="824"/>
        <v>0</v>
      </c>
      <c r="AC2579" s="15">
        <f t="shared" si="823"/>
        <v>840.2</v>
      </c>
      <c r="AD2579" s="48">
        <f>(ROUND(AC2579-AC2565,1)/AC2565)</f>
        <v>0.20165903890160181</v>
      </c>
      <c r="AE2579" s="111"/>
      <c r="AF2579" s="63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809"/>
        <v>672</v>
      </c>
      <c r="Y2580" s="52">
        <f t="shared" si="810"/>
        <v>0</v>
      </c>
      <c r="Z2580" s="52">
        <f t="shared" si="811"/>
        <v>0</v>
      </c>
      <c r="AA2580" s="52">
        <f t="shared" si="812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801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25">N2581+S2581</f>
        <v>777.6</v>
      </c>
      <c r="Y2581" s="14">
        <f t="shared" ref="Y2581:Y2594" si="826">O2581+T2581</f>
        <v>0</v>
      </c>
      <c r="Z2581" s="14">
        <f t="shared" ref="Z2581:Z2594" si="827">P2581+U2581</f>
        <v>0</v>
      </c>
      <c r="AA2581" s="14">
        <f t="shared" ref="AA2581:AA2594" si="828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/>
      <c r="AF2581" s="60"/>
    </row>
    <row r="2582" spans="1:32">
      <c r="A2582" s="99" t="s">
        <v>802</v>
      </c>
      <c r="B2582" s="93">
        <v>0</v>
      </c>
      <c r="C2582" s="21" t="s">
        <v>835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25"/>
        <v>628.79999999999995</v>
      </c>
      <c r="Y2582" s="14">
        <f t="shared" si="826"/>
        <v>0</v>
      </c>
      <c r="Z2582" s="14">
        <f t="shared" si="827"/>
        <v>0</v>
      </c>
      <c r="AA2582" s="14">
        <f t="shared" si="828"/>
        <v>0</v>
      </c>
      <c r="AB2582" s="14">
        <f>R2582+W2582</f>
        <v>0</v>
      </c>
      <c r="AC2582" s="15">
        <f t="shared" ref="AC2582:AC2594" si="829">ROUND(X2582+Y2582+Z2582+AA2582+AB2582,1)</f>
        <v>628.79999999999995</v>
      </c>
      <c r="AD2582" s="48">
        <f>(ROUND(AC2582-AC2580,1)/AC2580)</f>
        <v>-6.4285714285714293E-2</v>
      </c>
      <c r="AE2582" s="113" t="s">
        <v>800</v>
      </c>
      <c r="AF2582" s="60"/>
    </row>
    <row r="2583" spans="1:32">
      <c r="A2583" s="99" t="s">
        <v>803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25"/>
        <v>628.79999999999995</v>
      </c>
      <c r="Y2583" s="14">
        <f t="shared" si="826"/>
        <v>0</v>
      </c>
      <c r="Z2583" s="14">
        <f t="shared" si="827"/>
        <v>0</v>
      </c>
      <c r="AA2583" s="14">
        <f t="shared" si="828"/>
        <v>0</v>
      </c>
      <c r="AB2583" s="14">
        <f t="shared" ref="AB2583:AB2594" si="830">R2583+W2583</f>
        <v>0</v>
      </c>
      <c r="AC2583" s="15">
        <f t="shared" si="829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804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25"/>
        <v>628.79999999999995</v>
      </c>
      <c r="Y2584" s="14">
        <f t="shared" si="826"/>
        <v>0</v>
      </c>
      <c r="Z2584" s="14">
        <f t="shared" si="827"/>
        <v>0</v>
      </c>
      <c r="AA2584" s="14">
        <f t="shared" si="828"/>
        <v>0</v>
      </c>
      <c r="AB2584" s="14">
        <f t="shared" si="830"/>
        <v>0</v>
      </c>
      <c r="AC2584" s="15">
        <f t="shared" si="829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654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25"/>
        <v>628.79999999999995</v>
      </c>
      <c r="Y2585" s="14">
        <f t="shared" si="826"/>
        <v>0</v>
      </c>
      <c r="Z2585" s="14">
        <f t="shared" si="827"/>
        <v>0</v>
      </c>
      <c r="AA2585" s="14">
        <f t="shared" si="828"/>
        <v>0</v>
      </c>
      <c r="AB2585" s="14">
        <f t="shared" si="830"/>
        <v>0</v>
      </c>
      <c r="AC2585" s="15">
        <f t="shared" si="829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595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25"/>
        <v>218.4</v>
      </c>
      <c r="Y2586" s="14">
        <f t="shared" si="826"/>
        <v>522</v>
      </c>
      <c r="Z2586" s="14">
        <f t="shared" si="827"/>
        <v>0</v>
      </c>
      <c r="AA2586" s="14">
        <f t="shared" si="828"/>
        <v>0</v>
      </c>
      <c r="AB2586" s="14">
        <f t="shared" si="830"/>
        <v>0</v>
      </c>
      <c r="AC2586" s="15">
        <f t="shared" si="829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830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25"/>
        <v>218.4</v>
      </c>
      <c r="Y2587" s="14">
        <f t="shared" si="826"/>
        <v>0</v>
      </c>
      <c r="Z2587" s="14">
        <f t="shared" si="827"/>
        <v>522</v>
      </c>
      <c r="AA2587" s="14">
        <f t="shared" si="828"/>
        <v>0</v>
      </c>
      <c r="AB2587" s="14">
        <f t="shared" si="830"/>
        <v>0</v>
      </c>
      <c r="AC2587" s="15">
        <f t="shared" si="829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831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25"/>
        <v>218.4</v>
      </c>
      <c r="Y2588" s="14">
        <f t="shared" si="826"/>
        <v>0</v>
      </c>
      <c r="Z2588" s="14">
        <f t="shared" si="827"/>
        <v>0</v>
      </c>
      <c r="AA2588" s="14">
        <f t="shared" si="828"/>
        <v>522</v>
      </c>
      <c r="AB2588" s="14">
        <f t="shared" si="830"/>
        <v>0</v>
      </c>
      <c r="AC2588" s="15">
        <f t="shared" si="829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832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25"/>
        <v>218.4</v>
      </c>
      <c r="Y2589" s="14">
        <f t="shared" si="826"/>
        <v>0</v>
      </c>
      <c r="Z2589" s="14">
        <f t="shared" si="827"/>
        <v>0</v>
      </c>
      <c r="AA2589" s="14">
        <f t="shared" si="828"/>
        <v>0</v>
      </c>
      <c r="AB2589" s="14">
        <f t="shared" si="830"/>
        <v>522</v>
      </c>
      <c r="AC2589" s="15">
        <f t="shared" si="829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833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(N2590/100)*(I2590*$I$13)+(N2590/100)*(J2590*$J$13)+(N2590/100)*(M2590*$M$13)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>N2590+S2590</f>
        <v>774</v>
      </c>
      <c r="Y2590" s="14">
        <f t="shared" si="826"/>
        <v>0</v>
      </c>
      <c r="Z2590" s="14">
        <f t="shared" si="827"/>
        <v>0</v>
      </c>
      <c r="AA2590" s="14">
        <f t="shared" si="828"/>
        <v>0</v>
      </c>
      <c r="AB2590" s="14">
        <f t="shared" si="830"/>
        <v>0</v>
      </c>
      <c r="AC2590" s="15">
        <f t="shared" si="829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834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25"/>
        <v>774</v>
      </c>
      <c r="Y2591" s="14">
        <f t="shared" si="826"/>
        <v>0</v>
      </c>
      <c r="Z2591" s="14">
        <f t="shared" si="827"/>
        <v>0</v>
      </c>
      <c r="AA2591" s="14">
        <f t="shared" si="828"/>
        <v>0</v>
      </c>
      <c r="AB2591" s="14">
        <f t="shared" si="830"/>
        <v>0</v>
      </c>
      <c r="AC2591" s="15">
        <f t="shared" si="829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25"/>
        <v>774</v>
      </c>
      <c r="Y2592" s="14">
        <f t="shared" si="826"/>
        <v>0</v>
      </c>
      <c r="Z2592" s="14">
        <f t="shared" si="827"/>
        <v>0</v>
      </c>
      <c r="AA2592" s="14">
        <f t="shared" si="828"/>
        <v>0</v>
      </c>
      <c r="AB2592" s="14">
        <f t="shared" si="830"/>
        <v>0</v>
      </c>
      <c r="AC2592" s="15">
        <f t="shared" si="829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25"/>
        <v>700.8</v>
      </c>
      <c r="Y2593" s="14">
        <f t="shared" si="826"/>
        <v>0</v>
      </c>
      <c r="Z2593" s="14">
        <f t="shared" si="827"/>
        <v>0</v>
      </c>
      <c r="AA2593" s="14">
        <f t="shared" si="828"/>
        <v>0</v>
      </c>
      <c r="AB2593" s="14">
        <f t="shared" si="830"/>
        <v>0</v>
      </c>
      <c r="AC2593" s="15">
        <f t="shared" si="829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95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638.4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25"/>
        <v>830.4</v>
      </c>
      <c r="Y2594" s="14">
        <f t="shared" si="826"/>
        <v>0</v>
      </c>
      <c r="Z2594" s="14">
        <f t="shared" si="827"/>
        <v>0</v>
      </c>
      <c r="AA2594" s="14">
        <f t="shared" si="828"/>
        <v>0</v>
      </c>
      <c r="AB2594" s="14">
        <f t="shared" si="830"/>
        <v>0</v>
      </c>
      <c r="AC2594" s="15">
        <f t="shared" si="829"/>
        <v>830.4</v>
      </c>
      <c r="AD2594" s="48">
        <f>(ROUND(AC2594-AC2580,1)/AC2580)</f>
        <v>0.23571428571428571</v>
      </c>
      <c r="AE2594" s="113"/>
      <c r="AF2594" s="60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801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31">N2596+S2596</f>
        <v>773.76</v>
      </c>
      <c r="Y2596" s="14">
        <f t="shared" ref="Y2596:Y2609" si="832">O2596+T2596</f>
        <v>0</v>
      </c>
      <c r="Z2596" s="14">
        <f t="shared" ref="Z2596:Z2609" si="833">P2596+U2596</f>
        <v>0</v>
      </c>
      <c r="AA2596" s="14">
        <f t="shared" ref="AA2596:AA2609" si="834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802</v>
      </c>
      <c r="B2597" s="91">
        <v>18</v>
      </c>
      <c r="C2597" s="21" t="s">
        <v>835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31"/>
        <v>627.43999999999994</v>
      </c>
      <c r="Y2597" s="14">
        <f t="shared" si="832"/>
        <v>0</v>
      </c>
      <c r="Z2597" s="14">
        <f t="shared" si="833"/>
        <v>0</v>
      </c>
      <c r="AA2597" s="14">
        <f t="shared" si="834"/>
        <v>0</v>
      </c>
      <c r="AB2597" s="14">
        <f>R2597+W2597</f>
        <v>0</v>
      </c>
      <c r="AC2597" s="15">
        <f t="shared" ref="AC2597:AC2609" si="835">ROUND(X2597+Y2597+Z2597+AA2597+AB2597,1)</f>
        <v>627.4</v>
      </c>
      <c r="AD2597" s="48">
        <f>(ROUND(AC2597-AC2595,1)/AC2595)</f>
        <v>-6.302270011947432E-2</v>
      </c>
      <c r="AE2597" s="113" t="s">
        <v>800</v>
      </c>
      <c r="AF2597" s="60"/>
    </row>
    <row r="2598" spans="1:32">
      <c r="A2598" s="99" t="s">
        <v>803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31"/>
        <v>627.43999999999994</v>
      </c>
      <c r="Y2598" s="14">
        <f t="shared" si="832"/>
        <v>0</v>
      </c>
      <c r="Z2598" s="14">
        <f t="shared" si="833"/>
        <v>0</v>
      </c>
      <c r="AA2598" s="14">
        <f t="shared" si="834"/>
        <v>0</v>
      </c>
      <c r="AB2598" s="14">
        <f t="shared" ref="AB2598:AB2609" si="836">R2598+W2598</f>
        <v>0</v>
      </c>
      <c r="AC2598" s="15">
        <f t="shared" si="835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804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31"/>
        <v>627.43999999999994</v>
      </c>
      <c r="Y2599" s="14">
        <f t="shared" si="832"/>
        <v>0</v>
      </c>
      <c r="Z2599" s="14">
        <f t="shared" si="833"/>
        <v>0</v>
      </c>
      <c r="AA2599" s="14">
        <f t="shared" si="834"/>
        <v>0</v>
      </c>
      <c r="AB2599" s="14">
        <f t="shared" si="836"/>
        <v>0</v>
      </c>
      <c r="AC2599" s="15">
        <f t="shared" si="835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654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31"/>
        <v>627.43999999999994</v>
      </c>
      <c r="Y2600" s="14">
        <f t="shared" si="832"/>
        <v>0</v>
      </c>
      <c r="Z2600" s="14">
        <f t="shared" si="833"/>
        <v>0</v>
      </c>
      <c r="AA2600" s="14">
        <f t="shared" si="834"/>
        <v>0</v>
      </c>
      <c r="AB2600" s="14">
        <f t="shared" si="836"/>
        <v>0</v>
      </c>
      <c r="AC2600" s="15">
        <f t="shared" si="835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595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31"/>
        <v>217.62</v>
      </c>
      <c r="Y2601" s="14">
        <f t="shared" si="832"/>
        <v>520.79999999999995</v>
      </c>
      <c r="Z2601" s="14">
        <f t="shared" si="833"/>
        <v>0</v>
      </c>
      <c r="AA2601" s="14">
        <f t="shared" si="834"/>
        <v>0</v>
      </c>
      <c r="AB2601" s="14">
        <f t="shared" si="836"/>
        <v>0</v>
      </c>
      <c r="AC2601" s="15">
        <f t="shared" si="835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830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31"/>
        <v>217.62</v>
      </c>
      <c r="Y2602" s="14">
        <f t="shared" si="832"/>
        <v>0</v>
      </c>
      <c r="Z2602" s="14">
        <f t="shared" si="833"/>
        <v>520.79999999999995</v>
      </c>
      <c r="AA2602" s="14">
        <f t="shared" si="834"/>
        <v>0</v>
      </c>
      <c r="AB2602" s="14">
        <f t="shared" si="836"/>
        <v>0</v>
      </c>
      <c r="AC2602" s="15">
        <f t="shared" si="835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831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31"/>
        <v>217.62</v>
      </c>
      <c r="Y2603" s="14">
        <f t="shared" si="832"/>
        <v>0</v>
      </c>
      <c r="Z2603" s="14">
        <f t="shared" si="833"/>
        <v>0</v>
      </c>
      <c r="AA2603" s="14">
        <f t="shared" si="834"/>
        <v>520.79999999999995</v>
      </c>
      <c r="AB2603" s="14">
        <f t="shared" si="836"/>
        <v>0</v>
      </c>
      <c r="AC2603" s="15">
        <f t="shared" si="835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832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31"/>
        <v>217.62</v>
      </c>
      <c r="Y2604" s="14">
        <f t="shared" si="832"/>
        <v>0</v>
      </c>
      <c r="Z2604" s="14">
        <f t="shared" si="833"/>
        <v>0</v>
      </c>
      <c r="AA2604" s="14">
        <f t="shared" si="834"/>
        <v>0</v>
      </c>
      <c r="AB2604" s="14">
        <f t="shared" si="836"/>
        <v>520.79999999999995</v>
      </c>
      <c r="AC2604" s="15">
        <f t="shared" si="835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833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(N2605/100)*(I2605*$I$13)+(N2605/100)*(J2605*$J$13)+(N2605/100)*(M2605*$M$13)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>N2605+S2605</f>
        <v>770.04000000000008</v>
      </c>
      <c r="Y2605" s="14">
        <f t="shared" si="832"/>
        <v>0</v>
      </c>
      <c r="Z2605" s="14">
        <f t="shared" si="833"/>
        <v>0</v>
      </c>
      <c r="AA2605" s="14">
        <f t="shared" si="834"/>
        <v>0</v>
      </c>
      <c r="AB2605" s="14">
        <f t="shared" si="836"/>
        <v>0</v>
      </c>
      <c r="AC2605" s="15">
        <f t="shared" si="835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834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31"/>
        <v>770.04000000000008</v>
      </c>
      <c r="Y2606" s="14">
        <f t="shared" si="832"/>
        <v>0</v>
      </c>
      <c r="Z2606" s="14">
        <f t="shared" si="833"/>
        <v>0</v>
      </c>
      <c r="AA2606" s="14">
        <f t="shared" si="834"/>
        <v>0</v>
      </c>
      <c r="AB2606" s="14">
        <f t="shared" si="836"/>
        <v>0</v>
      </c>
      <c r="AC2606" s="15">
        <f t="shared" si="835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31"/>
        <v>770.04000000000008</v>
      </c>
      <c r="Y2607" s="14">
        <f t="shared" si="832"/>
        <v>0</v>
      </c>
      <c r="Z2607" s="14">
        <f t="shared" si="833"/>
        <v>0</v>
      </c>
      <c r="AA2607" s="14">
        <f t="shared" si="834"/>
        <v>0</v>
      </c>
      <c r="AB2607" s="14">
        <f t="shared" si="836"/>
        <v>0</v>
      </c>
      <c r="AC2607" s="15">
        <f t="shared" si="835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31"/>
        <v>727.13599999999997</v>
      </c>
      <c r="Y2608" s="14">
        <f t="shared" si="832"/>
        <v>0</v>
      </c>
      <c r="Z2608" s="14">
        <f t="shared" si="833"/>
        <v>0</v>
      </c>
      <c r="AA2608" s="14">
        <f t="shared" si="834"/>
        <v>0</v>
      </c>
      <c r="AB2608" s="14">
        <f t="shared" si="836"/>
        <v>0</v>
      </c>
      <c r="AC2608" s="15">
        <f t="shared" si="835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31"/>
        <v>845.18399999999997</v>
      </c>
      <c r="Y2609" s="14">
        <f t="shared" si="832"/>
        <v>0</v>
      </c>
      <c r="Z2609" s="14">
        <f t="shared" si="833"/>
        <v>0</v>
      </c>
      <c r="AA2609" s="14">
        <f t="shared" si="834"/>
        <v>0</v>
      </c>
      <c r="AB2609" s="14">
        <f t="shared" si="836"/>
        <v>0</v>
      </c>
      <c r="AC2609" s="15">
        <f t="shared" si="835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809"/>
        <v>500</v>
      </c>
      <c r="Y2610" s="52">
        <f t="shared" si="810"/>
        <v>0</v>
      </c>
      <c r="Z2610" s="52">
        <f t="shared" si="811"/>
        <v>224</v>
      </c>
      <c r="AA2610" s="52">
        <f t="shared" si="812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801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37">N2611+S2611</f>
        <v>625</v>
      </c>
      <c r="Y2611" s="14">
        <f t="shared" ref="Y2611:Y2624" si="838">O2611+T2611</f>
        <v>0</v>
      </c>
      <c r="Z2611" s="14">
        <f t="shared" ref="Z2611:Z2624" si="839">P2611+U2611</f>
        <v>179.2</v>
      </c>
      <c r="AA2611" s="14">
        <f t="shared" ref="AA2611:AA2624" si="840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802</v>
      </c>
      <c r="B2612" s="93">
        <v>0</v>
      </c>
      <c r="C2612" s="21" t="s">
        <v>835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37"/>
        <v>475</v>
      </c>
      <c r="Y2612" s="14">
        <f t="shared" si="838"/>
        <v>0</v>
      </c>
      <c r="Z2612" s="14">
        <f t="shared" si="839"/>
        <v>217.6</v>
      </c>
      <c r="AA2612" s="14">
        <f t="shared" si="840"/>
        <v>0</v>
      </c>
      <c r="AB2612" s="14">
        <f>R2612+W2612</f>
        <v>0</v>
      </c>
      <c r="AC2612" s="15">
        <f t="shared" ref="AC2612:AC2624" si="841">ROUND(X2612+Y2612+Z2612+AA2612+AB2612,1)</f>
        <v>692.6</v>
      </c>
      <c r="AD2612" s="48">
        <f>(ROUND(AC2612-AC2610,1)/AC2610)</f>
        <v>-4.3370165745856351E-2</v>
      </c>
      <c r="AE2612" s="113" t="s">
        <v>800</v>
      </c>
      <c r="AF2612" s="60"/>
    </row>
    <row r="2613" spans="1:32">
      <c r="A2613" s="99" t="s">
        <v>803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37"/>
        <v>475</v>
      </c>
      <c r="Y2613" s="14">
        <f t="shared" si="838"/>
        <v>0</v>
      </c>
      <c r="Z2613" s="14">
        <f t="shared" si="839"/>
        <v>217.6</v>
      </c>
      <c r="AA2613" s="14">
        <f t="shared" si="840"/>
        <v>0</v>
      </c>
      <c r="AB2613" s="14">
        <f t="shared" ref="AB2613:AB2624" si="842">R2613+W2613</f>
        <v>0</v>
      </c>
      <c r="AC2613" s="15">
        <f t="shared" si="841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804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37"/>
        <v>475</v>
      </c>
      <c r="Y2614" s="14">
        <f t="shared" si="838"/>
        <v>0</v>
      </c>
      <c r="Z2614" s="14">
        <f t="shared" si="839"/>
        <v>217.6</v>
      </c>
      <c r="AA2614" s="14">
        <f t="shared" si="840"/>
        <v>0</v>
      </c>
      <c r="AB2614" s="14">
        <f t="shared" si="842"/>
        <v>0</v>
      </c>
      <c r="AC2614" s="15">
        <f t="shared" si="841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654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37"/>
        <v>475</v>
      </c>
      <c r="Y2615" s="14">
        <f t="shared" si="838"/>
        <v>0</v>
      </c>
      <c r="Z2615" s="14">
        <f t="shared" si="839"/>
        <v>217.6</v>
      </c>
      <c r="AA2615" s="14">
        <f t="shared" si="840"/>
        <v>0</v>
      </c>
      <c r="AB2615" s="14">
        <f t="shared" si="842"/>
        <v>0</v>
      </c>
      <c r="AC2615" s="15">
        <f t="shared" si="841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595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80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408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37"/>
        <v>161.20000000000002</v>
      </c>
      <c r="Y2616" s="14">
        <f t="shared" si="838"/>
        <v>663</v>
      </c>
      <c r="Z2616" s="14">
        <f t="shared" si="839"/>
        <v>0</v>
      </c>
      <c r="AA2616" s="14">
        <f t="shared" si="840"/>
        <v>0</v>
      </c>
      <c r="AB2616" s="14">
        <f t="shared" si="842"/>
        <v>0</v>
      </c>
      <c r="AC2616" s="15">
        <f t="shared" si="841"/>
        <v>824.2</v>
      </c>
      <c r="AD2616" s="48">
        <f>(ROUND(AC2616-AC2610,1)/AC2610)</f>
        <v>0.13839779005524863</v>
      </c>
      <c r="AE2616" s="113"/>
      <c r="AF2616" s="60"/>
    </row>
    <row r="2617" spans="1:32">
      <c r="A2617" s="99" t="s">
        <v>830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45</v>
      </c>
      <c r="L2617" s="13">
        <v>45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458.99999999999994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37"/>
        <v>161.20000000000002</v>
      </c>
      <c r="Y2617" s="14">
        <f t="shared" si="838"/>
        <v>0</v>
      </c>
      <c r="Z2617" s="14">
        <f t="shared" si="839"/>
        <v>714</v>
      </c>
      <c r="AA2617" s="14">
        <f t="shared" si="840"/>
        <v>0</v>
      </c>
      <c r="AB2617" s="14">
        <f t="shared" si="842"/>
        <v>0</v>
      </c>
      <c r="AC2617" s="15">
        <f t="shared" si="841"/>
        <v>875.2</v>
      </c>
      <c r="AD2617" s="48">
        <f>(ROUND(AC2617-AC2610,1)/AC2610)</f>
        <v>0.20883977900552483</v>
      </c>
      <c r="AE2617" s="113"/>
      <c r="AF2617" s="60"/>
    </row>
    <row r="2618" spans="1:32">
      <c r="A2618" s="99" t="s">
        <v>831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80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408</v>
      </c>
      <c r="W2618" s="14">
        <f>(R2618/100)*(K2618*$K$11)+(R2618/100)*(L2618*$L$11)</f>
        <v>0</v>
      </c>
      <c r="X2618" s="14">
        <f t="shared" si="837"/>
        <v>161.20000000000002</v>
      </c>
      <c r="Y2618" s="14">
        <f t="shared" si="838"/>
        <v>0</v>
      </c>
      <c r="Z2618" s="14">
        <f t="shared" si="839"/>
        <v>0</v>
      </c>
      <c r="AA2618" s="14">
        <f t="shared" si="840"/>
        <v>663</v>
      </c>
      <c r="AB2618" s="14">
        <f t="shared" si="842"/>
        <v>0</v>
      </c>
      <c r="AC2618" s="15">
        <f t="shared" si="841"/>
        <v>824.2</v>
      </c>
      <c r="AD2618" s="48">
        <f>(ROUND(AC2618-AC2610,1)/AC2610)</f>
        <v>0.13839779005524863</v>
      </c>
      <c r="AE2618" s="113"/>
      <c r="AF2618" s="60"/>
    </row>
    <row r="2619" spans="1:32">
      <c r="A2619" s="99" t="s">
        <v>832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40</v>
      </c>
      <c r="L2619" s="13">
        <v>40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408</v>
      </c>
      <c r="X2619" s="14">
        <f t="shared" si="837"/>
        <v>161.20000000000002</v>
      </c>
      <c r="Y2619" s="14">
        <f t="shared" si="838"/>
        <v>0</v>
      </c>
      <c r="Z2619" s="14">
        <f t="shared" si="839"/>
        <v>0</v>
      </c>
      <c r="AA2619" s="14">
        <f t="shared" si="840"/>
        <v>0</v>
      </c>
      <c r="AB2619" s="14">
        <f t="shared" si="842"/>
        <v>663</v>
      </c>
      <c r="AC2619" s="15">
        <f t="shared" si="841"/>
        <v>824.2</v>
      </c>
      <c r="AD2619" s="48">
        <f>(ROUND(AC2619-AC2610,1)/AC2610)</f>
        <v>0.13839779005524863</v>
      </c>
      <c r="AE2619" s="113"/>
      <c r="AF2619" s="60"/>
    </row>
    <row r="2620" spans="1:32">
      <c r="A2620" s="99" t="s">
        <v>833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50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(N2620/100)*(I2620*$I$13)+(N2620/100)*(J2620*$J$13)+(N2620/100)*(M2620*$M$13)</f>
        <v>375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>N2620+S2620</f>
        <v>562.5</v>
      </c>
      <c r="Y2620" s="14">
        <f t="shared" si="838"/>
        <v>0</v>
      </c>
      <c r="Z2620" s="14">
        <f t="shared" si="839"/>
        <v>288</v>
      </c>
      <c r="AA2620" s="14">
        <f t="shared" si="840"/>
        <v>0</v>
      </c>
      <c r="AB2620" s="14">
        <f t="shared" si="842"/>
        <v>0</v>
      </c>
      <c r="AC2620" s="15">
        <f t="shared" si="841"/>
        <v>850.5</v>
      </c>
      <c r="AD2620" s="48">
        <f>(ROUND(AC2620-AC2610,1)/AC2610)</f>
        <v>0.17472375690607736</v>
      </c>
      <c r="AE2620" s="113"/>
      <c r="AF2620" s="60"/>
    </row>
    <row r="2621" spans="1:32">
      <c r="A2621" s="99" t="s">
        <v>834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75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600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37"/>
        <v>840</v>
      </c>
      <c r="Y2621" s="14">
        <f t="shared" si="838"/>
        <v>0</v>
      </c>
      <c r="Z2621" s="14">
        <f t="shared" si="839"/>
        <v>0</v>
      </c>
      <c r="AA2621" s="14">
        <f t="shared" si="840"/>
        <v>0</v>
      </c>
      <c r="AB2621" s="14">
        <f t="shared" si="842"/>
        <v>0</v>
      </c>
      <c r="AC2621" s="15">
        <f t="shared" si="841"/>
        <v>840</v>
      </c>
      <c r="AD2621" s="48">
        <f>(ROUND(AC2621-AC2610,1)/AC2610)</f>
        <v>0.16022099447513813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75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600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37"/>
        <v>840</v>
      </c>
      <c r="Y2622" s="14">
        <f t="shared" si="838"/>
        <v>0</v>
      </c>
      <c r="Z2622" s="14">
        <f t="shared" si="839"/>
        <v>0</v>
      </c>
      <c r="AA2622" s="14">
        <f t="shared" si="840"/>
        <v>0</v>
      </c>
      <c r="AB2622" s="14">
        <f t="shared" si="842"/>
        <v>0</v>
      </c>
      <c r="AC2622" s="15">
        <f t="shared" si="841"/>
        <v>840</v>
      </c>
      <c r="AD2622" s="48">
        <f>(ROUND(AC2622-AC2610,1)/AC2610)</f>
        <v>0.16022099447513813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37"/>
        <v>573</v>
      </c>
      <c r="Y2623" s="14">
        <f t="shared" si="838"/>
        <v>0</v>
      </c>
      <c r="Z2623" s="14">
        <f t="shared" si="839"/>
        <v>179.2</v>
      </c>
      <c r="AA2623" s="14">
        <f t="shared" si="840"/>
        <v>0</v>
      </c>
      <c r="AB2623" s="14">
        <f t="shared" si="842"/>
        <v>0</v>
      </c>
      <c r="AC2623" s="15">
        <f t="shared" si="841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37"/>
        <v>704</v>
      </c>
      <c r="Y2624" s="14">
        <f t="shared" si="838"/>
        <v>0</v>
      </c>
      <c r="Z2624" s="14">
        <f t="shared" si="839"/>
        <v>179.2</v>
      </c>
      <c r="AA2624" s="14">
        <f t="shared" si="840"/>
        <v>0</v>
      </c>
      <c r="AB2624" s="14">
        <f t="shared" si="842"/>
        <v>0</v>
      </c>
      <c r="AC2624" s="15">
        <f t="shared" si="841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50" t="s">
        <v>120</v>
      </c>
      <c r="C2625" s="150"/>
      <c r="D2625" s="150"/>
      <c r="E2625" s="150"/>
      <c r="F2625" s="150"/>
      <c r="G2625" s="150"/>
      <c r="H2625" s="150"/>
      <c r="I2625" s="150"/>
      <c r="J2625" s="150"/>
      <c r="K2625" s="150"/>
      <c r="L2625" s="150"/>
      <c r="M2625" s="150"/>
      <c r="N2625" s="150"/>
      <c r="O2625" s="150"/>
      <c r="P2625" s="150"/>
      <c r="Q2625" s="150"/>
      <c r="R2625" s="150"/>
      <c r="S2625" s="150"/>
      <c r="T2625" s="150"/>
      <c r="U2625" s="150"/>
      <c r="V2625" s="150"/>
      <c r="W2625" s="150"/>
      <c r="X2625" s="150"/>
      <c r="Y2625" s="150"/>
      <c r="Z2625" s="150"/>
      <c r="AA2625" s="150"/>
      <c r="AB2625" s="150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43">N2626+S2626</f>
        <v>754.4</v>
      </c>
      <c r="Y2626" s="14">
        <f t="shared" ref="Y2626:Y2655" si="844">O2626+T2626</f>
        <v>0</v>
      </c>
      <c r="Z2626" s="14">
        <f t="shared" ref="Z2626:Z2655" si="845">P2626+U2626</f>
        <v>0</v>
      </c>
      <c r="AA2626" s="14">
        <f t="shared" ref="AA2626:AA2655" si="846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801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43"/>
        <v>872.48000000000025</v>
      </c>
      <c r="Y2627" s="14">
        <f t="shared" si="844"/>
        <v>0</v>
      </c>
      <c r="Z2627" s="14">
        <f t="shared" si="845"/>
        <v>0</v>
      </c>
      <c r="AA2627" s="14">
        <f t="shared" si="846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800</v>
      </c>
      <c r="AF2627" s="60"/>
    </row>
    <row r="2628" spans="1:32">
      <c r="A2628" s="99" t="s">
        <v>802</v>
      </c>
      <c r="B2628" s="87">
        <v>8</v>
      </c>
      <c r="C2628" s="21" t="s">
        <v>835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43"/>
        <v>711.76</v>
      </c>
      <c r="Y2628" s="14">
        <f t="shared" si="844"/>
        <v>0</v>
      </c>
      <c r="Z2628" s="14">
        <f t="shared" si="845"/>
        <v>0</v>
      </c>
      <c r="AA2628" s="14">
        <f t="shared" si="846"/>
        <v>0</v>
      </c>
      <c r="AB2628" s="14">
        <f>R2628+W2628</f>
        <v>0</v>
      </c>
      <c r="AC2628" s="15">
        <f t="shared" ref="AC2628:AC2640" si="847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803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43"/>
        <v>711.76</v>
      </c>
      <c r="Y2629" s="14">
        <f t="shared" si="844"/>
        <v>0</v>
      </c>
      <c r="Z2629" s="14">
        <f t="shared" si="845"/>
        <v>0</v>
      </c>
      <c r="AA2629" s="14">
        <f t="shared" si="846"/>
        <v>0</v>
      </c>
      <c r="AB2629" s="14">
        <f t="shared" ref="AB2629:AB2641" si="848">R2629+W2629</f>
        <v>0</v>
      </c>
      <c r="AC2629" s="15">
        <f t="shared" si="847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804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43"/>
        <v>711.76</v>
      </c>
      <c r="Y2630" s="14">
        <f t="shared" si="844"/>
        <v>0</v>
      </c>
      <c r="Z2630" s="14">
        <f t="shared" si="845"/>
        <v>0</v>
      </c>
      <c r="AA2630" s="14">
        <f t="shared" si="846"/>
        <v>0</v>
      </c>
      <c r="AB2630" s="14">
        <f t="shared" si="848"/>
        <v>0</v>
      </c>
      <c r="AC2630" s="15">
        <f t="shared" si="847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654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43"/>
        <v>711.76</v>
      </c>
      <c r="Y2631" s="14">
        <f t="shared" si="844"/>
        <v>0</v>
      </c>
      <c r="Z2631" s="14">
        <f t="shared" si="845"/>
        <v>0</v>
      </c>
      <c r="AA2631" s="14">
        <f t="shared" si="846"/>
        <v>0</v>
      </c>
      <c r="AB2631" s="14">
        <f t="shared" si="848"/>
        <v>0</v>
      </c>
      <c r="AC2631" s="15">
        <f t="shared" si="847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595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43"/>
        <v>245.18</v>
      </c>
      <c r="Y2632" s="14">
        <f t="shared" si="844"/>
        <v>590.4</v>
      </c>
      <c r="Z2632" s="14">
        <f t="shared" si="845"/>
        <v>0</v>
      </c>
      <c r="AA2632" s="14">
        <f t="shared" si="846"/>
        <v>0</v>
      </c>
      <c r="AB2632" s="14">
        <f t="shared" si="848"/>
        <v>0</v>
      </c>
      <c r="AC2632" s="15">
        <f t="shared" si="847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830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43"/>
        <v>245.18</v>
      </c>
      <c r="Y2633" s="14">
        <f t="shared" si="844"/>
        <v>0</v>
      </c>
      <c r="Z2633" s="14">
        <f t="shared" si="845"/>
        <v>590.4</v>
      </c>
      <c r="AA2633" s="14">
        <f t="shared" si="846"/>
        <v>0</v>
      </c>
      <c r="AB2633" s="14">
        <f t="shared" si="848"/>
        <v>0</v>
      </c>
      <c r="AC2633" s="15">
        <f t="shared" si="847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831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43"/>
        <v>245.18</v>
      </c>
      <c r="Y2634" s="14">
        <f t="shared" si="844"/>
        <v>0</v>
      </c>
      <c r="Z2634" s="14">
        <f t="shared" si="845"/>
        <v>0</v>
      </c>
      <c r="AA2634" s="14">
        <f t="shared" si="846"/>
        <v>590.4</v>
      </c>
      <c r="AB2634" s="14">
        <f t="shared" si="848"/>
        <v>0</v>
      </c>
      <c r="AC2634" s="15">
        <f t="shared" si="847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832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43"/>
        <v>245.18</v>
      </c>
      <c r="Y2635" s="14">
        <f t="shared" si="844"/>
        <v>0</v>
      </c>
      <c r="Z2635" s="14">
        <f t="shared" si="845"/>
        <v>0</v>
      </c>
      <c r="AA2635" s="14">
        <f t="shared" si="846"/>
        <v>0</v>
      </c>
      <c r="AB2635" s="14">
        <f t="shared" si="848"/>
        <v>590.4</v>
      </c>
      <c r="AC2635" s="15">
        <f t="shared" si="847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833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(N2636/100)*(I2636*$I$13)+(N2636/100)*(J2636*$J$13)+(N2636/100)*(M2636*$M$13)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>N2636+S2636</f>
        <v>870.84</v>
      </c>
      <c r="Y2636" s="14">
        <f t="shared" si="844"/>
        <v>0</v>
      </c>
      <c r="Z2636" s="14">
        <f t="shared" si="845"/>
        <v>0</v>
      </c>
      <c r="AA2636" s="14">
        <f t="shared" si="846"/>
        <v>0</v>
      </c>
      <c r="AB2636" s="14">
        <f t="shared" si="848"/>
        <v>0</v>
      </c>
      <c r="AC2636" s="15">
        <f t="shared" si="847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834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43"/>
        <v>870.84</v>
      </c>
      <c r="Y2637" s="14">
        <f t="shared" si="844"/>
        <v>0</v>
      </c>
      <c r="Z2637" s="14">
        <f t="shared" si="845"/>
        <v>0</v>
      </c>
      <c r="AA2637" s="14">
        <f t="shared" si="846"/>
        <v>0</v>
      </c>
      <c r="AB2637" s="14">
        <f t="shared" si="848"/>
        <v>0</v>
      </c>
      <c r="AC2637" s="15">
        <f t="shared" si="847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43"/>
        <v>870.84</v>
      </c>
      <c r="Y2638" s="14">
        <f t="shared" si="844"/>
        <v>0</v>
      </c>
      <c r="Z2638" s="14">
        <f t="shared" si="845"/>
        <v>0</v>
      </c>
      <c r="AA2638" s="14">
        <f t="shared" si="846"/>
        <v>0</v>
      </c>
      <c r="AB2638" s="14">
        <f t="shared" si="848"/>
        <v>0</v>
      </c>
      <c r="AC2638" s="15">
        <f t="shared" si="847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43"/>
        <v>810.81600000000003</v>
      </c>
      <c r="Y2639" s="14">
        <f t="shared" si="844"/>
        <v>0</v>
      </c>
      <c r="Z2639" s="14">
        <f t="shared" si="845"/>
        <v>0</v>
      </c>
      <c r="AA2639" s="14">
        <f t="shared" si="846"/>
        <v>0</v>
      </c>
      <c r="AB2639" s="14">
        <f t="shared" si="848"/>
        <v>0</v>
      </c>
      <c r="AC2639" s="15">
        <f t="shared" si="847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43"/>
        <v>968.25600000000009</v>
      </c>
      <c r="Y2640" s="14">
        <f t="shared" si="844"/>
        <v>0</v>
      </c>
      <c r="Z2640" s="14">
        <f t="shared" si="845"/>
        <v>0</v>
      </c>
      <c r="AA2640" s="14">
        <f t="shared" si="846"/>
        <v>0</v>
      </c>
      <c r="AB2640" s="14">
        <f t="shared" si="848"/>
        <v>0</v>
      </c>
      <c r="AC2640" s="15">
        <f t="shared" si="847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43"/>
        <v>744</v>
      </c>
      <c r="Y2641" s="52">
        <f t="shared" si="844"/>
        <v>0</v>
      </c>
      <c r="Z2641" s="52">
        <f t="shared" si="845"/>
        <v>0</v>
      </c>
      <c r="AA2641" s="52">
        <f t="shared" si="846"/>
        <v>0</v>
      </c>
      <c r="AB2641" s="52">
        <f t="shared" si="848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801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43"/>
        <v>861.8</v>
      </c>
      <c r="Y2642" s="14">
        <f t="shared" si="844"/>
        <v>0</v>
      </c>
      <c r="Z2642" s="14">
        <f t="shared" si="845"/>
        <v>0</v>
      </c>
      <c r="AA2642" s="14">
        <f t="shared" si="846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800</v>
      </c>
      <c r="AF2642" s="60"/>
    </row>
    <row r="2643" spans="1:32">
      <c r="A2643" s="99" t="s">
        <v>802</v>
      </c>
      <c r="B2643" s="89">
        <v>10</v>
      </c>
      <c r="C2643" s="21" t="s">
        <v>835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43"/>
        <v>700.6</v>
      </c>
      <c r="Y2643" s="14">
        <f t="shared" si="844"/>
        <v>0</v>
      </c>
      <c r="Z2643" s="14">
        <f t="shared" si="845"/>
        <v>0</v>
      </c>
      <c r="AA2643" s="14">
        <f t="shared" si="846"/>
        <v>0</v>
      </c>
      <c r="AB2643" s="14">
        <f>R2643+W2643</f>
        <v>0</v>
      </c>
      <c r="AC2643" s="15">
        <f t="shared" ref="AC2643:AC2655" si="849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803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43"/>
        <v>700.6</v>
      </c>
      <c r="Y2644" s="14">
        <f t="shared" si="844"/>
        <v>0</v>
      </c>
      <c r="Z2644" s="14">
        <f t="shared" si="845"/>
        <v>0</v>
      </c>
      <c r="AA2644" s="14">
        <f t="shared" si="846"/>
        <v>0</v>
      </c>
      <c r="AB2644" s="14">
        <f t="shared" ref="AB2644:AB2655" si="850">R2644+W2644</f>
        <v>0</v>
      </c>
      <c r="AC2644" s="15">
        <f t="shared" si="849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804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43"/>
        <v>700.6</v>
      </c>
      <c r="Y2645" s="14">
        <f t="shared" si="844"/>
        <v>0</v>
      </c>
      <c r="Z2645" s="14">
        <f t="shared" si="845"/>
        <v>0</v>
      </c>
      <c r="AA2645" s="14">
        <f t="shared" si="846"/>
        <v>0</v>
      </c>
      <c r="AB2645" s="14">
        <f t="shared" si="850"/>
        <v>0</v>
      </c>
      <c r="AC2645" s="15">
        <f t="shared" si="849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654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43"/>
        <v>700.6</v>
      </c>
      <c r="Y2646" s="14">
        <f t="shared" si="844"/>
        <v>0</v>
      </c>
      <c r="Z2646" s="14">
        <f t="shared" si="845"/>
        <v>0</v>
      </c>
      <c r="AA2646" s="14">
        <f t="shared" si="846"/>
        <v>0</v>
      </c>
      <c r="AB2646" s="14">
        <f t="shared" si="850"/>
        <v>0</v>
      </c>
      <c r="AC2646" s="15">
        <f t="shared" si="849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595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43"/>
        <v>240.24</v>
      </c>
      <c r="Y2647" s="14">
        <f t="shared" si="844"/>
        <v>581.25</v>
      </c>
      <c r="Z2647" s="14">
        <f t="shared" si="845"/>
        <v>0</v>
      </c>
      <c r="AA2647" s="14">
        <f t="shared" si="846"/>
        <v>0</v>
      </c>
      <c r="AB2647" s="14">
        <f t="shared" si="850"/>
        <v>0</v>
      </c>
      <c r="AC2647" s="15">
        <f t="shared" si="849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830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43"/>
        <v>240.24</v>
      </c>
      <c r="Y2648" s="14">
        <f t="shared" si="844"/>
        <v>0</v>
      </c>
      <c r="Z2648" s="14">
        <f t="shared" si="845"/>
        <v>581.25</v>
      </c>
      <c r="AA2648" s="14">
        <f t="shared" si="846"/>
        <v>0</v>
      </c>
      <c r="AB2648" s="14">
        <f t="shared" si="850"/>
        <v>0</v>
      </c>
      <c r="AC2648" s="15">
        <f t="shared" si="849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831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43"/>
        <v>240.24</v>
      </c>
      <c r="Y2649" s="14">
        <f t="shared" si="844"/>
        <v>0</v>
      </c>
      <c r="Z2649" s="14">
        <f t="shared" si="845"/>
        <v>0</v>
      </c>
      <c r="AA2649" s="14">
        <f t="shared" si="846"/>
        <v>581.25</v>
      </c>
      <c r="AB2649" s="14">
        <f t="shared" si="850"/>
        <v>0</v>
      </c>
      <c r="AC2649" s="15">
        <f t="shared" si="849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832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43"/>
        <v>240.24</v>
      </c>
      <c r="Y2650" s="14">
        <f t="shared" si="844"/>
        <v>0</v>
      </c>
      <c r="Z2650" s="14">
        <f t="shared" si="845"/>
        <v>0</v>
      </c>
      <c r="AA2650" s="14">
        <f t="shared" si="846"/>
        <v>0</v>
      </c>
      <c r="AB2650" s="14">
        <f t="shared" si="850"/>
        <v>581.25</v>
      </c>
      <c r="AC2650" s="15">
        <f t="shared" si="849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833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(N2651/100)*(I2651*$I$13)+(N2651/100)*(J2651*$J$13)+(N2651/100)*(M2651*$M$13)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>N2651+S2651</f>
        <v>860.25</v>
      </c>
      <c r="Y2651" s="14">
        <f t="shared" si="844"/>
        <v>0</v>
      </c>
      <c r="Z2651" s="14">
        <f t="shared" si="845"/>
        <v>0</v>
      </c>
      <c r="AA2651" s="14">
        <f t="shared" si="846"/>
        <v>0</v>
      </c>
      <c r="AB2651" s="14">
        <f t="shared" si="850"/>
        <v>0</v>
      </c>
      <c r="AC2651" s="15">
        <f t="shared" si="849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834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43"/>
        <v>860.25</v>
      </c>
      <c r="Y2652" s="14">
        <f t="shared" si="844"/>
        <v>0</v>
      </c>
      <c r="Z2652" s="14">
        <f t="shared" si="845"/>
        <v>0</v>
      </c>
      <c r="AA2652" s="14">
        <f t="shared" si="846"/>
        <v>0</v>
      </c>
      <c r="AB2652" s="14">
        <f t="shared" si="850"/>
        <v>0</v>
      </c>
      <c r="AC2652" s="15">
        <f t="shared" si="849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43"/>
        <v>860.25</v>
      </c>
      <c r="Y2653" s="14">
        <f t="shared" si="844"/>
        <v>0</v>
      </c>
      <c r="Z2653" s="14">
        <f t="shared" si="845"/>
        <v>0</v>
      </c>
      <c r="AA2653" s="14">
        <f t="shared" si="846"/>
        <v>0</v>
      </c>
      <c r="AB2653" s="14">
        <f t="shared" si="850"/>
        <v>0</v>
      </c>
      <c r="AC2653" s="15">
        <f t="shared" si="849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43"/>
        <v>814.68000000000006</v>
      </c>
      <c r="Y2654" s="14">
        <f t="shared" si="844"/>
        <v>0</v>
      </c>
      <c r="Z2654" s="14">
        <f t="shared" si="845"/>
        <v>0</v>
      </c>
      <c r="AA2654" s="14">
        <f t="shared" si="846"/>
        <v>0</v>
      </c>
      <c r="AB2654" s="14">
        <f t="shared" si="850"/>
        <v>0</v>
      </c>
      <c r="AC2654" s="15">
        <f t="shared" si="849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43"/>
        <v>939.92000000000007</v>
      </c>
      <c r="Y2655" s="14">
        <f t="shared" si="844"/>
        <v>0</v>
      </c>
      <c r="Z2655" s="14">
        <f t="shared" si="845"/>
        <v>0</v>
      </c>
      <c r="AA2655" s="14">
        <f t="shared" si="846"/>
        <v>0</v>
      </c>
      <c r="AB2655" s="14">
        <f t="shared" si="850"/>
        <v>0</v>
      </c>
      <c r="AC2655" s="15">
        <f t="shared" si="849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51">N2656+S2656</f>
        <v>748</v>
      </c>
      <c r="Y2656" s="52">
        <f t="shared" ref="Y2656:Y2701" si="852">O2656+T2656</f>
        <v>0</v>
      </c>
      <c r="Z2656" s="52">
        <f t="shared" ref="Z2656:Z2701" si="853">P2656+U2656</f>
        <v>0</v>
      </c>
      <c r="AA2656" s="52">
        <f t="shared" ref="AA2656:AA2701" si="854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801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51"/>
        <v>870.40000000000009</v>
      </c>
      <c r="Y2657" s="14">
        <f t="shared" si="852"/>
        <v>0</v>
      </c>
      <c r="Z2657" s="14">
        <f t="shared" si="853"/>
        <v>0</v>
      </c>
      <c r="AA2657" s="14">
        <f t="shared" si="854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/>
      <c r="AF2657" s="60"/>
    </row>
    <row r="2658" spans="1:32">
      <c r="A2658" s="99" t="s">
        <v>802</v>
      </c>
      <c r="B2658" s="87">
        <v>16</v>
      </c>
      <c r="C2658" s="21" t="s">
        <v>835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51"/>
        <v>707.2</v>
      </c>
      <c r="Y2658" s="14">
        <f t="shared" si="852"/>
        <v>0</v>
      </c>
      <c r="Z2658" s="14">
        <f t="shared" si="853"/>
        <v>0</v>
      </c>
      <c r="AA2658" s="14">
        <f t="shared" si="854"/>
        <v>0</v>
      </c>
      <c r="AB2658" s="14">
        <f>R2658+W2658</f>
        <v>0</v>
      </c>
      <c r="AC2658" s="15">
        <f t="shared" ref="AC2658:AC2670" si="855">ROUND(X2658+Y2658+Z2658+AA2658+AB2658,1)</f>
        <v>707.2</v>
      </c>
      <c r="AD2658" s="48">
        <f>(ROUND(AC2658-AC2656,1)/AC2656)</f>
        <v>-5.4545454545454543E-2</v>
      </c>
      <c r="AE2658" s="113" t="s">
        <v>800</v>
      </c>
      <c r="AF2658" s="60"/>
    </row>
    <row r="2659" spans="1:32">
      <c r="A2659" s="99" t="s">
        <v>803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51"/>
        <v>707.2</v>
      </c>
      <c r="Y2659" s="14">
        <f t="shared" si="852"/>
        <v>0</v>
      </c>
      <c r="Z2659" s="14">
        <f t="shared" si="853"/>
        <v>0</v>
      </c>
      <c r="AA2659" s="14">
        <f t="shared" si="854"/>
        <v>0</v>
      </c>
      <c r="AB2659" s="14">
        <f t="shared" ref="AB2659:AB2671" si="856">R2659+W2659</f>
        <v>0</v>
      </c>
      <c r="AC2659" s="15">
        <f t="shared" si="855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804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51"/>
        <v>707.2</v>
      </c>
      <c r="Y2660" s="14">
        <f t="shared" si="852"/>
        <v>0</v>
      </c>
      <c r="Z2660" s="14">
        <f t="shared" si="853"/>
        <v>0</v>
      </c>
      <c r="AA2660" s="14">
        <f t="shared" si="854"/>
        <v>0</v>
      </c>
      <c r="AB2660" s="14">
        <f t="shared" si="856"/>
        <v>0</v>
      </c>
      <c r="AC2660" s="15">
        <f t="shared" si="855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654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51"/>
        <v>707.2</v>
      </c>
      <c r="Y2661" s="14">
        <f t="shared" si="852"/>
        <v>0</v>
      </c>
      <c r="Z2661" s="14">
        <f t="shared" si="853"/>
        <v>0</v>
      </c>
      <c r="AA2661" s="14">
        <f t="shared" si="854"/>
        <v>0</v>
      </c>
      <c r="AB2661" s="14">
        <f t="shared" si="856"/>
        <v>0</v>
      </c>
      <c r="AC2661" s="15">
        <f t="shared" si="855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595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51"/>
        <v>243.1</v>
      </c>
      <c r="Y2662" s="14">
        <f t="shared" si="852"/>
        <v>581.4</v>
      </c>
      <c r="Z2662" s="14">
        <f t="shared" si="853"/>
        <v>0</v>
      </c>
      <c r="AA2662" s="14">
        <f t="shared" si="854"/>
        <v>0</v>
      </c>
      <c r="AB2662" s="14">
        <f t="shared" si="856"/>
        <v>0</v>
      </c>
      <c r="AC2662" s="15">
        <f t="shared" si="855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830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51"/>
        <v>243.1</v>
      </c>
      <c r="Y2663" s="14">
        <f t="shared" si="852"/>
        <v>0</v>
      </c>
      <c r="Z2663" s="14">
        <f t="shared" si="853"/>
        <v>581.4</v>
      </c>
      <c r="AA2663" s="14">
        <f t="shared" si="854"/>
        <v>0</v>
      </c>
      <c r="AB2663" s="14">
        <f t="shared" si="856"/>
        <v>0</v>
      </c>
      <c r="AC2663" s="15">
        <f t="shared" si="855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831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51"/>
        <v>243.1</v>
      </c>
      <c r="Y2664" s="14">
        <f t="shared" si="852"/>
        <v>0</v>
      </c>
      <c r="Z2664" s="14">
        <f t="shared" si="853"/>
        <v>0</v>
      </c>
      <c r="AA2664" s="14">
        <f t="shared" si="854"/>
        <v>581.4</v>
      </c>
      <c r="AB2664" s="14">
        <f t="shared" si="856"/>
        <v>0</v>
      </c>
      <c r="AC2664" s="15">
        <f t="shared" si="855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832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51"/>
        <v>243.1</v>
      </c>
      <c r="Y2665" s="14">
        <f t="shared" si="852"/>
        <v>0</v>
      </c>
      <c r="Z2665" s="14">
        <f t="shared" si="853"/>
        <v>0</v>
      </c>
      <c r="AA2665" s="14">
        <f t="shared" si="854"/>
        <v>0</v>
      </c>
      <c r="AB2665" s="14">
        <f t="shared" si="856"/>
        <v>581.4</v>
      </c>
      <c r="AC2665" s="15">
        <f t="shared" si="855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833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(N2666/100)*(I2666*$I$13)+(N2666/100)*(J2666*$J$13)+(N2666/100)*(M2666*$M$13)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>N2666+S2666</f>
        <v>867</v>
      </c>
      <c r="Y2666" s="14">
        <f t="shared" si="852"/>
        <v>0</v>
      </c>
      <c r="Z2666" s="14">
        <f t="shared" si="853"/>
        <v>0</v>
      </c>
      <c r="AA2666" s="14">
        <f t="shared" si="854"/>
        <v>0</v>
      </c>
      <c r="AB2666" s="14">
        <f t="shared" si="856"/>
        <v>0</v>
      </c>
      <c r="AC2666" s="15">
        <f t="shared" si="855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834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51"/>
        <v>867</v>
      </c>
      <c r="Y2667" s="14">
        <f t="shared" si="852"/>
        <v>0</v>
      </c>
      <c r="Z2667" s="14">
        <f t="shared" si="853"/>
        <v>0</v>
      </c>
      <c r="AA2667" s="14">
        <f t="shared" si="854"/>
        <v>0</v>
      </c>
      <c r="AB2667" s="14">
        <f t="shared" si="856"/>
        <v>0</v>
      </c>
      <c r="AC2667" s="15">
        <f t="shared" si="855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51"/>
        <v>867</v>
      </c>
      <c r="Y2668" s="14">
        <f t="shared" si="852"/>
        <v>0</v>
      </c>
      <c r="Z2668" s="14">
        <f t="shared" si="853"/>
        <v>0</v>
      </c>
      <c r="AA2668" s="14">
        <f t="shared" si="854"/>
        <v>0</v>
      </c>
      <c r="AB2668" s="14">
        <f t="shared" si="856"/>
        <v>0</v>
      </c>
      <c r="AC2668" s="15">
        <f t="shared" si="855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51"/>
        <v>833.68000000000006</v>
      </c>
      <c r="Y2669" s="14">
        <f t="shared" si="852"/>
        <v>0</v>
      </c>
      <c r="Z2669" s="14">
        <f t="shared" si="853"/>
        <v>0</v>
      </c>
      <c r="AA2669" s="14">
        <f t="shared" si="854"/>
        <v>0</v>
      </c>
      <c r="AB2669" s="14">
        <f t="shared" si="856"/>
        <v>0</v>
      </c>
      <c r="AC2669" s="15">
        <f t="shared" si="855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51"/>
        <v>939.76</v>
      </c>
      <c r="Y2670" s="14">
        <f t="shared" si="852"/>
        <v>0</v>
      </c>
      <c r="Z2670" s="14">
        <f t="shared" si="853"/>
        <v>0</v>
      </c>
      <c r="AA2670" s="14">
        <f t="shared" si="854"/>
        <v>0</v>
      </c>
      <c r="AB2670" s="14">
        <f t="shared" si="856"/>
        <v>0</v>
      </c>
      <c r="AC2670" s="15">
        <f t="shared" si="855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57">N2671+S2671</f>
        <v>770</v>
      </c>
      <c r="Y2671" s="52">
        <f t="shared" ref="Y2671:Y2685" si="858">O2671+T2671</f>
        <v>0</v>
      </c>
      <c r="Z2671" s="52">
        <f t="shared" ref="Z2671:Z2685" si="859">P2671+U2671</f>
        <v>0</v>
      </c>
      <c r="AA2671" s="52">
        <f t="shared" ref="AA2671:AA2685" si="860">Q2671+V2671</f>
        <v>0</v>
      </c>
      <c r="AB2671" s="52">
        <f t="shared" si="856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801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57"/>
        <v>896</v>
      </c>
      <c r="Y2672" s="14">
        <f t="shared" si="858"/>
        <v>0</v>
      </c>
      <c r="Z2672" s="14">
        <f t="shared" si="859"/>
        <v>0</v>
      </c>
      <c r="AA2672" s="14">
        <f t="shared" si="860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 t="s">
        <v>800</v>
      </c>
      <c r="AF2672" s="60"/>
    </row>
    <row r="2673" spans="1:32">
      <c r="A2673" s="99" t="s">
        <v>802</v>
      </c>
      <c r="B2673" s="89">
        <v>0</v>
      </c>
      <c r="C2673" s="21" t="s">
        <v>835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57"/>
        <v>728</v>
      </c>
      <c r="Y2673" s="14">
        <f t="shared" si="858"/>
        <v>0</v>
      </c>
      <c r="Z2673" s="14">
        <f t="shared" si="859"/>
        <v>0</v>
      </c>
      <c r="AA2673" s="14">
        <f t="shared" si="860"/>
        <v>0</v>
      </c>
      <c r="AB2673" s="14">
        <f>R2673+W2673</f>
        <v>0</v>
      </c>
      <c r="AC2673" s="15">
        <f t="shared" ref="AC2673:AC2685" si="861">ROUND(X2673+Y2673+Z2673+AA2673+AB2673,1)</f>
        <v>728</v>
      </c>
      <c r="AD2673" s="48">
        <f>(ROUND(AC2673-AC2671,1)/AC2671)</f>
        <v>-5.4545454545454543E-2</v>
      </c>
      <c r="AE2673" s="113"/>
      <c r="AF2673" s="60"/>
    </row>
    <row r="2674" spans="1:32">
      <c r="A2674" s="99" t="s">
        <v>803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57"/>
        <v>728</v>
      </c>
      <c r="Y2674" s="14">
        <f t="shared" si="858"/>
        <v>0</v>
      </c>
      <c r="Z2674" s="14">
        <f t="shared" si="859"/>
        <v>0</v>
      </c>
      <c r="AA2674" s="14">
        <f t="shared" si="860"/>
        <v>0</v>
      </c>
      <c r="AB2674" s="14">
        <f t="shared" ref="AB2674:AB2685" si="862">R2674+W2674</f>
        <v>0</v>
      </c>
      <c r="AC2674" s="15">
        <f t="shared" si="861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804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57"/>
        <v>728</v>
      </c>
      <c r="Y2675" s="14">
        <f t="shared" si="858"/>
        <v>0</v>
      </c>
      <c r="Z2675" s="14">
        <f t="shared" si="859"/>
        <v>0</v>
      </c>
      <c r="AA2675" s="14">
        <f t="shared" si="860"/>
        <v>0</v>
      </c>
      <c r="AB2675" s="14">
        <f t="shared" si="862"/>
        <v>0</v>
      </c>
      <c r="AC2675" s="15">
        <f t="shared" si="861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654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57"/>
        <v>728</v>
      </c>
      <c r="Y2676" s="14">
        <f t="shared" si="858"/>
        <v>0</v>
      </c>
      <c r="Z2676" s="14">
        <f t="shared" si="859"/>
        <v>0</v>
      </c>
      <c r="AA2676" s="14">
        <f t="shared" si="860"/>
        <v>0</v>
      </c>
      <c r="AB2676" s="14">
        <f t="shared" si="862"/>
        <v>0</v>
      </c>
      <c r="AC2676" s="15">
        <f t="shared" si="861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595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57"/>
        <v>248.82</v>
      </c>
      <c r="Y2677" s="14">
        <f t="shared" si="858"/>
        <v>603.75</v>
      </c>
      <c r="Z2677" s="14">
        <f t="shared" si="859"/>
        <v>0</v>
      </c>
      <c r="AA2677" s="14">
        <f t="shared" si="860"/>
        <v>0</v>
      </c>
      <c r="AB2677" s="14">
        <f t="shared" si="862"/>
        <v>0</v>
      </c>
      <c r="AC2677" s="15">
        <f t="shared" si="861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830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57"/>
        <v>248.82</v>
      </c>
      <c r="Y2678" s="14">
        <f t="shared" si="858"/>
        <v>0</v>
      </c>
      <c r="Z2678" s="14">
        <f t="shared" si="859"/>
        <v>603.75</v>
      </c>
      <c r="AA2678" s="14">
        <f t="shared" si="860"/>
        <v>0</v>
      </c>
      <c r="AB2678" s="14">
        <f t="shared" si="862"/>
        <v>0</v>
      </c>
      <c r="AC2678" s="15">
        <f t="shared" si="861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831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57"/>
        <v>248.82</v>
      </c>
      <c r="Y2679" s="14">
        <f t="shared" si="858"/>
        <v>0</v>
      </c>
      <c r="Z2679" s="14">
        <f t="shared" si="859"/>
        <v>0</v>
      </c>
      <c r="AA2679" s="14">
        <f t="shared" si="860"/>
        <v>603.75</v>
      </c>
      <c r="AB2679" s="14">
        <f t="shared" si="862"/>
        <v>0</v>
      </c>
      <c r="AC2679" s="15">
        <f t="shared" si="861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832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57"/>
        <v>248.82</v>
      </c>
      <c r="Y2680" s="14">
        <f t="shared" si="858"/>
        <v>0</v>
      </c>
      <c r="Z2680" s="14">
        <f t="shared" si="859"/>
        <v>0</v>
      </c>
      <c r="AA2680" s="14">
        <f t="shared" si="860"/>
        <v>0</v>
      </c>
      <c r="AB2680" s="14">
        <f t="shared" si="862"/>
        <v>603.75</v>
      </c>
      <c r="AC2680" s="15">
        <f t="shared" si="861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833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(N2681/100)*(I2681*$I$13)+(N2681/100)*(J2681*$J$13)+(N2681/100)*(M2681*$M$13)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>N2681+S2681</f>
        <v>892.5</v>
      </c>
      <c r="Y2681" s="14">
        <f t="shared" si="858"/>
        <v>0</v>
      </c>
      <c r="Z2681" s="14">
        <f t="shared" si="859"/>
        <v>0</v>
      </c>
      <c r="AA2681" s="14">
        <f t="shared" si="860"/>
        <v>0</v>
      </c>
      <c r="AB2681" s="14">
        <f t="shared" si="862"/>
        <v>0</v>
      </c>
      <c r="AC2681" s="15">
        <f t="shared" si="861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834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57"/>
        <v>892.5</v>
      </c>
      <c r="Y2682" s="14">
        <f t="shared" si="858"/>
        <v>0</v>
      </c>
      <c r="Z2682" s="14">
        <f t="shared" si="859"/>
        <v>0</v>
      </c>
      <c r="AA2682" s="14">
        <f t="shared" si="860"/>
        <v>0</v>
      </c>
      <c r="AB2682" s="14">
        <f t="shared" si="862"/>
        <v>0</v>
      </c>
      <c r="AC2682" s="15">
        <f t="shared" si="861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57"/>
        <v>892.5</v>
      </c>
      <c r="Y2683" s="14">
        <f t="shared" si="858"/>
        <v>0</v>
      </c>
      <c r="Z2683" s="14">
        <f t="shared" si="859"/>
        <v>0</v>
      </c>
      <c r="AA2683" s="14">
        <f t="shared" si="860"/>
        <v>0</v>
      </c>
      <c r="AB2683" s="14">
        <f t="shared" si="862"/>
        <v>0</v>
      </c>
      <c r="AC2683" s="15">
        <f t="shared" si="861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57"/>
        <v>820.4</v>
      </c>
      <c r="Y2684" s="14">
        <f t="shared" si="858"/>
        <v>0</v>
      </c>
      <c r="Z2684" s="14">
        <f t="shared" si="859"/>
        <v>0</v>
      </c>
      <c r="AA2684" s="14">
        <f t="shared" si="860"/>
        <v>0</v>
      </c>
      <c r="AB2684" s="14">
        <f t="shared" si="862"/>
        <v>0</v>
      </c>
      <c r="AC2684" s="15">
        <f t="shared" si="861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57"/>
        <v>1005.1999999999999</v>
      </c>
      <c r="Y2685" s="14">
        <f t="shared" si="858"/>
        <v>0</v>
      </c>
      <c r="Z2685" s="14">
        <f t="shared" si="859"/>
        <v>0</v>
      </c>
      <c r="AA2685" s="14">
        <f t="shared" si="860"/>
        <v>0</v>
      </c>
      <c r="AB2685" s="14">
        <f t="shared" si="862"/>
        <v>0</v>
      </c>
      <c r="AC2685" s="15">
        <f t="shared" si="861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51"/>
        <v>825.6</v>
      </c>
      <c r="Y2686" s="52">
        <f t="shared" si="852"/>
        <v>0</v>
      </c>
      <c r="Z2686" s="52">
        <f t="shared" si="853"/>
        <v>0</v>
      </c>
      <c r="AA2686" s="52">
        <f t="shared" si="854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801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51"/>
        <v>956.31999999999994</v>
      </c>
      <c r="Y2687" s="14">
        <f t="shared" si="852"/>
        <v>0</v>
      </c>
      <c r="Z2687" s="14">
        <f t="shared" si="853"/>
        <v>0</v>
      </c>
      <c r="AA2687" s="14">
        <f t="shared" si="854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800</v>
      </c>
      <c r="AF2687" s="60"/>
    </row>
    <row r="2688" spans="1:32">
      <c r="A2688" s="99" t="s">
        <v>802</v>
      </c>
      <c r="B2688" s="91">
        <v>18</v>
      </c>
      <c r="C2688" s="21" t="s">
        <v>835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51"/>
        <v>777.44</v>
      </c>
      <c r="Y2688" s="14">
        <f t="shared" si="852"/>
        <v>0</v>
      </c>
      <c r="Z2688" s="14">
        <f t="shared" si="853"/>
        <v>0</v>
      </c>
      <c r="AA2688" s="14">
        <f t="shared" si="854"/>
        <v>0</v>
      </c>
      <c r="AB2688" s="14">
        <f>R2688+W2688</f>
        <v>0</v>
      </c>
      <c r="AC2688" s="15">
        <f t="shared" ref="AC2688:AC2700" si="863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803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51"/>
        <v>777.44</v>
      </c>
      <c r="Y2689" s="14">
        <f t="shared" si="852"/>
        <v>0</v>
      </c>
      <c r="Z2689" s="14">
        <f t="shared" si="853"/>
        <v>0</v>
      </c>
      <c r="AA2689" s="14">
        <f t="shared" si="854"/>
        <v>0</v>
      </c>
      <c r="AB2689" s="14">
        <f t="shared" ref="AB2689:AB2700" si="864">R2689+W2689</f>
        <v>0</v>
      </c>
      <c r="AC2689" s="15">
        <f t="shared" si="863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804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51"/>
        <v>777.44</v>
      </c>
      <c r="Y2690" s="14">
        <f t="shared" si="852"/>
        <v>0</v>
      </c>
      <c r="Z2690" s="14">
        <f t="shared" si="853"/>
        <v>0</v>
      </c>
      <c r="AA2690" s="14">
        <f t="shared" si="854"/>
        <v>0</v>
      </c>
      <c r="AB2690" s="14">
        <f t="shared" si="864"/>
        <v>0</v>
      </c>
      <c r="AC2690" s="15">
        <f t="shared" si="863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654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51"/>
        <v>777.44</v>
      </c>
      <c r="Y2691" s="14">
        <f t="shared" si="852"/>
        <v>0</v>
      </c>
      <c r="Z2691" s="14">
        <f t="shared" si="853"/>
        <v>0</v>
      </c>
      <c r="AA2691" s="14">
        <f t="shared" si="854"/>
        <v>0</v>
      </c>
      <c r="AB2691" s="14">
        <f t="shared" si="864"/>
        <v>0</v>
      </c>
      <c r="AC2691" s="15">
        <f t="shared" si="863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595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51"/>
        <v>268.32</v>
      </c>
      <c r="Y2692" s="14">
        <f t="shared" si="852"/>
        <v>645</v>
      </c>
      <c r="Z2692" s="14">
        <f t="shared" si="853"/>
        <v>0</v>
      </c>
      <c r="AA2692" s="14">
        <f t="shared" si="854"/>
        <v>0</v>
      </c>
      <c r="AB2692" s="14">
        <f t="shared" si="864"/>
        <v>0</v>
      </c>
      <c r="AC2692" s="15">
        <f t="shared" si="863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830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51"/>
        <v>268.32</v>
      </c>
      <c r="Y2693" s="14">
        <f t="shared" si="852"/>
        <v>0</v>
      </c>
      <c r="Z2693" s="14">
        <f t="shared" si="853"/>
        <v>645</v>
      </c>
      <c r="AA2693" s="14">
        <f t="shared" si="854"/>
        <v>0</v>
      </c>
      <c r="AB2693" s="14">
        <f t="shared" si="864"/>
        <v>0</v>
      </c>
      <c r="AC2693" s="15">
        <f t="shared" si="863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831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51"/>
        <v>268.32</v>
      </c>
      <c r="Y2694" s="14">
        <f t="shared" si="852"/>
        <v>0</v>
      </c>
      <c r="Z2694" s="14">
        <f t="shared" si="853"/>
        <v>0</v>
      </c>
      <c r="AA2694" s="14">
        <f t="shared" si="854"/>
        <v>645</v>
      </c>
      <c r="AB2694" s="14">
        <f t="shared" si="864"/>
        <v>0</v>
      </c>
      <c r="AC2694" s="15">
        <f t="shared" si="863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832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51"/>
        <v>268.32</v>
      </c>
      <c r="Y2695" s="14">
        <f t="shared" si="852"/>
        <v>0</v>
      </c>
      <c r="Z2695" s="14">
        <f t="shared" si="853"/>
        <v>0</v>
      </c>
      <c r="AA2695" s="14">
        <f t="shared" si="854"/>
        <v>0</v>
      </c>
      <c r="AB2695" s="14">
        <f t="shared" si="864"/>
        <v>645</v>
      </c>
      <c r="AC2695" s="15">
        <f t="shared" si="863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833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(N2696/100)*(I2696*$I$13)+(N2696/100)*(J2696*$J$13)+(N2696/100)*(M2696*$M$13)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>N2696+S2696</f>
        <v>954.60000000000014</v>
      </c>
      <c r="Y2696" s="14">
        <f t="shared" si="852"/>
        <v>0</v>
      </c>
      <c r="Z2696" s="14">
        <f t="shared" si="853"/>
        <v>0</v>
      </c>
      <c r="AA2696" s="14">
        <f t="shared" si="854"/>
        <v>0</v>
      </c>
      <c r="AB2696" s="14">
        <f t="shared" si="864"/>
        <v>0</v>
      </c>
      <c r="AC2696" s="15">
        <f t="shared" si="863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834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51"/>
        <v>954.60000000000014</v>
      </c>
      <c r="Y2697" s="14">
        <f t="shared" si="852"/>
        <v>0</v>
      </c>
      <c r="Z2697" s="14">
        <f t="shared" si="853"/>
        <v>0</v>
      </c>
      <c r="AA2697" s="14">
        <f t="shared" si="854"/>
        <v>0</v>
      </c>
      <c r="AB2697" s="14">
        <f t="shared" si="864"/>
        <v>0</v>
      </c>
      <c r="AC2697" s="15">
        <f t="shared" si="863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51"/>
        <v>954.60000000000014</v>
      </c>
      <c r="Y2698" s="14">
        <f t="shared" si="852"/>
        <v>0</v>
      </c>
      <c r="Z2698" s="14">
        <f t="shared" si="853"/>
        <v>0</v>
      </c>
      <c r="AA2698" s="14">
        <f t="shared" si="854"/>
        <v>0</v>
      </c>
      <c r="AB2698" s="14">
        <f t="shared" si="864"/>
        <v>0</v>
      </c>
      <c r="AC2698" s="15">
        <f t="shared" si="863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51"/>
        <v>883.39199999999983</v>
      </c>
      <c r="Y2699" s="14">
        <f t="shared" si="852"/>
        <v>0</v>
      </c>
      <c r="Z2699" s="14">
        <f t="shared" si="853"/>
        <v>0</v>
      </c>
      <c r="AA2699" s="14">
        <f t="shared" si="854"/>
        <v>0</v>
      </c>
      <c r="AB2699" s="14">
        <f t="shared" si="864"/>
        <v>0</v>
      </c>
      <c r="AC2699" s="15">
        <f t="shared" si="863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51"/>
        <v>1054.0159999999998</v>
      </c>
      <c r="Y2700" s="14">
        <f t="shared" si="852"/>
        <v>0</v>
      </c>
      <c r="Z2700" s="14">
        <f t="shared" si="853"/>
        <v>0</v>
      </c>
      <c r="AA2700" s="14">
        <f t="shared" si="854"/>
        <v>0</v>
      </c>
      <c r="AB2700" s="14">
        <f t="shared" si="864"/>
        <v>0</v>
      </c>
      <c r="AC2700" s="15">
        <f t="shared" si="863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653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51"/>
        <v>660</v>
      </c>
      <c r="Y2701" s="52">
        <f t="shared" si="852"/>
        <v>0</v>
      </c>
      <c r="Z2701" s="52">
        <f t="shared" si="853"/>
        <v>280</v>
      </c>
      <c r="AA2701" s="52">
        <f t="shared" si="854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801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65">N2702+S2702</f>
        <v>822</v>
      </c>
      <c r="Y2702" s="14">
        <f t="shared" ref="Y2702:Y2715" si="866">O2702+T2702</f>
        <v>0</v>
      </c>
      <c r="Z2702" s="14">
        <f t="shared" ref="Z2702:Z2715" si="867">P2702+U2702</f>
        <v>224</v>
      </c>
      <c r="AA2702" s="14">
        <f t="shared" ref="AA2702:AA2715" si="868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800</v>
      </c>
      <c r="AF2702" s="60"/>
    </row>
    <row r="2703" spans="1:32">
      <c r="A2703" s="99" t="s">
        <v>802</v>
      </c>
      <c r="B2703" s="93">
        <v>0</v>
      </c>
      <c r="C2703" s="21" t="s">
        <v>835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65"/>
        <v>624</v>
      </c>
      <c r="Y2703" s="14">
        <f t="shared" si="866"/>
        <v>0</v>
      </c>
      <c r="Z2703" s="14">
        <f t="shared" si="867"/>
        <v>272</v>
      </c>
      <c r="AA2703" s="14">
        <f t="shared" si="868"/>
        <v>0</v>
      </c>
      <c r="AB2703" s="14">
        <f>R2703+W2703</f>
        <v>0</v>
      </c>
      <c r="AC2703" s="15">
        <f t="shared" ref="AC2703:AC2715" si="869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803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65"/>
        <v>624</v>
      </c>
      <c r="Y2704" s="14">
        <f t="shared" si="866"/>
        <v>0</v>
      </c>
      <c r="Z2704" s="14">
        <f t="shared" si="867"/>
        <v>272</v>
      </c>
      <c r="AA2704" s="14">
        <f t="shared" si="868"/>
        <v>0</v>
      </c>
      <c r="AB2704" s="14">
        <f t="shared" ref="AB2704:AB2715" si="870">R2704+W2704</f>
        <v>0</v>
      </c>
      <c r="AC2704" s="15">
        <f t="shared" si="869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804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65"/>
        <v>624</v>
      </c>
      <c r="Y2705" s="14">
        <f t="shared" si="866"/>
        <v>0</v>
      </c>
      <c r="Z2705" s="14">
        <f t="shared" si="867"/>
        <v>272</v>
      </c>
      <c r="AA2705" s="14">
        <f t="shared" si="868"/>
        <v>0</v>
      </c>
      <c r="AB2705" s="14">
        <f t="shared" si="870"/>
        <v>0</v>
      </c>
      <c r="AC2705" s="15">
        <f t="shared" si="869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654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65"/>
        <v>624</v>
      </c>
      <c r="Y2706" s="14">
        <f t="shared" si="866"/>
        <v>0</v>
      </c>
      <c r="Z2706" s="14">
        <f t="shared" si="867"/>
        <v>272</v>
      </c>
      <c r="AA2706" s="14">
        <f t="shared" si="868"/>
        <v>0</v>
      </c>
      <c r="AB2706" s="14">
        <f t="shared" si="870"/>
        <v>0</v>
      </c>
      <c r="AC2706" s="15">
        <f t="shared" si="869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595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90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540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65"/>
        <v>214.5</v>
      </c>
      <c r="Y2707" s="14">
        <f t="shared" si="866"/>
        <v>840</v>
      </c>
      <c r="Z2707" s="14">
        <f t="shared" si="867"/>
        <v>0</v>
      </c>
      <c r="AA2707" s="14">
        <f t="shared" si="868"/>
        <v>0</v>
      </c>
      <c r="AB2707" s="14">
        <f t="shared" si="870"/>
        <v>0</v>
      </c>
      <c r="AC2707" s="15">
        <f t="shared" si="869"/>
        <v>1054.5</v>
      </c>
      <c r="AD2707" s="48">
        <f>(ROUND(AC2707-AC2701,1)/AC2701)</f>
        <v>0.12180851063829787</v>
      </c>
      <c r="AE2707" s="113"/>
      <c r="AF2707" s="60"/>
    </row>
    <row r="2708" spans="1:32">
      <c r="A2708" s="99" t="s">
        <v>830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50</v>
      </c>
      <c r="L2708" s="13">
        <v>50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600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65"/>
        <v>214.5</v>
      </c>
      <c r="Y2708" s="14">
        <f t="shared" si="866"/>
        <v>0</v>
      </c>
      <c r="Z2708" s="14">
        <f t="shared" si="867"/>
        <v>900</v>
      </c>
      <c r="AA2708" s="14">
        <f t="shared" si="868"/>
        <v>0</v>
      </c>
      <c r="AB2708" s="14">
        <f t="shared" si="870"/>
        <v>0</v>
      </c>
      <c r="AC2708" s="15">
        <f t="shared" si="869"/>
        <v>1114.5</v>
      </c>
      <c r="AD2708" s="48">
        <f>(ROUND(AC2708-AC2701,1)/AC2701)</f>
        <v>0.18563829787234043</v>
      </c>
      <c r="AE2708" s="113"/>
      <c r="AF2708" s="60"/>
    </row>
    <row r="2709" spans="1:32">
      <c r="A2709" s="99" t="s">
        <v>831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90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540</v>
      </c>
      <c r="W2709" s="14">
        <f>(R2709/100)*(K2709*$K$11)+(R2709/100)*(L2709*$L$11)</f>
        <v>0</v>
      </c>
      <c r="X2709" s="14">
        <f t="shared" si="865"/>
        <v>214.5</v>
      </c>
      <c r="Y2709" s="14">
        <f t="shared" si="866"/>
        <v>0</v>
      </c>
      <c r="Z2709" s="14">
        <f t="shared" si="867"/>
        <v>0</v>
      </c>
      <c r="AA2709" s="14">
        <f t="shared" si="868"/>
        <v>840</v>
      </c>
      <c r="AB2709" s="14">
        <f t="shared" si="870"/>
        <v>0</v>
      </c>
      <c r="AC2709" s="15">
        <f t="shared" si="869"/>
        <v>1054.5</v>
      </c>
      <c r="AD2709" s="48">
        <f>(ROUND(AC2709-AC2701,1)/AC2701)</f>
        <v>0.12180851063829787</v>
      </c>
      <c r="AE2709" s="113"/>
      <c r="AF2709" s="60"/>
    </row>
    <row r="2710" spans="1:32">
      <c r="A2710" s="99" t="s">
        <v>832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45</v>
      </c>
      <c r="L2710" s="13">
        <v>45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540</v>
      </c>
      <c r="X2710" s="14">
        <f t="shared" si="865"/>
        <v>214.5</v>
      </c>
      <c r="Y2710" s="14">
        <f t="shared" si="866"/>
        <v>0</v>
      </c>
      <c r="Z2710" s="14">
        <f t="shared" si="867"/>
        <v>0</v>
      </c>
      <c r="AA2710" s="14">
        <f t="shared" si="868"/>
        <v>0</v>
      </c>
      <c r="AB2710" s="14">
        <f t="shared" si="870"/>
        <v>840</v>
      </c>
      <c r="AC2710" s="15">
        <f t="shared" si="869"/>
        <v>1054.5</v>
      </c>
      <c r="AD2710" s="48">
        <f>(ROUND(AC2710-AC2701,1)/AC2701)</f>
        <v>0.12180851063829787</v>
      </c>
      <c r="AE2710" s="113"/>
      <c r="AF2710" s="60"/>
    </row>
    <row r="2711" spans="1:32">
      <c r="A2711" s="99" t="s">
        <v>833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50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(N2711/100)*(I2711*$I$13)+(N2711/100)*(J2711*$J$13)+(N2711/100)*(M2711*$M$13)</f>
        <v>495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>N2711+S2711</f>
        <v>720</v>
      </c>
      <c r="Y2711" s="14">
        <f t="shared" si="866"/>
        <v>0</v>
      </c>
      <c r="Z2711" s="14">
        <f t="shared" si="867"/>
        <v>360</v>
      </c>
      <c r="AA2711" s="14">
        <f t="shared" si="868"/>
        <v>0</v>
      </c>
      <c r="AB2711" s="14">
        <f t="shared" si="870"/>
        <v>0</v>
      </c>
      <c r="AC2711" s="15">
        <f t="shared" si="869"/>
        <v>1080</v>
      </c>
      <c r="AD2711" s="48">
        <f>(ROUND(AC2711-AC2701,1)/AC2701)</f>
        <v>0.14893617021276595</v>
      </c>
      <c r="AE2711" s="113"/>
      <c r="AF2711" s="60"/>
    </row>
    <row r="2712" spans="1:32">
      <c r="A2712" s="99" t="s">
        <v>834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90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787.5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65"/>
        <v>1050</v>
      </c>
      <c r="Y2712" s="14">
        <f t="shared" si="866"/>
        <v>0</v>
      </c>
      <c r="Z2712" s="14">
        <f t="shared" si="867"/>
        <v>0</v>
      </c>
      <c r="AA2712" s="14">
        <f t="shared" si="868"/>
        <v>0</v>
      </c>
      <c r="AB2712" s="14">
        <f t="shared" si="870"/>
        <v>0</v>
      </c>
      <c r="AC2712" s="15">
        <f t="shared" si="869"/>
        <v>1050</v>
      </c>
      <c r="AD2712" s="48">
        <f>(ROUND(AC2712-AC2701,1)/AC2701)</f>
        <v>0.11702127659574468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90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787.5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65"/>
        <v>1050</v>
      </c>
      <c r="Y2713" s="14">
        <f t="shared" si="866"/>
        <v>0</v>
      </c>
      <c r="Z2713" s="14">
        <f t="shared" si="867"/>
        <v>0</v>
      </c>
      <c r="AA2713" s="14">
        <f t="shared" si="868"/>
        <v>0</v>
      </c>
      <c r="AB2713" s="14">
        <f t="shared" si="870"/>
        <v>0</v>
      </c>
      <c r="AC2713" s="15">
        <f t="shared" si="869"/>
        <v>1050</v>
      </c>
      <c r="AD2713" s="48">
        <f>(ROUND(AC2713-AC2701,1)/AC2701)</f>
        <v>0.11702127659574468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65"/>
        <v>763.2</v>
      </c>
      <c r="Y2714" s="14">
        <f t="shared" si="866"/>
        <v>0</v>
      </c>
      <c r="Z2714" s="14">
        <f t="shared" si="867"/>
        <v>224</v>
      </c>
      <c r="AA2714" s="14">
        <f t="shared" si="868"/>
        <v>0</v>
      </c>
      <c r="AB2714" s="14">
        <f t="shared" si="870"/>
        <v>0</v>
      </c>
      <c r="AC2714" s="15">
        <f t="shared" si="869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65"/>
        <v>910.8</v>
      </c>
      <c r="Y2715" s="14">
        <f t="shared" si="866"/>
        <v>0</v>
      </c>
      <c r="Z2715" s="14">
        <f t="shared" si="867"/>
        <v>224</v>
      </c>
      <c r="AA2715" s="14">
        <f t="shared" si="868"/>
        <v>0</v>
      </c>
      <c r="AB2715" s="14">
        <f t="shared" si="870"/>
        <v>0</v>
      </c>
      <c r="AC2715" s="15">
        <f t="shared" si="869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71">N2716+S2716</f>
        <v>660</v>
      </c>
      <c r="Y2716" s="52">
        <f t="shared" ref="Y2716:Y2776" si="872">O2716+T2716</f>
        <v>0</v>
      </c>
      <c r="Z2716" s="52">
        <f t="shared" ref="Z2716:Z2776" si="873">P2716+U2716</f>
        <v>0</v>
      </c>
      <c r="AA2716" s="52">
        <f t="shared" ref="AA2716:AA2776" si="874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801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71"/>
        <v>818.40000000000009</v>
      </c>
      <c r="Y2717" s="14">
        <f t="shared" si="872"/>
        <v>0</v>
      </c>
      <c r="Z2717" s="14">
        <f t="shared" si="873"/>
        <v>0</v>
      </c>
      <c r="AA2717" s="14">
        <f t="shared" si="874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800</v>
      </c>
      <c r="AF2717" s="60"/>
    </row>
    <row r="2718" spans="1:32">
      <c r="A2718" s="99" t="s">
        <v>802</v>
      </c>
      <c r="B2718" s="91">
        <v>0</v>
      </c>
      <c r="C2718" s="21" t="s">
        <v>835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71"/>
        <v>627</v>
      </c>
      <c r="Y2718" s="14">
        <f t="shared" si="872"/>
        <v>0</v>
      </c>
      <c r="Z2718" s="14">
        <f t="shared" si="873"/>
        <v>0</v>
      </c>
      <c r="AA2718" s="14">
        <f t="shared" si="874"/>
        <v>344</v>
      </c>
      <c r="AB2718" s="14">
        <f>R2718+W2718</f>
        <v>0</v>
      </c>
      <c r="AC2718" s="15">
        <f t="shared" ref="AC2718:AC2730" si="875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803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71"/>
        <v>627</v>
      </c>
      <c r="Y2719" s="14">
        <f t="shared" si="872"/>
        <v>0</v>
      </c>
      <c r="Z2719" s="14">
        <f t="shared" si="873"/>
        <v>0</v>
      </c>
      <c r="AA2719" s="14">
        <f t="shared" si="874"/>
        <v>344</v>
      </c>
      <c r="AB2719" s="14">
        <f t="shared" ref="AB2719:AB2730" si="876">R2719+W2719</f>
        <v>0</v>
      </c>
      <c r="AC2719" s="15">
        <f t="shared" si="875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804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71"/>
        <v>627</v>
      </c>
      <c r="Y2720" s="14">
        <f t="shared" si="872"/>
        <v>0</v>
      </c>
      <c r="Z2720" s="14">
        <f t="shared" si="873"/>
        <v>0</v>
      </c>
      <c r="AA2720" s="14">
        <f t="shared" si="874"/>
        <v>344</v>
      </c>
      <c r="AB2720" s="14">
        <f t="shared" si="876"/>
        <v>0</v>
      </c>
      <c r="AC2720" s="15">
        <f t="shared" si="875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654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71"/>
        <v>627</v>
      </c>
      <c r="Y2721" s="14">
        <f t="shared" si="872"/>
        <v>0</v>
      </c>
      <c r="Z2721" s="14">
        <f t="shared" si="873"/>
        <v>0</v>
      </c>
      <c r="AA2721" s="14">
        <f t="shared" si="874"/>
        <v>344</v>
      </c>
      <c r="AB2721" s="14">
        <f t="shared" si="876"/>
        <v>0</v>
      </c>
      <c r="AC2721" s="15">
        <f t="shared" si="875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595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100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600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71"/>
        <v>215.8</v>
      </c>
      <c r="Y2722" s="14">
        <f t="shared" si="872"/>
        <v>900</v>
      </c>
      <c r="Z2722" s="14">
        <f t="shared" si="873"/>
        <v>0</v>
      </c>
      <c r="AA2722" s="14">
        <f t="shared" si="874"/>
        <v>0</v>
      </c>
      <c r="AB2722" s="14">
        <f t="shared" si="876"/>
        <v>0</v>
      </c>
      <c r="AC2722" s="15">
        <f t="shared" si="875"/>
        <v>1115.8</v>
      </c>
      <c r="AD2722" s="48">
        <f>(ROUND(AC2722-AC2716,1)/AC2716)</f>
        <v>9.3921568627450977E-2</v>
      </c>
      <c r="AE2722" s="113"/>
      <c r="AF2722" s="60"/>
    </row>
    <row r="2723" spans="1:32">
      <c r="A2723" s="99" t="s">
        <v>830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50</v>
      </c>
      <c r="L2723" s="13">
        <v>50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600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71"/>
        <v>215.8</v>
      </c>
      <c r="Y2723" s="14">
        <f t="shared" si="872"/>
        <v>0</v>
      </c>
      <c r="Z2723" s="14">
        <f t="shared" si="873"/>
        <v>900</v>
      </c>
      <c r="AA2723" s="14">
        <f t="shared" si="874"/>
        <v>0</v>
      </c>
      <c r="AB2723" s="14">
        <f t="shared" si="876"/>
        <v>0</v>
      </c>
      <c r="AC2723" s="15">
        <f t="shared" si="875"/>
        <v>1115.8</v>
      </c>
      <c r="AD2723" s="48">
        <f>(ROUND(AC2723-AC2716,1)/AC2716)</f>
        <v>9.3921568627450977E-2</v>
      </c>
      <c r="AE2723" s="113"/>
      <c r="AF2723" s="60"/>
    </row>
    <row r="2724" spans="1:32">
      <c r="A2724" s="99" t="s">
        <v>831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115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690</v>
      </c>
      <c r="W2724" s="14">
        <f>(R2724/100)*(K2724*$K$11)+(R2724/100)*(L2724*$L$11)</f>
        <v>0</v>
      </c>
      <c r="X2724" s="14">
        <f t="shared" si="871"/>
        <v>215.8</v>
      </c>
      <c r="Y2724" s="14">
        <f t="shared" si="872"/>
        <v>0</v>
      </c>
      <c r="Z2724" s="14">
        <f t="shared" si="873"/>
        <v>0</v>
      </c>
      <c r="AA2724" s="14">
        <f t="shared" si="874"/>
        <v>990</v>
      </c>
      <c r="AB2724" s="14">
        <f t="shared" si="876"/>
        <v>0</v>
      </c>
      <c r="AC2724" s="15">
        <f t="shared" si="875"/>
        <v>1205.8</v>
      </c>
      <c r="AD2724" s="48">
        <f>(ROUND(AC2724-AC2716,1)/AC2716)</f>
        <v>0.18215686274509804</v>
      </c>
      <c r="AE2724" s="113"/>
      <c r="AF2724" s="60"/>
    </row>
    <row r="2725" spans="1:32">
      <c r="A2725" s="99" t="s">
        <v>832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50</v>
      </c>
      <c r="L2725" s="13">
        <v>50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600</v>
      </c>
      <c r="X2725" s="14">
        <f t="shared" si="871"/>
        <v>215.8</v>
      </c>
      <c r="Y2725" s="14">
        <f t="shared" si="872"/>
        <v>0</v>
      </c>
      <c r="Z2725" s="14">
        <f t="shared" si="873"/>
        <v>0</v>
      </c>
      <c r="AA2725" s="14">
        <f t="shared" si="874"/>
        <v>0</v>
      </c>
      <c r="AB2725" s="14">
        <f t="shared" si="876"/>
        <v>900</v>
      </c>
      <c r="AC2725" s="15">
        <f t="shared" si="875"/>
        <v>1115.8</v>
      </c>
      <c r="AD2725" s="48">
        <f>(ROUND(AC2725-AC2716,1)/AC2716)</f>
        <v>9.3921568627450977E-2</v>
      </c>
      <c r="AE2725" s="113"/>
      <c r="AF2725" s="60"/>
    </row>
    <row r="2726" spans="1:32">
      <c r="A2726" s="99" t="s">
        <v>833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50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(N2726/100)*(I2726*$I$13)+(N2726/100)*(J2726*$J$13)+(N2726/100)*(M2726*$M$13)</f>
        <v>495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270</v>
      </c>
      <c r="W2726" s="14">
        <f>(R2726/100)*(K2726*$K$13)+(R2726/100)*(L2726*$L$13)+(R2726/100)*(M2726*$M$13)</f>
        <v>0</v>
      </c>
      <c r="X2726" s="14">
        <f>N2726+S2726</f>
        <v>742.5</v>
      </c>
      <c r="Y2726" s="14">
        <f t="shared" si="872"/>
        <v>0</v>
      </c>
      <c r="Z2726" s="14">
        <f t="shared" si="873"/>
        <v>0</v>
      </c>
      <c r="AA2726" s="14">
        <f t="shared" si="874"/>
        <v>420</v>
      </c>
      <c r="AB2726" s="14">
        <f t="shared" si="876"/>
        <v>0</v>
      </c>
      <c r="AC2726" s="15">
        <f t="shared" si="875"/>
        <v>1162.5</v>
      </c>
      <c r="AD2726" s="48">
        <f>(ROUND(AC2726-AC2716,1)/AC2716)</f>
        <v>0.13970588235294118</v>
      </c>
      <c r="AE2726" s="113"/>
      <c r="AF2726" s="60"/>
    </row>
    <row r="2727" spans="1:32">
      <c r="A2727" s="99" t="s">
        <v>834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100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877.5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71"/>
        <v>1170</v>
      </c>
      <c r="Y2727" s="14">
        <f t="shared" si="872"/>
        <v>0</v>
      </c>
      <c r="Z2727" s="14">
        <f t="shared" si="873"/>
        <v>0</v>
      </c>
      <c r="AA2727" s="14">
        <f t="shared" si="874"/>
        <v>0</v>
      </c>
      <c r="AB2727" s="14">
        <f t="shared" si="876"/>
        <v>0</v>
      </c>
      <c r="AC2727" s="15">
        <f t="shared" si="875"/>
        <v>1170</v>
      </c>
      <c r="AD2727" s="48">
        <f>(ROUND(AC2727-AC2716,1)/AC2716)</f>
        <v>0.14705882352941177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100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877.5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71"/>
        <v>1170</v>
      </c>
      <c r="Y2728" s="14">
        <f t="shared" si="872"/>
        <v>0</v>
      </c>
      <c r="Z2728" s="14">
        <f t="shared" si="873"/>
        <v>0</v>
      </c>
      <c r="AA2728" s="14">
        <f t="shared" si="874"/>
        <v>0</v>
      </c>
      <c r="AB2728" s="14">
        <f t="shared" si="876"/>
        <v>0</v>
      </c>
      <c r="AC2728" s="15">
        <f t="shared" si="875"/>
        <v>1170</v>
      </c>
      <c r="AD2728" s="48">
        <f>(ROUND(AC2728-AC2716,1)/AC2716)</f>
        <v>0.14705882352941177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71"/>
        <v>774.84</v>
      </c>
      <c r="Y2729" s="14">
        <f t="shared" si="872"/>
        <v>0</v>
      </c>
      <c r="Z2729" s="14">
        <f t="shared" si="873"/>
        <v>0</v>
      </c>
      <c r="AA2729" s="14">
        <f t="shared" si="874"/>
        <v>288</v>
      </c>
      <c r="AB2729" s="14">
        <f t="shared" si="876"/>
        <v>0</v>
      </c>
      <c r="AC2729" s="15">
        <f t="shared" si="875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71"/>
        <v>920.04000000000008</v>
      </c>
      <c r="Y2730" s="14">
        <f t="shared" si="872"/>
        <v>0</v>
      </c>
      <c r="Z2730" s="14">
        <f t="shared" si="873"/>
        <v>0</v>
      </c>
      <c r="AA2730" s="14">
        <f t="shared" si="874"/>
        <v>288</v>
      </c>
      <c r="AB2730" s="14">
        <f t="shared" si="876"/>
        <v>0</v>
      </c>
      <c r="AC2730" s="15">
        <f t="shared" si="875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71"/>
        <v>832</v>
      </c>
      <c r="Y2731" s="52">
        <f t="shared" si="872"/>
        <v>0</v>
      </c>
      <c r="Z2731" s="52">
        <f t="shared" si="873"/>
        <v>0</v>
      </c>
      <c r="AA2731" s="52">
        <f t="shared" si="874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801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77">N2732+S2732</f>
        <v>960</v>
      </c>
      <c r="Y2732" s="14">
        <f t="shared" ref="Y2732:Y2745" si="878">O2732+T2732</f>
        <v>0</v>
      </c>
      <c r="Z2732" s="14">
        <f t="shared" ref="Z2732:Z2745" si="879">P2732+U2732</f>
        <v>0</v>
      </c>
      <c r="AA2732" s="14">
        <f t="shared" ref="AA2732:AA2745" si="880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800</v>
      </c>
      <c r="AF2732" s="60"/>
    </row>
    <row r="2733" spans="1:32">
      <c r="A2733" s="99" t="s">
        <v>802</v>
      </c>
      <c r="B2733" s="93">
        <v>0</v>
      </c>
      <c r="C2733" s="21" t="s">
        <v>835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77"/>
        <v>780.8</v>
      </c>
      <c r="Y2733" s="14">
        <f t="shared" si="878"/>
        <v>0</v>
      </c>
      <c r="Z2733" s="14">
        <f t="shared" si="879"/>
        <v>0</v>
      </c>
      <c r="AA2733" s="14">
        <f t="shared" si="880"/>
        <v>0</v>
      </c>
      <c r="AB2733" s="14">
        <f>R2733+W2733</f>
        <v>0</v>
      </c>
      <c r="AC2733" s="15">
        <f t="shared" ref="AC2733:AC2745" si="881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803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77"/>
        <v>780.8</v>
      </c>
      <c r="Y2734" s="14">
        <f t="shared" si="878"/>
        <v>0</v>
      </c>
      <c r="Z2734" s="14">
        <f t="shared" si="879"/>
        <v>0</v>
      </c>
      <c r="AA2734" s="14">
        <f t="shared" si="880"/>
        <v>0</v>
      </c>
      <c r="AB2734" s="14">
        <f t="shared" ref="AB2734:AB2745" si="882">R2734+W2734</f>
        <v>0</v>
      </c>
      <c r="AC2734" s="15">
        <f t="shared" si="881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804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77"/>
        <v>780.8</v>
      </c>
      <c r="Y2735" s="14">
        <f t="shared" si="878"/>
        <v>0</v>
      </c>
      <c r="Z2735" s="14">
        <f t="shared" si="879"/>
        <v>0</v>
      </c>
      <c r="AA2735" s="14">
        <f t="shared" si="880"/>
        <v>0</v>
      </c>
      <c r="AB2735" s="14">
        <f t="shared" si="882"/>
        <v>0</v>
      </c>
      <c r="AC2735" s="15">
        <f t="shared" si="881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654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77"/>
        <v>780.8</v>
      </c>
      <c r="Y2736" s="14">
        <f t="shared" si="878"/>
        <v>0</v>
      </c>
      <c r="Z2736" s="14">
        <f t="shared" si="879"/>
        <v>0</v>
      </c>
      <c r="AA2736" s="14">
        <f t="shared" si="880"/>
        <v>0</v>
      </c>
      <c r="AB2736" s="14">
        <f t="shared" si="882"/>
        <v>0</v>
      </c>
      <c r="AC2736" s="15">
        <f t="shared" si="881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595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77"/>
        <v>270.39999999999998</v>
      </c>
      <c r="Y2737" s="14">
        <f t="shared" si="878"/>
        <v>648</v>
      </c>
      <c r="Z2737" s="14">
        <f t="shared" si="879"/>
        <v>0</v>
      </c>
      <c r="AA2737" s="14">
        <f t="shared" si="880"/>
        <v>0</v>
      </c>
      <c r="AB2737" s="14">
        <f t="shared" si="882"/>
        <v>0</v>
      </c>
      <c r="AC2737" s="15">
        <f t="shared" si="881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830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77"/>
        <v>270.39999999999998</v>
      </c>
      <c r="Y2738" s="14">
        <f t="shared" si="878"/>
        <v>0</v>
      </c>
      <c r="Z2738" s="14">
        <f t="shared" si="879"/>
        <v>648</v>
      </c>
      <c r="AA2738" s="14">
        <f t="shared" si="880"/>
        <v>0</v>
      </c>
      <c r="AB2738" s="14">
        <f t="shared" si="882"/>
        <v>0</v>
      </c>
      <c r="AC2738" s="15">
        <f t="shared" si="881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831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77"/>
        <v>270.39999999999998</v>
      </c>
      <c r="Y2739" s="14">
        <f t="shared" si="878"/>
        <v>0</v>
      </c>
      <c r="Z2739" s="14">
        <f t="shared" si="879"/>
        <v>0</v>
      </c>
      <c r="AA2739" s="14">
        <f t="shared" si="880"/>
        <v>648</v>
      </c>
      <c r="AB2739" s="14">
        <f t="shared" si="882"/>
        <v>0</v>
      </c>
      <c r="AC2739" s="15">
        <f t="shared" si="881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832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77"/>
        <v>270.39999999999998</v>
      </c>
      <c r="Y2740" s="14">
        <f t="shared" si="878"/>
        <v>0</v>
      </c>
      <c r="Z2740" s="14">
        <f t="shared" si="879"/>
        <v>0</v>
      </c>
      <c r="AA2740" s="14">
        <f t="shared" si="880"/>
        <v>0</v>
      </c>
      <c r="AB2740" s="14">
        <f t="shared" si="882"/>
        <v>648</v>
      </c>
      <c r="AC2740" s="15">
        <f t="shared" si="881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833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>N2741+S2741</f>
        <v>960</v>
      </c>
      <c r="Y2741" s="14">
        <f t="shared" si="878"/>
        <v>0</v>
      </c>
      <c r="Z2741" s="14">
        <f t="shared" si="879"/>
        <v>0</v>
      </c>
      <c r="AA2741" s="14">
        <f t="shared" si="880"/>
        <v>0</v>
      </c>
      <c r="AB2741" s="14">
        <f t="shared" si="882"/>
        <v>0</v>
      </c>
      <c r="AC2741" s="15">
        <f t="shared" si="881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834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77"/>
        <v>960</v>
      </c>
      <c r="Y2742" s="14">
        <f t="shared" si="878"/>
        <v>0</v>
      </c>
      <c r="Z2742" s="14">
        <f t="shared" si="879"/>
        <v>0</v>
      </c>
      <c r="AA2742" s="14">
        <f t="shared" si="880"/>
        <v>0</v>
      </c>
      <c r="AB2742" s="14">
        <f t="shared" si="882"/>
        <v>0</v>
      </c>
      <c r="AC2742" s="15">
        <f t="shared" si="881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77"/>
        <v>960</v>
      </c>
      <c r="Y2743" s="14">
        <f t="shared" si="878"/>
        <v>0</v>
      </c>
      <c r="Z2743" s="14">
        <f t="shared" si="879"/>
        <v>0</v>
      </c>
      <c r="AA2743" s="14">
        <f t="shared" si="880"/>
        <v>0</v>
      </c>
      <c r="AB2743" s="14">
        <f t="shared" si="882"/>
        <v>0</v>
      </c>
      <c r="AC2743" s="15">
        <f t="shared" si="881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77"/>
        <v>872.96</v>
      </c>
      <c r="Y2744" s="14">
        <f t="shared" si="878"/>
        <v>0</v>
      </c>
      <c r="Z2744" s="14">
        <f t="shared" si="879"/>
        <v>0</v>
      </c>
      <c r="AA2744" s="14">
        <f t="shared" si="880"/>
        <v>0</v>
      </c>
      <c r="AB2744" s="14">
        <f t="shared" si="882"/>
        <v>0</v>
      </c>
      <c r="AC2744" s="15">
        <f t="shared" si="881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77"/>
        <v>1080.3200000000002</v>
      </c>
      <c r="Y2745" s="14">
        <f t="shared" si="878"/>
        <v>0</v>
      </c>
      <c r="Z2745" s="14">
        <f t="shared" si="879"/>
        <v>0</v>
      </c>
      <c r="AA2745" s="14">
        <f t="shared" si="880"/>
        <v>0</v>
      </c>
      <c r="AB2745" s="14">
        <f t="shared" si="882"/>
        <v>0</v>
      </c>
      <c r="AC2745" s="15">
        <f t="shared" si="881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71"/>
        <v>840</v>
      </c>
      <c r="Y2746" s="52">
        <f t="shared" si="872"/>
        <v>0</v>
      </c>
      <c r="Z2746" s="52">
        <f t="shared" si="873"/>
        <v>0</v>
      </c>
      <c r="AA2746" s="52">
        <f t="shared" si="874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801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71"/>
        <v>960</v>
      </c>
      <c r="Y2747" s="14">
        <f t="shared" si="872"/>
        <v>0</v>
      </c>
      <c r="Z2747" s="14">
        <f t="shared" si="873"/>
        <v>0</v>
      </c>
      <c r="AA2747" s="14">
        <f t="shared" si="874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800</v>
      </c>
      <c r="AF2747" s="60"/>
    </row>
    <row r="2748" spans="1:32">
      <c r="A2748" s="99" t="s">
        <v>802</v>
      </c>
      <c r="B2748" s="91">
        <v>0</v>
      </c>
      <c r="C2748" s="21" t="s">
        <v>835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71"/>
        <v>786</v>
      </c>
      <c r="Y2748" s="14">
        <f t="shared" si="872"/>
        <v>0</v>
      </c>
      <c r="Z2748" s="14">
        <f t="shared" si="873"/>
        <v>0</v>
      </c>
      <c r="AA2748" s="14">
        <f t="shared" si="874"/>
        <v>0</v>
      </c>
      <c r="AB2748" s="14">
        <f>R2748+W2748</f>
        <v>0</v>
      </c>
      <c r="AC2748" s="15">
        <f t="shared" ref="AC2748:AC2760" si="883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803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71"/>
        <v>786</v>
      </c>
      <c r="Y2749" s="14">
        <f t="shared" si="872"/>
        <v>0</v>
      </c>
      <c r="Z2749" s="14">
        <f t="shared" si="873"/>
        <v>0</v>
      </c>
      <c r="AA2749" s="14">
        <f t="shared" si="874"/>
        <v>0</v>
      </c>
      <c r="AB2749" s="14">
        <f t="shared" ref="AB2749:AB2760" si="884">R2749+W2749</f>
        <v>0</v>
      </c>
      <c r="AC2749" s="15">
        <f t="shared" si="883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804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71"/>
        <v>786</v>
      </c>
      <c r="Y2750" s="14">
        <f t="shared" si="872"/>
        <v>0</v>
      </c>
      <c r="Z2750" s="14">
        <f t="shared" si="873"/>
        <v>0</v>
      </c>
      <c r="AA2750" s="14">
        <f t="shared" si="874"/>
        <v>0</v>
      </c>
      <c r="AB2750" s="14">
        <f t="shared" si="884"/>
        <v>0</v>
      </c>
      <c r="AC2750" s="15">
        <f t="shared" si="883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654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71"/>
        <v>786</v>
      </c>
      <c r="Y2751" s="14">
        <f t="shared" si="872"/>
        <v>0</v>
      </c>
      <c r="Z2751" s="14">
        <f t="shared" si="873"/>
        <v>0</v>
      </c>
      <c r="AA2751" s="14">
        <f t="shared" si="874"/>
        <v>0</v>
      </c>
      <c r="AB2751" s="14">
        <f t="shared" si="884"/>
        <v>0</v>
      </c>
      <c r="AC2751" s="15">
        <f t="shared" si="883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595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71"/>
        <v>195</v>
      </c>
      <c r="Y2752" s="14">
        <f t="shared" si="872"/>
        <v>738</v>
      </c>
      <c r="Z2752" s="14">
        <f t="shared" si="873"/>
        <v>0</v>
      </c>
      <c r="AA2752" s="14">
        <f t="shared" si="874"/>
        <v>0</v>
      </c>
      <c r="AB2752" s="14">
        <f t="shared" si="884"/>
        <v>0</v>
      </c>
      <c r="AC2752" s="15">
        <f t="shared" si="883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830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71"/>
        <v>284.7</v>
      </c>
      <c r="Y2753" s="14">
        <f t="shared" si="872"/>
        <v>0</v>
      </c>
      <c r="Z2753" s="14">
        <f t="shared" si="873"/>
        <v>639</v>
      </c>
      <c r="AA2753" s="14">
        <f t="shared" si="874"/>
        <v>0</v>
      </c>
      <c r="AB2753" s="14">
        <f t="shared" si="884"/>
        <v>0</v>
      </c>
      <c r="AC2753" s="15">
        <f t="shared" si="883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831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71"/>
        <v>347.1</v>
      </c>
      <c r="Y2754" s="14">
        <f t="shared" si="872"/>
        <v>0</v>
      </c>
      <c r="Z2754" s="14">
        <f t="shared" si="873"/>
        <v>0</v>
      </c>
      <c r="AA2754" s="14">
        <f t="shared" si="874"/>
        <v>576</v>
      </c>
      <c r="AB2754" s="14">
        <f t="shared" si="884"/>
        <v>0</v>
      </c>
      <c r="AC2754" s="15">
        <f t="shared" si="883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832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71"/>
        <v>284.7</v>
      </c>
      <c r="Y2755" s="14">
        <f t="shared" si="872"/>
        <v>0</v>
      </c>
      <c r="Z2755" s="14">
        <f t="shared" si="873"/>
        <v>0</v>
      </c>
      <c r="AA2755" s="14">
        <f t="shared" si="874"/>
        <v>0</v>
      </c>
      <c r="AB2755" s="14">
        <f t="shared" si="884"/>
        <v>639</v>
      </c>
      <c r="AC2755" s="15">
        <f t="shared" si="883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833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71"/>
        <v>967.5</v>
      </c>
      <c r="Y2756" s="14">
        <f t="shared" si="872"/>
        <v>0</v>
      </c>
      <c r="Z2756" s="14">
        <f t="shared" si="873"/>
        <v>0</v>
      </c>
      <c r="AA2756" s="14">
        <f t="shared" si="874"/>
        <v>0</v>
      </c>
      <c r="AB2756" s="14">
        <f t="shared" si="884"/>
        <v>0</v>
      </c>
      <c r="AC2756" s="15">
        <f t="shared" si="883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834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71"/>
        <v>954.6</v>
      </c>
      <c r="Y2757" s="14">
        <f t="shared" si="872"/>
        <v>0</v>
      </c>
      <c r="Z2757" s="14">
        <f t="shared" si="873"/>
        <v>0</v>
      </c>
      <c r="AA2757" s="14">
        <f t="shared" si="874"/>
        <v>0</v>
      </c>
      <c r="AB2757" s="14">
        <f t="shared" si="884"/>
        <v>0</v>
      </c>
      <c r="AC2757" s="15">
        <f t="shared" si="883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71"/>
        <v>954.6</v>
      </c>
      <c r="Y2758" s="14">
        <f t="shared" si="872"/>
        <v>0</v>
      </c>
      <c r="Z2758" s="14">
        <f t="shared" si="873"/>
        <v>0</v>
      </c>
      <c r="AA2758" s="14">
        <f t="shared" si="874"/>
        <v>0</v>
      </c>
      <c r="AB2758" s="14">
        <f t="shared" si="884"/>
        <v>0</v>
      </c>
      <c r="AC2758" s="15">
        <f t="shared" si="883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71"/>
        <v>896.4</v>
      </c>
      <c r="Y2759" s="14">
        <f t="shared" si="872"/>
        <v>0</v>
      </c>
      <c r="Z2759" s="14">
        <f t="shared" si="873"/>
        <v>0</v>
      </c>
      <c r="AA2759" s="14">
        <f t="shared" si="874"/>
        <v>0</v>
      </c>
      <c r="AB2759" s="14">
        <f t="shared" si="884"/>
        <v>0</v>
      </c>
      <c r="AC2759" s="15">
        <f t="shared" si="883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71"/>
        <v>1062</v>
      </c>
      <c r="Y2760" s="14">
        <f t="shared" si="872"/>
        <v>0</v>
      </c>
      <c r="Z2760" s="14">
        <f t="shared" si="873"/>
        <v>0</v>
      </c>
      <c r="AA2760" s="14">
        <f t="shared" si="874"/>
        <v>0</v>
      </c>
      <c r="AB2760" s="14">
        <f t="shared" si="884"/>
        <v>0</v>
      </c>
      <c r="AC2760" s="15">
        <f t="shared" si="883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71"/>
        <v>840</v>
      </c>
      <c r="Y2761" s="52">
        <f t="shared" si="872"/>
        <v>0</v>
      </c>
      <c r="Z2761" s="52">
        <f t="shared" si="873"/>
        <v>0</v>
      </c>
      <c r="AA2761" s="52">
        <f t="shared" si="874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801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71"/>
        <v>973</v>
      </c>
      <c r="Y2762" s="14">
        <f t="shared" si="872"/>
        <v>0</v>
      </c>
      <c r="Z2762" s="14">
        <f t="shared" si="873"/>
        <v>0</v>
      </c>
      <c r="AA2762" s="14">
        <f t="shared" si="874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800</v>
      </c>
      <c r="AF2762" s="60"/>
    </row>
    <row r="2763" spans="1:32">
      <c r="A2763" s="99" t="s">
        <v>802</v>
      </c>
      <c r="B2763" s="93">
        <v>0</v>
      </c>
      <c r="C2763" s="21" t="s">
        <v>835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791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85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803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791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86">R2764+W2764</f>
        <v>0</v>
      </c>
      <c r="AC2764" s="15">
        <f t="shared" si="885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804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791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86"/>
        <v>0</v>
      </c>
      <c r="AC2765" s="15">
        <f t="shared" si="885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654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791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86"/>
        <v>0</v>
      </c>
      <c r="AC2766" s="15">
        <f t="shared" si="885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595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271.44</v>
      </c>
      <c r="Y2767" s="14">
        <f t="shared" si="872"/>
        <v>656.25</v>
      </c>
      <c r="Z2767" s="14">
        <f t="shared" si="873"/>
        <v>0</v>
      </c>
      <c r="AA2767" s="14">
        <f t="shared" si="874"/>
        <v>0</v>
      </c>
      <c r="AB2767" s="14">
        <f t="shared" si="886"/>
        <v>0</v>
      </c>
      <c r="AC2767" s="15">
        <f t="shared" si="885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830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271.44</v>
      </c>
      <c r="Y2768" s="14">
        <f t="shared" si="872"/>
        <v>0</v>
      </c>
      <c r="Z2768" s="14">
        <f t="shared" si="873"/>
        <v>656.25</v>
      </c>
      <c r="AA2768" s="14">
        <f t="shared" si="874"/>
        <v>0</v>
      </c>
      <c r="AB2768" s="14">
        <f t="shared" si="886"/>
        <v>0</v>
      </c>
      <c r="AC2768" s="15">
        <f t="shared" si="885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831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71"/>
        <v>271.44</v>
      </c>
      <c r="Y2769" s="14">
        <f t="shared" si="872"/>
        <v>0</v>
      </c>
      <c r="Z2769" s="14">
        <f t="shared" si="873"/>
        <v>0</v>
      </c>
      <c r="AA2769" s="14">
        <f t="shared" si="874"/>
        <v>656.25</v>
      </c>
      <c r="AB2769" s="14">
        <f t="shared" si="886"/>
        <v>0</v>
      </c>
      <c r="AC2769" s="15">
        <f t="shared" si="885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832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71"/>
        <v>271.44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86"/>
        <v>656.25</v>
      </c>
      <c r="AC2770" s="15">
        <f t="shared" si="885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833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(N2771/100)*(I2771*$I$13)+(N2771/100)*(J2771*$J$13)+(N2771/100)*(M2771*$M$13)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>N2771+S2771</f>
        <v>971.25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86"/>
        <v>0</v>
      </c>
      <c r="AC2771" s="15">
        <f t="shared" si="885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834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971.25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86"/>
        <v>0</v>
      </c>
      <c r="AC2772" s="15">
        <f t="shared" si="885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971.25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86"/>
        <v>0</v>
      </c>
      <c r="AC2773" s="15">
        <f t="shared" si="885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887.59999999999991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86"/>
        <v>0</v>
      </c>
      <c r="AC2774" s="15">
        <f t="shared" si="885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1093.4000000000001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86"/>
        <v>0</v>
      </c>
      <c r="AC2775" s="15">
        <f t="shared" si="885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71"/>
        <v>828.80000000000007</v>
      </c>
      <c r="Y2776" s="52">
        <f t="shared" si="872"/>
        <v>0</v>
      </c>
      <c r="Z2776" s="52">
        <f t="shared" si="873"/>
        <v>0</v>
      </c>
      <c r="AA2776" s="52">
        <f t="shared" si="874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801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87">N2777+S2777</f>
        <v>959.04000000000019</v>
      </c>
      <c r="Y2777" s="14">
        <f t="shared" ref="Y2777:Y2790" si="888">O2777+T2777</f>
        <v>0</v>
      </c>
      <c r="Z2777" s="14">
        <f t="shared" ref="Z2777:Z2790" si="889">P2777+U2777</f>
        <v>0</v>
      </c>
      <c r="AA2777" s="14">
        <f t="shared" ref="AA2777:AA2790" si="890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800</v>
      </c>
      <c r="AF2777" s="60"/>
    </row>
    <row r="2778" spans="1:32">
      <c r="A2778" s="99" t="s">
        <v>802</v>
      </c>
      <c r="B2778" s="91">
        <v>0</v>
      </c>
      <c r="C2778" s="21" t="s">
        <v>835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87"/>
        <v>775.52</v>
      </c>
      <c r="Y2778" s="14">
        <f t="shared" si="888"/>
        <v>0</v>
      </c>
      <c r="Z2778" s="14">
        <f t="shared" si="889"/>
        <v>0</v>
      </c>
      <c r="AA2778" s="14">
        <f t="shared" si="890"/>
        <v>0</v>
      </c>
      <c r="AB2778" s="14">
        <f>R2778+W2778</f>
        <v>0</v>
      </c>
      <c r="AC2778" s="15">
        <f t="shared" ref="AC2778:AC2790" si="891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803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87"/>
        <v>775.52</v>
      </c>
      <c r="Y2779" s="14">
        <f t="shared" si="888"/>
        <v>0</v>
      </c>
      <c r="Z2779" s="14">
        <f t="shared" si="889"/>
        <v>0</v>
      </c>
      <c r="AA2779" s="14">
        <f t="shared" si="890"/>
        <v>0</v>
      </c>
      <c r="AB2779" s="14">
        <f t="shared" ref="AB2779:AB2790" si="892">R2779+W2779</f>
        <v>0</v>
      </c>
      <c r="AC2779" s="15">
        <f t="shared" si="891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804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87"/>
        <v>775.52</v>
      </c>
      <c r="Y2780" s="14">
        <f t="shared" si="888"/>
        <v>0</v>
      </c>
      <c r="Z2780" s="14">
        <f t="shared" si="889"/>
        <v>0</v>
      </c>
      <c r="AA2780" s="14">
        <f t="shared" si="890"/>
        <v>0</v>
      </c>
      <c r="AB2780" s="14">
        <f t="shared" si="892"/>
        <v>0</v>
      </c>
      <c r="AC2780" s="15">
        <f t="shared" si="891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654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87"/>
        <v>775.52</v>
      </c>
      <c r="Y2781" s="14">
        <f t="shared" si="888"/>
        <v>0</v>
      </c>
      <c r="Z2781" s="14">
        <f t="shared" si="889"/>
        <v>0</v>
      </c>
      <c r="AA2781" s="14">
        <f t="shared" si="890"/>
        <v>0</v>
      </c>
      <c r="AB2781" s="14">
        <f t="shared" si="892"/>
        <v>0</v>
      </c>
      <c r="AC2781" s="15">
        <f t="shared" si="891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595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87"/>
        <v>269.36</v>
      </c>
      <c r="Y2782" s="14">
        <f t="shared" si="888"/>
        <v>643.79999999999995</v>
      </c>
      <c r="Z2782" s="14">
        <f t="shared" si="889"/>
        <v>0</v>
      </c>
      <c r="AA2782" s="14">
        <f t="shared" si="890"/>
        <v>0</v>
      </c>
      <c r="AB2782" s="14">
        <f t="shared" si="892"/>
        <v>0</v>
      </c>
      <c r="AC2782" s="15">
        <f t="shared" si="891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830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87"/>
        <v>269.36</v>
      </c>
      <c r="Y2783" s="14">
        <f t="shared" si="888"/>
        <v>0</v>
      </c>
      <c r="Z2783" s="14">
        <f t="shared" si="889"/>
        <v>643.79999999999995</v>
      </c>
      <c r="AA2783" s="14">
        <f t="shared" si="890"/>
        <v>0</v>
      </c>
      <c r="AB2783" s="14">
        <f t="shared" si="892"/>
        <v>0</v>
      </c>
      <c r="AC2783" s="15">
        <f t="shared" si="891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831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887"/>
        <v>269.36</v>
      </c>
      <c r="Y2784" s="14">
        <f t="shared" si="888"/>
        <v>0</v>
      </c>
      <c r="Z2784" s="14">
        <f t="shared" si="889"/>
        <v>0</v>
      </c>
      <c r="AA2784" s="14">
        <f t="shared" si="890"/>
        <v>643.79999999999995</v>
      </c>
      <c r="AB2784" s="14">
        <f t="shared" si="892"/>
        <v>0</v>
      </c>
      <c r="AC2784" s="15">
        <f t="shared" si="891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832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887"/>
        <v>269.36</v>
      </c>
      <c r="Y2785" s="14">
        <f t="shared" si="888"/>
        <v>0</v>
      </c>
      <c r="Z2785" s="14">
        <f t="shared" si="889"/>
        <v>0</v>
      </c>
      <c r="AA2785" s="14">
        <f t="shared" si="890"/>
        <v>0</v>
      </c>
      <c r="AB2785" s="14">
        <f t="shared" si="892"/>
        <v>643.79999999999995</v>
      </c>
      <c r="AC2785" s="15">
        <f t="shared" si="891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833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(N2786/100)*(I2786*$I$13)+(N2786/100)*(J2786*$J$13)+(N2786/100)*(M2786*$M$13)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>N2786+S2786</f>
        <v>954.60000000000014</v>
      </c>
      <c r="Y2786" s="14">
        <f t="shared" si="888"/>
        <v>0</v>
      </c>
      <c r="Z2786" s="14">
        <f t="shared" si="889"/>
        <v>0</v>
      </c>
      <c r="AA2786" s="14">
        <f t="shared" si="890"/>
        <v>0</v>
      </c>
      <c r="AB2786" s="14">
        <f t="shared" si="892"/>
        <v>0</v>
      </c>
      <c r="AC2786" s="15">
        <f t="shared" si="891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834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87"/>
        <v>954.60000000000014</v>
      </c>
      <c r="Y2787" s="14">
        <f t="shared" si="888"/>
        <v>0</v>
      </c>
      <c r="Z2787" s="14">
        <f t="shared" si="889"/>
        <v>0</v>
      </c>
      <c r="AA2787" s="14">
        <f t="shared" si="890"/>
        <v>0</v>
      </c>
      <c r="AB2787" s="14">
        <f t="shared" si="892"/>
        <v>0</v>
      </c>
      <c r="AC2787" s="15">
        <f t="shared" si="891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87"/>
        <v>954.60000000000014</v>
      </c>
      <c r="Y2788" s="14">
        <f t="shared" si="888"/>
        <v>0</v>
      </c>
      <c r="Z2788" s="14">
        <f t="shared" si="889"/>
        <v>0</v>
      </c>
      <c r="AA2788" s="14">
        <f t="shared" si="890"/>
        <v>0</v>
      </c>
      <c r="AB2788" s="14">
        <f t="shared" si="892"/>
        <v>0</v>
      </c>
      <c r="AC2788" s="15">
        <f t="shared" si="891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87"/>
        <v>882.08000000000015</v>
      </c>
      <c r="Y2789" s="14">
        <f t="shared" si="888"/>
        <v>0</v>
      </c>
      <c r="Z2789" s="14">
        <f t="shared" si="889"/>
        <v>0</v>
      </c>
      <c r="AA2789" s="14">
        <f t="shared" si="890"/>
        <v>0</v>
      </c>
      <c r="AB2789" s="14">
        <f t="shared" si="892"/>
        <v>0</v>
      </c>
      <c r="AC2789" s="15">
        <f t="shared" si="891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87"/>
        <v>1064.4160000000002</v>
      </c>
      <c r="Y2790" s="14">
        <f t="shared" si="888"/>
        <v>0</v>
      </c>
      <c r="Z2790" s="14">
        <f t="shared" si="889"/>
        <v>0</v>
      </c>
      <c r="AA2790" s="14">
        <f t="shared" si="890"/>
        <v>0</v>
      </c>
      <c r="AB2790" s="14">
        <f t="shared" si="892"/>
        <v>0</v>
      </c>
      <c r="AC2790" s="15">
        <f t="shared" si="891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93">N2791+S2791</f>
        <v>842.40000000000009</v>
      </c>
      <c r="Y2791" s="52">
        <f t="shared" ref="Y2791:Y2805" si="894">O2791+T2791</f>
        <v>0</v>
      </c>
      <c r="Z2791" s="52">
        <f t="shared" ref="Z2791:Z2805" si="895">P2791+U2791</f>
        <v>0</v>
      </c>
      <c r="AA2791" s="52">
        <f t="shared" ref="AA2791:AA2805" si="896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801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93"/>
        <v>972</v>
      </c>
      <c r="Y2792" s="14">
        <f t="shared" si="894"/>
        <v>0</v>
      </c>
      <c r="Z2792" s="14">
        <f t="shared" si="895"/>
        <v>0</v>
      </c>
      <c r="AA2792" s="14">
        <f t="shared" si="896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800</v>
      </c>
      <c r="AF2792" s="60"/>
    </row>
    <row r="2793" spans="1:32">
      <c r="A2793" s="99" t="s">
        <v>802</v>
      </c>
      <c r="B2793" s="93">
        <v>16</v>
      </c>
      <c r="C2793" s="21" t="s">
        <v>835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93"/>
        <v>790.56</v>
      </c>
      <c r="Y2793" s="14">
        <f t="shared" si="894"/>
        <v>0</v>
      </c>
      <c r="Z2793" s="14">
        <f t="shared" si="895"/>
        <v>0</v>
      </c>
      <c r="AA2793" s="14">
        <f t="shared" si="896"/>
        <v>0</v>
      </c>
      <c r="AB2793" s="14">
        <f>R2793+W2793</f>
        <v>0</v>
      </c>
      <c r="AC2793" s="15">
        <f t="shared" ref="AC2793:AC2805" si="897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803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93"/>
        <v>790.56</v>
      </c>
      <c r="Y2794" s="14">
        <f t="shared" si="894"/>
        <v>0</v>
      </c>
      <c r="Z2794" s="14">
        <f t="shared" si="895"/>
        <v>0</v>
      </c>
      <c r="AA2794" s="14">
        <f t="shared" si="896"/>
        <v>0</v>
      </c>
      <c r="AB2794" s="14">
        <f t="shared" ref="AB2794:AB2805" si="898">R2794+W2794</f>
        <v>0</v>
      </c>
      <c r="AC2794" s="15">
        <f t="shared" si="897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804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93"/>
        <v>790.56</v>
      </c>
      <c r="Y2795" s="14">
        <f t="shared" si="894"/>
        <v>0</v>
      </c>
      <c r="Z2795" s="14">
        <f t="shared" si="895"/>
        <v>0</v>
      </c>
      <c r="AA2795" s="14">
        <f t="shared" si="896"/>
        <v>0</v>
      </c>
      <c r="AB2795" s="14">
        <f t="shared" si="898"/>
        <v>0</v>
      </c>
      <c r="AC2795" s="15">
        <f t="shared" si="897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654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93"/>
        <v>790.56</v>
      </c>
      <c r="Y2796" s="14">
        <f t="shared" si="894"/>
        <v>0</v>
      </c>
      <c r="Z2796" s="14">
        <f t="shared" si="895"/>
        <v>0</v>
      </c>
      <c r="AA2796" s="14">
        <f t="shared" si="896"/>
        <v>0</v>
      </c>
      <c r="AB2796" s="14">
        <f t="shared" si="898"/>
        <v>0</v>
      </c>
      <c r="AC2796" s="15">
        <f t="shared" si="897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595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93"/>
        <v>273.77999999999997</v>
      </c>
      <c r="Y2797" s="14">
        <f t="shared" si="894"/>
        <v>656.1</v>
      </c>
      <c r="Z2797" s="14">
        <f t="shared" si="895"/>
        <v>0</v>
      </c>
      <c r="AA2797" s="14">
        <f t="shared" si="896"/>
        <v>0</v>
      </c>
      <c r="AB2797" s="14">
        <f t="shared" si="898"/>
        <v>0</v>
      </c>
      <c r="AC2797" s="15">
        <f t="shared" si="897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830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93"/>
        <v>273.77999999999997</v>
      </c>
      <c r="Y2798" s="14">
        <f t="shared" si="894"/>
        <v>0</v>
      </c>
      <c r="Z2798" s="14">
        <f t="shared" si="895"/>
        <v>656.1</v>
      </c>
      <c r="AA2798" s="14">
        <f t="shared" si="896"/>
        <v>0</v>
      </c>
      <c r="AB2798" s="14">
        <f t="shared" si="898"/>
        <v>0</v>
      </c>
      <c r="AC2798" s="15">
        <f t="shared" si="897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831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893"/>
        <v>273.77999999999997</v>
      </c>
      <c r="Y2799" s="14">
        <f t="shared" si="894"/>
        <v>0</v>
      </c>
      <c r="Z2799" s="14">
        <f t="shared" si="895"/>
        <v>0</v>
      </c>
      <c r="AA2799" s="14">
        <f t="shared" si="896"/>
        <v>656.1</v>
      </c>
      <c r="AB2799" s="14">
        <f t="shared" si="898"/>
        <v>0</v>
      </c>
      <c r="AC2799" s="15">
        <f t="shared" si="897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832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893"/>
        <v>273.77999999999997</v>
      </c>
      <c r="Y2800" s="14">
        <f t="shared" si="894"/>
        <v>0</v>
      </c>
      <c r="Z2800" s="14">
        <f t="shared" si="895"/>
        <v>0</v>
      </c>
      <c r="AA2800" s="14">
        <f t="shared" si="896"/>
        <v>0</v>
      </c>
      <c r="AB2800" s="14">
        <f t="shared" si="898"/>
        <v>656.1</v>
      </c>
      <c r="AC2800" s="15">
        <f t="shared" si="897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833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(N2801/100)*(I2801*$I$13)+(N2801/100)*(J2801*$J$13)+(N2801/100)*(M2801*$M$13)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>N2801+S2801</f>
        <v>972.00000000000011</v>
      </c>
      <c r="Y2801" s="14">
        <f t="shared" si="894"/>
        <v>0</v>
      </c>
      <c r="Z2801" s="14">
        <f t="shared" si="895"/>
        <v>0</v>
      </c>
      <c r="AA2801" s="14">
        <f t="shared" si="896"/>
        <v>0</v>
      </c>
      <c r="AB2801" s="14">
        <f t="shared" si="898"/>
        <v>0</v>
      </c>
      <c r="AC2801" s="15">
        <f t="shared" si="897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834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93"/>
        <v>972.00000000000011</v>
      </c>
      <c r="Y2802" s="14">
        <f t="shared" si="894"/>
        <v>0</v>
      </c>
      <c r="Z2802" s="14">
        <f t="shared" si="895"/>
        <v>0</v>
      </c>
      <c r="AA2802" s="14">
        <f t="shared" si="896"/>
        <v>0</v>
      </c>
      <c r="AB2802" s="14">
        <f t="shared" si="898"/>
        <v>0</v>
      </c>
      <c r="AC2802" s="15">
        <f t="shared" si="897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93"/>
        <v>972.00000000000011</v>
      </c>
      <c r="Y2803" s="14">
        <f t="shared" si="894"/>
        <v>0</v>
      </c>
      <c r="Z2803" s="14">
        <f t="shared" si="895"/>
        <v>0</v>
      </c>
      <c r="AA2803" s="14">
        <f t="shared" si="896"/>
        <v>0</v>
      </c>
      <c r="AB2803" s="14">
        <f t="shared" si="898"/>
        <v>0</v>
      </c>
      <c r="AC2803" s="15">
        <f t="shared" si="897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93"/>
        <v>894.24</v>
      </c>
      <c r="Y2804" s="14">
        <f t="shared" si="894"/>
        <v>0</v>
      </c>
      <c r="Z2804" s="14">
        <f t="shared" si="895"/>
        <v>0</v>
      </c>
      <c r="AA2804" s="14">
        <f t="shared" si="896"/>
        <v>0</v>
      </c>
      <c r="AB2804" s="14">
        <f t="shared" si="898"/>
        <v>0</v>
      </c>
      <c r="AC2804" s="15">
        <f t="shared" si="897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93"/>
        <v>1083.4559999999999</v>
      </c>
      <c r="Y2805" s="14">
        <f t="shared" si="894"/>
        <v>0</v>
      </c>
      <c r="Z2805" s="14">
        <f t="shared" si="895"/>
        <v>0</v>
      </c>
      <c r="AA2805" s="14">
        <f t="shared" si="896"/>
        <v>0</v>
      </c>
      <c r="AB2805" s="14">
        <f t="shared" si="898"/>
        <v>0</v>
      </c>
      <c r="AC2805" s="15">
        <f t="shared" si="897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99">N2806+S2806</f>
        <v>836</v>
      </c>
      <c r="Y2806" s="52">
        <f t="shared" ref="Y2806:Y2820" si="900">O2806+T2806</f>
        <v>0</v>
      </c>
      <c r="Z2806" s="52">
        <f t="shared" ref="Z2806:Z2820" si="901">P2806+U2806</f>
        <v>0</v>
      </c>
      <c r="AA2806" s="52">
        <f t="shared" ref="AA2806:AA2820" si="902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801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99"/>
        <v>972.8</v>
      </c>
      <c r="Y2807" s="14">
        <f t="shared" si="900"/>
        <v>0</v>
      </c>
      <c r="Z2807" s="14">
        <f t="shared" si="901"/>
        <v>0</v>
      </c>
      <c r="AA2807" s="14">
        <f t="shared" si="902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800</v>
      </c>
      <c r="AF2807" s="60"/>
    </row>
    <row r="2808" spans="1:32">
      <c r="A2808" s="99" t="s">
        <v>802</v>
      </c>
      <c r="B2808" s="91">
        <v>0</v>
      </c>
      <c r="C2808" s="21" t="s">
        <v>835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99"/>
        <v>790.4</v>
      </c>
      <c r="Y2808" s="14">
        <f t="shared" si="900"/>
        <v>0</v>
      </c>
      <c r="Z2808" s="14">
        <f t="shared" si="901"/>
        <v>0</v>
      </c>
      <c r="AA2808" s="14">
        <f t="shared" si="902"/>
        <v>0</v>
      </c>
      <c r="AB2808" s="14">
        <f>R2808+W2808</f>
        <v>0</v>
      </c>
      <c r="AC2808" s="15">
        <f t="shared" ref="AC2808:AC2820" si="903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803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99"/>
        <v>790.4</v>
      </c>
      <c r="Y2809" s="14">
        <f t="shared" si="900"/>
        <v>0</v>
      </c>
      <c r="Z2809" s="14">
        <f t="shared" si="901"/>
        <v>0</v>
      </c>
      <c r="AA2809" s="14">
        <f t="shared" si="902"/>
        <v>0</v>
      </c>
      <c r="AB2809" s="14">
        <f t="shared" ref="AB2809:AB2820" si="904">R2809+W2809</f>
        <v>0</v>
      </c>
      <c r="AC2809" s="15">
        <f t="shared" si="903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804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99"/>
        <v>790.4</v>
      </c>
      <c r="Y2810" s="14">
        <f t="shared" si="900"/>
        <v>0</v>
      </c>
      <c r="Z2810" s="14">
        <f t="shared" si="901"/>
        <v>0</v>
      </c>
      <c r="AA2810" s="14">
        <f t="shared" si="902"/>
        <v>0</v>
      </c>
      <c r="AB2810" s="14">
        <f t="shared" si="904"/>
        <v>0</v>
      </c>
      <c r="AC2810" s="15">
        <f t="shared" si="903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654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99"/>
        <v>790.4</v>
      </c>
      <c r="Y2811" s="14">
        <f t="shared" si="900"/>
        <v>0</v>
      </c>
      <c r="Z2811" s="14">
        <f t="shared" si="901"/>
        <v>0</v>
      </c>
      <c r="AA2811" s="14">
        <f t="shared" si="902"/>
        <v>0</v>
      </c>
      <c r="AB2811" s="14">
        <f t="shared" si="904"/>
        <v>0</v>
      </c>
      <c r="AC2811" s="15">
        <f t="shared" si="903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595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99"/>
        <v>271.70000000000005</v>
      </c>
      <c r="Y2812" s="14">
        <f t="shared" si="900"/>
        <v>649.79999999999995</v>
      </c>
      <c r="Z2812" s="14">
        <f t="shared" si="901"/>
        <v>0</v>
      </c>
      <c r="AA2812" s="14">
        <f t="shared" si="902"/>
        <v>0</v>
      </c>
      <c r="AB2812" s="14">
        <f t="shared" si="904"/>
        <v>0</v>
      </c>
      <c r="AC2812" s="15">
        <f t="shared" si="903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830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99"/>
        <v>271.70000000000005</v>
      </c>
      <c r="Y2813" s="14">
        <f t="shared" si="900"/>
        <v>0</v>
      </c>
      <c r="Z2813" s="14">
        <f t="shared" si="901"/>
        <v>649.79999999999995</v>
      </c>
      <c r="AA2813" s="14">
        <f t="shared" si="902"/>
        <v>0</v>
      </c>
      <c r="AB2813" s="14">
        <f t="shared" si="904"/>
        <v>0</v>
      </c>
      <c r="AC2813" s="15">
        <f t="shared" si="903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831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899"/>
        <v>271.70000000000005</v>
      </c>
      <c r="Y2814" s="14">
        <f t="shared" si="900"/>
        <v>0</v>
      </c>
      <c r="Z2814" s="14">
        <f t="shared" si="901"/>
        <v>0</v>
      </c>
      <c r="AA2814" s="14">
        <f t="shared" si="902"/>
        <v>649.79999999999995</v>
      </c>
      <c r="AB2814" s="14">
        <f t="shared" si="904"/>
        <v>0</v>
      </c>
      <c r="AC2814" s="15">
        <f t="shared" si="903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832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899"/>
        <v>271.70000000000005</v>
      </c>
      <c r="Y2815" s="14">
        <f t="shared" si="900"/>
        <v>0</v>
      </c>
      <c r="Z2815" s="14">
        <f t="shared" si="901"/>
        <v>0</v>
      </c>
      <c r="AA2815" s="14">
        <f t="shared" si="902"/>
        <v>0</v>
      </c>
      <c r="AB2815" s="14">
        <f t="shared" si="904"/>
        <v>649.79999999999995</v>
      </c>
      <c r="AC2815" s="15">
        <f t="shared" si="903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833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(N2816/100)*(I2816*$I$13)+(N2816/100)*(J2816*$J$13)+(N2816/100)*(M2816*$M$13)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>N2816+S2816</f>
        <v>969</v>
      </c>
      <c r="Y2816" s="14">
        <f t="shared" si="900"/>
        <v>0</v>
      </c>
      <c r="Z2816" s="14">
        <f t="shared" si="901"/>
        <v>0</v>
      </c>
      <c r="AA2816" s="14">
        <f t="shared" si="902"/>
        <v>0</v>
      </c>
      <c r="AB2816" s="14">
        <f t="shared" si="904"/>
        <v>0</v>
      </c>
      <c r="AC2816" s="15">
        <f t="shared" si="903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834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99"/>
        <v>969</v>
      </c>
      <c r="Y2817" s="14">
        <f t="shared" si="900"/>
        <v>0</v>
      </c>
      <c r="Z2817" s="14">
        <f t="shared" si="901"/>
        <v>0</v>
      </c>
      <c r="AA2817" s="14">
        <f t="shared" si="902"/>
        <v>0</v>
      </c>
      <c r="AB2817" s="14">
        <f t="shared" si="904"/>
        <v>0</v>
      </c>
      <c r="AC2817" s="15">
        <f t="shared" si="903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99"/>
        <v>969</v>
      </c>
      <c r="Y2818" s="14">
        <f t="shared" si="900"/>
        <v>0</v>
      </c>
      <c r="Z2818" s="14">
        <f t="shared" si="901"/>
        <v>0</v>
      </c>
      <c r="AA2818" s="14">
        <f t="shared" si="902"/>
        <v>0</v>
      </c>
      <c r="AB2818" s="14">
        <f t="shared" si="904"/>
        <v>0</v>
      </c>
      <c r="AC2818" s="15">
        <f t="shared" si="903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99"/>
        <v>890.72</v>
      </c>
      <c r="Y2819" s="14">
        <f t="shared" si="900"/>
        <v>0</v>
      </c>
      <c r="Z2819" s="14">
        <f t="shared" si="901"/>
        <v>0</v>
      </c>
      <c r="AA2819" s="14">
        <f t="shared" si="902"/>
        <v>0</v>
      </c>
      <c r="AB2819" s="14">
        <f t="shared" si="904"/>
        <v>0</v>
      </c>
      <c r="AC2819" s="15">
        <f t="shared" si="903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99"/>
        <v>1091.3600000000001</v>
      </c>
      <c r="Y2820" s="14">
        <f t="shared" si="900"/>
        <v>0</v>
      </c>
      <c r="Z2820" s="14">
        <f t="shared" si="901"/>
        <v>0</v>
      </c>
      <c r="AA2820" s="14">
        <f t="shared" si="902"/>
        <v>0</v>
      </c>
      <c r="AB2820" s="14">
        <f t="shared" si="904"/>
        <v>0</v>
      </c>
      <c r="AC2820" s="15">
        <f t="shared" si="903"/>
        <v>1091.4000000000001</v>
      </c>
      <c r="AD2820" s="48">
        <f>(ROUND(AC2820-AC2806,1)/AC2806)</f>
        <v>0.30550239234449761</v>
      </c>
      <c r="AE2820" s="111"/>
      <c r="AF2820" s="63"/>
    </row>
    <row r="2821" spans="1:32">
      <c r="A2821" s="107"/>
      <c r="B2821" s="150" t="s">
        <v>126</v>
      </c>
      <c r="C2821" s="150"/>
      <c r="D2821" s="150"/>
      <c r="E2821" s="150"/>
      <c r="F2821" s="150"/>
      <c r="G2821" s="150"/>
      <c r="H2821" s="150"/>
      <c r="I2821" s="150"/>
      <c r="J2821" s="150"/>
      <c r="K2821" s="150"/>
      <c r="L2821" s="150"/>
      <c r="M2821" s="150"/>
      <c r="N2821" s="150"/>
      <c r="O2821" s="150"/>
      <c r="P2821" s="150"/>
      <c r="Q2821" s="150"/>
      <c r="R2821" s="150"/>
      <c r="S2821" s="150"/>
      <c r="T2821" s="150"/>
      <c r="U2821" s="150"/>
      <c r="V2821" s="150"/>
      <c r="W2821" s="150"/>
      <c r="X2821" s="150"/>
      <c r="Y2821" s="150"/>
      <c r="Z2821" s="150"/>
      <c r="AA2821" s="150"/>
      <c r="AB2821" s="150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905">N2822+S2822</f>
        <v>580</v>
      </c>
      <c r="Y2822" s="14">
        <f t="shared" ref="Y2822:Y2885" si="906">O2822+T2822</f>
        <v>0</v>
      </c>
      <c r="Z2822" s="14">
        <f t="shared" ref="Z2822:Z2885" si="907">P2822+U2822</f>
        <v>0</v>
      </c>
      <c r="AA2822" s="14">
        <f t="shared" ref="AA2822:AA2885" si="908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/>
      <c r="AF2822" s="60"/>
    </row>
    <row r="2823" spans="1:32">
      <c r="A2823" s="99" t="s">
        <v>801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05"/>
        <v>672.80000000000018</v>
      </c>
      <c r="Y2823" s="14">
        <f t="shared" si="906"/>
        <v>0</v>
      </c>
      <c r="Z2823" s="14">
        <f t="shared" si="907"/>
        <v>0</v>
      </c>
      <c r="AA2823" s="14">
        <f t="shared" si="908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 t="s">
        <v>800</v>
      </c>
      <c r="AF2823" s="60"/>
    </row>
    <row r="2824" spans="1:32">
      <c r="A2824" s="99" t="s">
        <v>802</v>
      </c>
      <c r="B2824" s="87">
        <v>0</v>
      </c>
      <c r="C2824" s="21" t="s">
        <v>835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5"/>
        <v>545.20000000000005</v>
      </c>
      <c r="Y2824" s="14">
        <f t="shared" si="906"/>
        <v>0</v>
      </c>
      <c r="Z2824" s="14">
        <f t="shared" si="907"/>
        <v>0</v>
      </c>
      <c r="AA2824" s="14">
        <f t="shared" si="908"/>
        <v>0</v>
      </c>
      <c r="AB2824" s="14">
        <f>R2824+W2824</f>
        <v>0</v>
      </c>
      <c r="AC2824" s="15">
        <f t="shared" ref="AC2824:AC2836" si="909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803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5"/>
        <v>545.20000000000005</v>
      </c>
      <c r="Y2825" s="14">
        <f t="shared" si="906"/>
        <v>0</v>
      </c>
      <c r="Z2825" s="14">
        <f t="shared" si="907"/>
        <v>0</v>
      </c>
      <c r="AA2825" s="14">
        <f t="shared" si="908"/>
        <v>0</v>
      </c>
      <c r="AB2825" s="14">
        <f t="shared" ref="AB2825:AB2837" si="910">R2825+W2825</f>
        <v>0</v>
      </c>
      <c r="AC2825" s="15">
        <f t="shared" si="909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804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5"/>
        <v>545.20000000000005</v>
      </c>
      <c r="Y2826" s="14">
        <f t="shared" si="906"/>
        <v>0</v>
      </c>
      <c r="Z2826" s="14">
        <f t="shared" si="907"/>
        <v>0</v>
      </c>
      <c r="AA2826" s="14">
        <f t="shared" si="908"/>
        <v>0</v>
      </c>
      <c r="AB2826" s="14">
        <f t="shared" si="910"/>
        <v>0</v>
      </c>
      <c r="AC2826" s="15">
        <f t="shared" si="909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654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5"/>
        <v>545.20000000000005</v>
      </c>
      <c r="Y2827" s="14">
        <f t="shared" si="906"/>
        <v>0</v>
      </c>
      <c r="Z2827" s="14">
        <f t="shared" si="907"/>
        <v>0</v>
      </c>
      <c r="AA2827" s="14">
        <f t="shared" si="908"/>
        <v>0</v>
      </c>
      <c r="AB2827" s="14">
        <f t="shared" si="910"/>
        <v>0</v>
      </c>
      <c r="AC2827" s="15">
        <f t="shared" si="909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595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5"/>
        <v>188.5</v>
      </c>
      <c r="Y2828" s="14">
        <f t="shared" si="906"/>
        <v>452.4</v>
      </c>
      <c r="Z2828" s="14">
        <f t="shared" si="907"/>
        <v>0</v>
      </c>
      <c r="AA2828" s="14">
        <f t="shared" si="908"/>
        <v>0</v>
      </c>
      <c r="AB2828" s="14">
        <f t="shared" si="910"/>
        <v>0</v>
      </c>
      <c r="AC2828" s="15">
        <f t="shared" si="909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830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5"/>
        <v>188.5</v>
      </c>
      <c r="Y2829" s="14">
        <f t="shared" si="906"/>
        <v>0</v>
      </c>
      <c r="Z2829" s="14">
        <f t="shared" si="907"/>
        <v>452.4</v>
      </c>
      <c r="AA2829" s="14">
        <f t="shared" si="908"/>
        <v>0</v>
      </c>
      <c r="AB2829" s="14">
        <f t="shared" si="910"/>
        <v>0</v>
      </c>
      <c r="AC2829" s="15">
        <f t="shared" si="909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831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905"/>
        <v>188.5</v>
      </c>
      <c r="Y2830" s="14">
        <f t="shared" si="906"/>
        <v>0</v>
      </c>
      <c r="Z2830" s="14">
        <f t="shared" si="907"/>
        <v>0</v>
      </c>
      <c r="AA2830" s="14">
        <f t="shared" si="908"/>
        <v>452.4</v>
      </c>
      <c r="AB2830" s="14">
        <f t="shared" si="910"/>
        <v>0</v>
      </c>
      <c r="AC2830" s="15">
        <f t="shared" si="909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832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905"/>
        <v>188.5</v>
      </c>
      <c r="Y2831" s="14">
        <f t="shared" si="906"/>
        <v>0</v>
      </c>
      <c r="Z2831" s="14">
        <f t="shared" si="907"/>
        <v>0</v>
      </c>
      <c r="AA2831" s="14">
        <f t="shared" si="908"/>
        <v>0</v>
      </c>
      <c r="AB2831" s="14">
        <f t="shared" si="910"/>
        <v>452.4</v>
      </c>
      <c r="AC2831" s="15">
        <f t="shared" si="909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833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(N2832/100)*(I2832*$I$13)+(N2832/100)*(J2832*$J$13)+(N2832/100)*(M2832*$M$13)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>N2832+S2832</f>
        <v>671.64</v>
      </c>
      <c r="Y2832" s="14">
        <f t="shared" si="906"/>
        <v>0</v>
      </c>
      <c r="Z2832" s="14">
        <f t="shared" si="907"/>
        <v>0</v>
      </c>
      <c r="AA2832" s="14">
        <f t="shared" si="908"/>
        <v>0</v>
      </c>
      <c r="AB2832" s="14">
        <f t="shared" si="910"/>
        <v>0</v>
      </c>
      <c r="AC2832" s="15">
        <f t="shared" si="909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834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5"/>
        <v>671.64</v>
      </c>
      <c r="Y2833" s="14">
        <f t="shared" si="906"/>
        <v>0</v>
      </c>
      <c r="Z2833" s="14">
        <f t="shared" si="907"/>
        <v>0</v>
      </c>
      <c r="AA2833" s="14">
        <f t="shared" si="908"/>
        <v>0</v>
      </c>
      <c r="AB2833" s="14">
        <f t="shared" si="910"/>
        <v>0</v>
      </c>
      <c r="AC2833" s="15">
        <f t="shared" si="909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5"/>
        <v>671.64</v>
      </c>
      <c r="Y2834" s="14">
        <f t="shared" si="906"/>
        <v>0</v>
      </c>
      <c r="Z2834" s="14">
        <f t="shared" si="907"/>
        <v>0</v>
      </c>
      <c r="AA2834" s="14">
        <f t="shared" si="908"/>
        <v>0</v>
      </c>
      <c r="AB2834" s="14">
        <f t="shared" si="910"/>
        <v>0</v>
      </c>
      <c r="AC2834" s="15">
        <f t="shared" si="909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5"/>
        <v>610.62400000000014</v>
      </c>
      <c r="Y2835" s="14">
        <f t="shared" si="906"/>
        <v>0</v>
      </c>
      <c r="Z2835" s="14">
        <f t="shared" si="907"/>
        <v>0</v>
      </c>
      <c r="AA2835" s="14">
        <f t="shared" si="908"/>
        <v>0</v>
      </c>
      <c r="AB2835" s="14">
        <f t="shared" si="910"/>
        <v>0</v>
      </c>
      <c r="AC2835" s="15">
        <f t="shared" si="909"/>
        <v>610.6</v>
      </c>
      <c r="AD2835" s="48">
        <f>(ROUND(AC2835-AC2822,1)/AC2822)</f>
        <v>5.2758620689655172E-2</v>
      </c>
      <c r="AE2835" s="113"/>
      <c r="AF2835" s="60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5"/>
        <v>757.24800000000016</v>
      </c>
      <c r="Y2836" s="14">
        <f t="shared" si="906"/>
        <v>0</v>
      </c>
      <c r="Z2836" s="14">
        <f t="shared" si="907"/>
        <v>0</v>
      </c>
      <c r="AA2836" s="14">
        <f t="shared" si="908"/>
        <v>0</v>
      </c>
      <c r="AB2836" s="14">
        <f t="shared" si="910"/>
        <v>0</v>
      </c>
      <c r="AC2836" s="15">
        <f t="shared" si="909"/>
        <v>757.2</v>
      </c>
      <c r="AD2836" s="48">
        <f>(ROUND(AC2836-AC2822,1)/AC2822)</f>
        <v>0.3055172413793103</v>
      </c>
      <c r="AE2836" s="111"/>
      <c r="AF2836" s="63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905"/>
        <v>570</v>
      </c>
      <c r="Y2837" s="52">
        <f t="shared" si="906"/>
        <v>0</v>
      </c>
      <c r="Z2837" s="52">
        <f t="shared" si="907"/>
        <v>0</v>
      </c>
      <c r="AA2837" s="52">
        <f t="shared" si="908"/>
        <v>0</v>
      </c>
      <c r="AB2837" s="52">
        <f t="shared" si="910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801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05"/>
        <v>661.2</v>
      </c>
      <c r="Y2838" s="14">
        <f t="shared" si="906"/>
        <v>0</v>
      </c>
      <c r="Z2838" s="14">
        <f t="shared" si="907"/>
        <v>0</v>
      </c>
      <c r="AA2838" s="14">
        <f t="shared" si="908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/>
      <c r="AF2838" s="60"/>
    </row>
    <row r="2839" spans="1:32">
      <c r="A2839" s="99" t="s">
        <v>802</v>
      </c>
      <c r="B2839" s="89">
        <v>0</v>
      </c>
      <c r="C2839" s="21" t="s">
        <v>835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05"/>
        <v>535.79999999999995</v>
      </c>
      <c r="Y2839" s="14">
        <f t="shared" si="906"/>
        <v>0</v>
      </c>
      <c r="Z2839" s="14">
        <f t="shared" si="907"/>
        <v>0</v>
      </c>
      <c r="AA2839" s="14">
        <f t="shared" si="908"/>
        <v>0</v>
      </c>
      <c r="AB2839" s="14">
        <f>R2839+W2839</f>
        <v>0</v>
      </c>
      <c r="AC2839" s="15">
        <f t="shared" ref="AC2839:AC2851" si="911">ROUND(X2839+Y2839+Z2839+AA2839+AB2839,1)</f>
        <v>535.79999999999995</v>
      </c>
      <c r="AD2839" s="48">
        <f>(ROUND(AC2839-AC2837,1)/AC2837)</f>
        <v>-6.0000000000000005E-2</v>
      </c>
      <c r="AE2839" s="113" t="s">
        <v>800</v>
      </c>
      <c r="AF2839" s="60"/>
    </row>
    <row r="2840" spans="1:32">
      <c r="A2840" s="99" t="s">
        <v>803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05"/>
        <v>535.79999999999995</v>
      </c>
      <c r="Y2840" s="14">
        <f t="shared" si="906"/>
        <v>0</v>
      </c>
      <c r="Z2840" s="14">
        <f t="shared" si="907"/>
        <v>0</v>
      </c>
      <c r="AA2840" s="14">
        <f t="shared" si="908"/>
        <v>0</v>
      </c>
      <c r="AB2840" s="14">
        <f t="shared" ref="AB2840:AB2852" si="912">R2840+W2840</f>
        <v>0</v>
      </c>
      <c r="AC2840" s="15">
        <f t="shared" si="911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804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05"/>
        <v>535.79999999999995</v>
      </c>
      <c r="Y2841" s="14">
        <f t="shared" si="906"/>
        <v>0</v>
      </c>
      <c r="Z2841" s="14">
        <f t="shared" si="907"/>
        <v>0</v>
      </c>
      <c r="AA2841" s="14">
        <f t="shared" si="908"/>
        <v>0</v>
      </c>
      <c r="AB2841" s="14">
        <f t="shared" si="912"/>
        <v>0</v>
      </c>
      <c r="AC2841" s="15">
        <f t="shared" si="911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654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05"/>
        <v>535.79999999999995</v>
      </c>
      <c r="Y2842" s="14">
        <f t="shared" si="906"/>
        <v>0</v>
      </c>
      <c r="Z2842" s="14">
        <f t="shared" si="907"/>
        <v>0</v>
      </c>
      <c r="AA2842" s="14">
        <f t="shared" si="908"/>
        <v>0</v>
      </c>
      <c r="AB2842" s="14">
        <f t="shared" si="912"/>
        <v>0</v>
      </c>
      <c r="AC2842" s="15">
        <f t="shared" si="911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595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05"/>
        <v>185.25000000000003</v>
      </c>
      <c r="Y2843" s="14">
        <f t="shared" si="906"/>
        <v>444.6</v>
      </c>
      <c r="Z2843" s="14">
        <f t="shared" si="907"/>
        <v>0</v>
      </c>
      <c r="AA2843" s="14">
        <f t="shared" si="908"/>
        <v>0</v>
      </c>
      <c r="AB2843" s="14">
        <f t="shared" si="912"/>
        <v>0</v>
      </c>
      <c r="AC2843" s="15">
        <f t="shared" si="911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830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05"/>
        <v>185.25000000000003</v>
      </c>
      <c r="Y2844" s="14">
        <f t="shared" si="906"/>
        <v>0</v>
      </c>
      <c r="Z2844" s="14">
        <f t="shared" si="907"/>
        <v>444.6</v>
      </c>
      <c r="AA2844" s="14">
        <f t="shared" si="908"/>
        <v>0</v>
      </c>
      <c r="AB2844" s="14">
        <f t="shared" si="912"/>
        <v>0</v>
      </c>
      <c r="AC2844" s="15">
        <f t="shared" si="911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831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905"/>
        <v>185.25000000000003</v>
      </c>
      <c r="Y2845" s="14">
        <f t="shared" si="906"/>
        <v>0</v>
      </c>
      <c r="Z2845" s="14">
        <f t="shared" si="907"/>
        <v>0</v>
      </c>
      <c r="AA2845" s="14">
        <f t="shared" si="908"/>
        <v>444.6</v>
      </c>
      <c r="AB2845" s="14">
        <f t="shared" si="912"/>
        <v>0</v>
      </c>
      <c r="AC2845" s="15">
        <f t="shared" si="911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832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905"/>
        <v>185.25000000000003</v>
      </c>
      <c r="Y2846" s="14">
        <f t="shared" si="906"/>
        <v>0</v>
      </c>
      <c r="Z2846" s="14">
        <f t="shared" si="907"/>
        <v>0</v>
      </c>
      <c r="AA2846" s="14">
        <f t="shared" si="908"/>
        <v>0</v>
      </c>
      <c r="AB2846" s="14">
        <f t="shared" si="912"/>
        <v>444.6</v>
      </c>
      <c r="AC2846" s="15">
        <f t="shared" si="911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833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(N2847/100)*(I2847*$I$13)+(N2847/100)*(J2847*$J$13)+(N2847/100)*(M2847*$M$13)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>N2847+S2847</f>
        <v>660.06</v>
      </c>
      <c r="Y2847" s="14">
        <f t="shared" si="906"/>
        <v>0</v>
      </c>
      <c r="Z2847" s="14">
        <f t="shared" si="907"/>
        <v>0</v>
      </c>
      <c r="AA2847" s="14">
        <f t="shared" si="908"/>
        <v>0</v>
      </c>
      <c r="AB2847" s="14">
        <f t="shared" si="912"/>
        <v>0</v>
      </c>
      <c r="AC2847" s="15">
        <f t="shared" si="911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834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05"/>
        <v>660.06</v>
      </c>
      <c r="Y2848" s="14">
        <f t="shared" si="906"/>
        <v>0</v>
      </c>
      <c r="Z2848" s="14">
        <f t="shared" si="907"/>
        <v>0</v>
      </c>
      <c r="AA2848" s="14">
        <f t="shared" si="908"/>
        <v>0</v>
      </c>
      <c r="AB2848" s="14">
        <f t="shared" si="912"/>
        <v>0</v>
      </c>
      <c r="AC2848" s="15">
        <f t="shared" si="911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05"/>
        <v>660.06</v>
      </c>
      <c r="Y2849" s="14">
        <f t="shared" si="906"/>
        <v>0</v>
      </c>
      <c r="Z2849" s="14">
        <f t="shared" si="907"/>
        <v>0</v>
      </c>
      <c r="AA2849" s="14">
        <f t="shared" si="908"/>
        <v>0</v>
      </c>
      <c r="AB2849" s="14">
        <f t="shared" si="912"/>
        <v>0</v>
      </c>
      <c r="AC2849" s="15">
        <f t="shared" si="911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05"/>
        <v>600.096</v>
      </c>
      <c r="Y2850" s="14">
        <f t="shared" si="906"/>
        <v>0</v>
      </c>
      <c r="Z2850" s="14">
        <f t="shared" si="907"/>
        <v>0</v>
      </c>
      <c r="AA2850" s="14">
        <f t="shared" si="908"/>
        <v>0</v>
      </c>
      <c r="AB2850" s="14">
        <f t="shared" si="912"/>
        <v>0</v>
      </c>
      <c r="AC2850" s="15">
        <f t="shared" si="911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05"/>
        <v>744.19200000000001</v>
      </c>
      <c r="Y2851" s="14">
        <f t="shared" si="906"/>
        <v>0</v>
      </c>
      <c r="Z2851" s="14">
        <f t="shared" si="907"/>
        <v>0</v>
      </c>
      <c r="AA2851" s="14">
        <f t="shared" si="908"/>
        <v>0</v>
      </c>
      <c r="AB2851" s="14">
        <f t="shared" si="912"/>
        <v>0</v>
      </c>
      <c r="AC2851" s="15">
        <f t="shared" si="911"/>
        <v>744.2</v>
      </c>
      <c r="AD2851" s="48">
        <f>(ROUND(AC2851-AC2837,1)/AC2837)</f>
        <v>0.30561403508771928</v>
      </c>
      <c r="AE2851" s="113"/>
      <c r="AF2851" s="60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05"/>
        <v>598</v>
      </c>
      <c r="Y2852" s="52">
        <f t="shared" si="906"/>
        <v>0</v>
      </c>
      <c r="Z2852" s="52">
        <f t="shared" si="907"/>
        <v>0</v>
      </c>
      <c r="AA2852" s="52">
        <f t="shared" si="908"/>
        <v>0</v>
      </c>
      <c r="AB2852" s="52">
        <f t="shared" si="912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801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05"/>
        <v>690</v>
      </c>
      <c r="Y2853" s="14">
        <f t="shared" si="906"/>
        <v>0</v>
      </c>
      <c r="Z2853" s="14">
        <f t="shared" si="907"/>
        <v>0</v>
      </c>
      <c r="AA2853" s="14">
        <f t="shared" si="908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802</v>
      </c>
      <c r="B2854" s="87">
        <v>8</v>
      </c>
      <c r="C2854" s="21" t="s">
        <v>835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05"/>
        <v>561.20000000000005</v>
      </c>
      <c r="Y2854" s="14">
        <f t="shared" si="906"/>
        <v>0</v>
      </c>
      <c r="Z2854" s="14">
        <f t="shared" si="907"/>
        <v>0</v>
      </c>
      <c r="AA2854" s="14">
        <f t="shared" si="908"/>
        <v>0</v>
      </c>
      <c r="AB2854" s="14">
        <f>R2854+W2854</f>
        <v>0</v>
      </c>
      <c r="AC2854" s="15">
        <f t="shared" ref="AC2854:AC2866" si="913">ROUND(X2854+Y2854+Z2854+AA2854+AB2854,1)</f>
        <v>561.20000000000005</v>
      </c>
      <c r="AD2854" s="48">
        <f>(ROUND(AC2854-AC2852,1)/AC2852)</f>
        <v>-6.1538461538461535E-2</v>
      </c>
      <c r="AE2854" s="113" t="s">
        <v>800</v>
      </c>
      <c r="AF2854" s="60"/>
    </row>
    <row r="2855" spans="1:32">
      <c r="A2855" s="99" t="s">
        <v>803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05"/>
        <v>561.20000000000005</v>
      </c>
      <c r="Y2855" s="14">
        <f t="shared" si="906"/>
        <v>0</v>
      </c>
      <c r="Z2855" s="14">
        <f t="shared" si="907"/>
        <v>0</v>
      </c>
      <c r="AA2855" s="14">
        <f t="shared" si="908"/>
        <v>0</v>
      </c>
      <c r="AB2855" s="14">
        <f t="shared" ref="AB2855:AB2867" si="914">R2855+W2855</f>
        <v>0</v>
      </c>
      <c r="AC2855" s="15">
        <f t="shared" si="913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804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05"/>
        <v>561.20000000000005</v>
      </c>
      <c r="Y2856" s="14">
        <f t="shared" si="906"/>
        <v>0</v>
      </c>
      <c r="Z2856" s="14">
        <f t="shared" si="907"/>
        <v>0</v>
      </c>
      <c r="AA2856" s="14">
        <f t="shared" si="908"/>
        <v>0</v>
      </c>
      <c r="AB2856" s="14">
        <f t="shared" si="914"/>
        <v>0</v>
      </c>
      <c r="AC2856" s="15">
        <f t="shared" si="913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654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05"/>
        <v>561.20000000000005</v>
      </c>
      <c r="Y2857" s="14">
        <f t="shared" si="906"/>
        <v>0</v>
      </c>
      <c r="Z2857" s="14">
        <f t="shared" si="907"/>
        <v>0</v>
      </c>
      <c r="AA2857" s="14">
        <f t="shared" si="908"/>
        <v>0</v>
      </c>
      <c r="AB2857" s="14">
        <f t="shared" si="914"/>
        <v>0</v>
      </c>
      <c r="AC2857" s="15">
        <f t="shared" si="913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595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05"/>
        <v>196.04000000000002</v>
      </c>
      <c r="Y2858" s="14">
        <f t="shared" si="906"/>
        <v>465.75</v>
      </c>
      <c r="Z2858" s="14">
        <f t="shared" si="907"/>
        <v>0</v>
      </c>
      <c r="AA2858" s="14">
        <f t="shared" si="908"/>
        <v>0</v>
      </c>
      <c r="AB2858" s="14">
        <f t="shared" si="914"/>
        <v>0</v>
      </c>
      <c r="AC2858" s="15">
        <f t="shared" si="913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830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05"/>
        <v>196.04000000000002</v>
      </c>
      <c r="Y2859" s="14">
        <f t="shared" si="906"/>
        <v>0</v>
      </c>
      <c r="Z2859" s="14">
        <f t="shared" si="907"/>
        <v>465.75</v>
      </c>
      <c r="AA2859" s="14">
        <f t="shared" si="908"/>
        <v>0</v>
      </c>
      <c r="AB2859" s="14">
        <f t="shared" si="914"/>
        <v>0</v>
      </c>
      <c r="AC2859" s="15">
        <f t="shared" si="913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831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905"/>
        <v>196.04000000000002</v>
      </c>
      <c r="Y2860" s="14">
        <f t="shared" si="906"/>
        <v>0</v>
      </c>
      <c r="Z2860" s="14">
        <f t="shared" si="907"/>
        <v>0</v>
      </c>
      <c r="AA2860" s="14">
        <f t="shared" si="908"/>
        <v>465.75</v>
      </c>
      <c r="AB2860" s="14">
        <f t="shared" si="914"/>
        <v>0</v>
      </c>
      <c r="AC2860" s="15">
        <f t="shared" si="913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832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905"/>
        <v>196.04000000000002</v>
      </c>
      <c r="Y2861" s="14">
        <f t="shared" si="906"/>
        <v>0</v>
      </c>
      <c r="Z2861" s="14">
        <f t="shared" si="907"/>
        <v>0</v>
      </c>
      <c r="AA2861" s="14">
        <f t="shared" si="908"/>
        <v>0</v>
      </c>
      <c r="AB2861" s="14">
        <f t="shared" si="914"/>
        <v>465.75</v>
      </c>
      <c r="AC2861" s="15">
        <f t="shared" si="913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833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(N2862/100)*(I2862*$I$13)+(N2862/100)*(J2862*$J$13)+(N2862/100)*(M2862*$M$13)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>N2862+S2862</f>
        <v>690</v>
      </c>
      <c r="Y2862" s="14">
        <f t="shared" si="906"/>
        <v>0</v>
      </c>
      <c r="Z2862" s="14">
        <f t="shared" si="907"/>
        <v>0</v>
      </c>
      <c r="AA2862" s="14">
        <f t="shared" si="908"/>
        <v>0</v>
      </c>
      <c r="AB2862" s="14">
        <f t="shared" si="914"/>
        <v>0</v>
      </c>
      <c r="AC2862" s="15">
        <f t="shared" si="913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834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05"/>
        <v>690</v>
      </c>
      <c r="Y2863" s="14">
        <f t="shared" si="906"/>
        <v>0</v>
      </c>
      <c r="Z2863" s="14">
        <f t="shared" si="907"/>
        <v>0</v>
      </c>
      <c r="AA2863" s="14">
        <f t="shared" si="908"/>
        <v>0</v>
      </c>
      <c r="AB2863" s="14">
        <f t="shared" si="914"/>
        <v>0</v>
      </c>
      <c r="AC2863" s="15">
        <f t="shared" si="913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05"/>
        <v>690</v>
      </c>
      <c r="Y2864" s="14">
        <f t="shared" si="906"/>
        <v>0</v>
      </c>
      <c r="Z2864" s="14">
        <f t="shared" si="907"/>
        <v>0</v>
      </c>
      <c r="AA2864" s="14">
        <f t="shared" si="908"/>
        <v>0</v>
      </c>
      <c r="AB2864" s="14">
        <f t="shared" si="914"/>
        <v>0</v>
      </c>
      <c r="AC2864" s="15">
        <f t="shared" si="913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05"/>
        <v>648.6</v>
      </c>
      <c r="Y2865" s="14">
        <f t="shared" si="906"/>
        <v>0</v>
      </c>
      <c r="Z2865" s="14">
        <f t="shared" si="907"/>
        <v>0</v>
      </c>
      <c r="AA2865" s="14">
        <f t="shared" si="908"/>
        <v>0</v>
      </c>
      <c r="AB2865" s="14">
        <f t="shared" si="914"/>
        <v>0</v>
      </c>
      <c r="AC2865" s="15">
        <f t="shared" si="913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05"/>
        <v>755.31999999999994</v>
      </c>
      <c r="Y2866" s="14">
        <f t="shared" si="906"/>
        <v>0</v>
      </c>
      <c r="Z2866" s="14">
        <f t="shared" si="907"/>
        <v>0</v>
      </c>
      <c r="AA2866" s="14">
        <f t="shared" si="908"/>
        <v>0</v>
      </c>
      <c r="AB2866" s="14">
        <f t="shared" si="914"/>
        <v>0</v>
      </c>
      <c r="AC2866" s="15">
        <f t="shared" si="913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05"/>
        <v>587.59999999999991</v>
      </c>
      <c r="Y2867" s="52">
        <f t="shared" si="906"/>
        <v>0</v>
      </c>
      <c r="Z2867" s="52">
        <f t="shared" si="907"/>
        <v>0</v>
      </c>
      <c r="AA2867" s="52">
        <f t="shared" si="908"/>
        <v>0</v>
      </c>
      <c r="AB2867" s="52">
        <f t="shared" si="914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801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05"/>
        <v>678</v>
      </c>
      <c r="Y2868" s="14">
        <f t="shared" si="906"/>
        <v>0</v>
      </c>
      <c r="Z2868" s="14">
        <f t="shared" si="907"/>
        <v>0</v>
      </c>
      <c r="AA2868" s="14">
        <f t="shared" si="908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802</v>
      </c>
      <c r="B2869" s="89">
        <v>10</v>
      </c>
      <c r="C2869" s="21" t="s">
        <v>835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05"/>
        <v>551.43999999999994</v>
      </c>
      <c r="Y2869" s="14">
        <f t="shared" si="906"/>
        <v>0</v>
      </c>
      <c r="Z2869" s="14">
        <f t="shared" si="907"/>
        <v>0</v>
      </c>
      <c r="AA2869" s="14">
        <f t="shared" si="908"/>
        <v>0</v>
      </c>
      <c r="AB2869" s="14">
        <f>R2869+W2869</f>
        <v>0</v>
      </c>
      <c r="AC2869" s="15">
        <f t="shared" ref="AC2869:AC2881" si="915">ROUND(X2869+Y2869+Z2869+AA2869+AB2869,1)</f>
        <v>551.4</v>
      </c>
      <c r="AD2869" s="48">
        <f>(ROUND(AC2869-AC2867,1)/AC2867)</f>
        <v>-6.1606535057862497E-2</v>
      </c>
      <c r="AE2869" s="113" t="s">
        <v>800</v>
      </c>
      <c r="AF2869" s="60"/>
    </row>
    <row r="2870" spans="1:32">
      <c r="A2870" s="99" t="s">
        <v>803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05"/>
        <v>551.43999999999994</v>
      </c>
      <c r="Y2870" s="14">
        <f t="shared" si="906"/>
        <v>0</v>
      </c>
      <c r="Z2870" s="14">
        <f t="shared" si="907"/>
        <v>0</v>
      </c>
      <c r="AA2870" s="14">
        <f t="shared" si="908"/>
        <v>0</v>
      </c>
      <c r="AB2870" s="14">
        <f t="shared" ref="AB2870:AB2882" si="916">R2870+W2870</f>
        <v>0</v>
      </c>
      <c r="AC2870" s="15">
        <f t="shared" si="915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804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05"/>
        <v>551.43999999999994</v>
      </c>
      <c r="Y2871" s="14">
        <f t="shared" si="906"/>
        <v>0</v>
      </c>
      <c r="Z2871" s="14">
        <f t="shared" si="907"/>
        <v>0</v>
      </c>
      <c r="AA2871" s="14">
        <f t="shared" si="908"/>
        <v>0</v>
      </c>
      <c r="AB2871" s="14">
        <f t="shared" si="916"/>
        <v>0</v>
      </c>
      <c r="AC2871" s="15">
        <f t="shared" si="915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654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5"/>
        <v>551.43999999999994</v>
      </c>
      <c r="Y2872" s="14">
        <f t="shared" si="906"/>
        <v>0</v>
      </c>
      <c r="Z2872" s="14">
        <f t="shared" si="907"/>
        <v>0</v>
      </c>
      <c r="AA2872" s="14">
        <f t="shared" si="908"/>
        <v>0</v>
      </c>
      <c r="AB2872" s="14">
        <f t="shared" si="916"/>
        <v>0</v>
      </c>
      <c r="AC2872" s="15">
        <f t="shared" si="915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595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5"/>
        <v>192.66000000000003</v>
      </c>
      <c r="Y2873" s="14">
        <f t="shared" si="906"/>
        <v>457.65000000000003</v>
      </c>
      <c r="Z2873" s="14">
        <f t="shared" si="907"/>
        <v>0</v>
      </c>
      <c r="AA2873" s="14">
        <f t="shared" si="908"/>
        <v>0</v>
      </c>
      <c r="AB2873" s="14">
        <f t="shared" si="916"/>
        <v>0</v>
      </c>
      <c r="AC2873" s="15">
        <f t="shared" si="915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830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5"/>
        <v>192.66000000000003</v>
      </c>
      <c r="Y2874" s="14">
        <f t="shared" si="906"/>
        <v>0</v>
      </c>
      <c r="Z2874" s="14">
        <f t="shared" si="907"/>
        <v>457.65000000000003</v>
      </c>
      <c r="AA2874" s="14">
        <f t="shared" si="908"/>
        <v>0</v>
      </c>
      <c r="AB2874" s="14">
        <f t="shared" si="916"/>
        <v>0</v>
      </c>
      <c r="AC2874" s="15">
        <f t="shared" si="915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831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905"/>
        <v>192.66000000000003</v>
      </c>
      <c r="Y2875" s="14">
        <f t="shared" si="906"/>
        <v>0</v>
      </c>
      <c r="Z2875" s="14">
        <f t="shared" si="907"/>
        <v>0</v>
      </c>
      <c r="AA2875" s="14">
        <f t="shared" si="908"/>
        <v>457.65000000000003</v>
      </c>
      <c r="AB2875" s="14">
        <f t="shared" si="916"/>
        <v>0</v>
      </c>
      <c r="AC2875" s="15">
        <f t="shared" si="915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832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905"/>
        <v>192.66000000000003</v>
      </c>
      <c r="Y2876" s="14">
        <f t="shared" si="906"/>
        <v>0</v>
      </c>
      <c r="Z2876" s="14">
        <f t="shared" si="907"/>
        <v>0</v>
      </c>
      <c r="AA2876" s="14">
        <f t="shared" si="908"/>
        <v>0</v>
      </c>
      <c r="AB2876" s="14">
        <f t="shared" si="916"/>
        <v>457.65000000000003</v>
      </c>
      <c r="AC2876" s="15">
        <f t="shared" si="915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833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(N2877/100)*(I2877*$I$13)+(N2877/100)*(J2877*$J$13)+(N2877/100)*(M2877*$M$13)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>N2877+S2877</f>
        <v>678</v>
      </c>
      <c r="Y2877" s="14">
        <f t="shared" si="906"/>
        <v>0</v>
      </c>
      <c r="Z2877" s="14">
        <f t="shared" si="907"/>
        <v>0</v>
      </c>
      <c r="AA2877" s="14">
        <f t="shared" si="908"/>
        <v>0</v>
      </c>
      <c r="AB2877" s="14">
        <f t="shared" si="916"/>
        <v>0</v>
      </c>
      <c r="AC2877" s="15">
        <f t="shared" si="915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834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5"/>
        <v>678</v>
      </c>
      <c r="Y2878" s="14">
        <f t="shared" si="906"/>
        <v>0</v>
      </c>
      <c r="Z2878" s="14">
        <f t="shared" si="907"/>
        <v>0</v>
      </c>
      <c r="AA2878" s="14">
        <f t="shared" si="908"/>
        <v>0</v>
      </c>
      <c r="AB2878" s="14">
        <f t="shared" si="916"/>
        <v>0</v>
      </c>
      <c r="AC2878" s="15">
        <f t="shared" si="915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5"/>
        <v>678</v>
      </c>
      <c r="Y2879" s="14">
        <f t="shared" si="906"/>
        <v>0</v>
      </c>
      <c r="Z2879" s="14">
        <f t="shared" si="907"/>
        <v>0</v>
      </c>
      <c r="AA2879" s="14">
        <f t="shared" si="908"/>
        <v>0</v>
      </c>
      <c r="AB2879" s="14">
        <f t="shared" si="916"/>
        <v>0</v>
      </c>
      <c r="AC2879" s="15">
        <f t="shared" si="915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5"/>
        <v>637.32000000000005</v>
      </c>
      <c r="Y2880" s="14">
        <f t="shared" si="906"/>
        <v>0</v>
      </c>
      <c r="Z2880" s="14">
        <f t="shared" si="907"/>
        <v>0</v>
      </c>
      <c r="AA2880" s="14">
        <f t="shared" si="908"/>
        <v>0</v>
      </c>
      <c r="AB2880" s="14">
        <f t="shared" si="916"/>
        <v>0</v>
      </c>
      <c r="AC2880" s="15">
        <f t="shared" si="915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5"/>
        <v>742.18399999999997</v>
      </c>
      <c r="Y2881" s="14">
        <f t="shared" si="906"/>
        <v>0</v>
      </c>
      <c r="Z2881" s="14">
        <f t="shared" si="907"/>
        <v>0</v>
      </c>
      <c r="AA2881" s="14">
        <f t="shared" si="908"/>
        <v>0</v>
      </c>
      <c r="AB2881" s="14">
        <f t="shared" si="916"/>
        <v>0</v>
      </c>
      <c r="AC2881" s="15">
        <f t="shared" si="915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05"/>
        <v>604.80000000000007</v>
      </c>
      <c r="Y2882" s="52">
        <f t="shared" si="906"/>
        <v>0</v>
      </c>
      <c r="Z2882" s="52">
        <f t="shared" si="907"/>
        <v>0</v>
      </c>
      <c r="AA2882" s="52">
        <f t="shared" si="908"/>
        <v>0</v>
      </c>
      <c r="AB2882" s="52">
        <f t="shared" si="916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801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5"/>
        <v>699.84000000000015</v>
      </c>
      <c r="Y2883" s="14">
        <f t="shared" si="906"/>
        <v>0</v>
      </c>
      <c r="Z2883" s="14">
        <f t="shared" si="907"/>
        <v>0</v>
      </c>
      <c r="AA2883" s="14">
        <f t="shared" si="908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802</v>
      </c>
      <c r="B2884" s="87">
        <v>10</v>
      </c>
      <c r="C2884" s="21" t="s">
        <v>835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5"/>
        <v>565.92000000000007</v>
      </c>
      <c r="Y2884" s="14">
        <f t="shared" si="906"/>
        <v>0</v>
      </c>
      <c r="Z2884" s="14">
        <f t="shared" si="907"/>
        <v>0</v>
      </c>
      <c r="AA2884" s="14">
        <f t="shared" si="908"/>
        <v>0</v>
      </c>
      <c r="AB2884" s="14">
        <f>R2884+W2884</f>
        <v>0</v>
      </c>
      <c r="AC2884" s="15">
        <f t="shared" ref="AC2884:AC2896" si="917">ROUND(X2884+Y2884+Z2884+AA2884+AB2884,1)</f>
        <v>565.9</v>
      </c>
      <c r="AD2884" s="48">
        <f>(ROUND(AC2884-AC2882,1)/AC2882)</f>
        <v>-6.4318783068783067E-2</v>
      </c>
      <c r="AE2884" s="113" t="s">
        <v>800</v>
      </c>
      <c r="AF2884" s="60"/>
    </row>
    <row r="2885" spans="1:32">
      <c r="A2885" s="99" t="s">
        <v>803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5"/>
        <v>565.92000000000007</v>
      </c>
      <c r="Y2885" s="14">
        <f t="shared" si="906"/>
        <v>0</v>
      </c>
      <c r="Z2885" s="14">
        <f t="shared" si="907"/>
        <v>0</v>
      </c>
      <c r="AA2885" s="14">
        <f t="shared" si="908"/>
        <v>0</v>
      </c>
      <c r="AB2885" s="14">
        <f t="shared" ref="AB2885:AB2896" si="918">R2885+W2885</f>
        <v>0</v>
      </c>
      <c r="AC2885" s="15">
        <f t="shared" si="917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804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19">N2886+S2886</f>
        <v>565.92000000000007</v>
      </c>
      <c r="Y2886" s="14">
        <f t="shared" ref="Y2886:Y2896" si="920">O2886+T2886</f>
        <v>0</v>
      </c>
      <c r="Z2886" s="14">
        <f t="shared" ref="Z2886:Z2896" si="921">P2886+U2886</f>
        <v>0</v>
      </c>
      <c r="AA2886" s="14">
        <f t="shared" ref="AA2886:AA2896" si="922">Q2886+V2886</f>
        <v>0</v>
      </c>
      <c r="AB2886" s="14">
        <f t="shared" si="918"/>
        <v>0</v>
      </c>
      <c r="AC2886" s="15">
        <f t="shared" si="917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654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19"/>
        <v>565.92000000000007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 t="shared" si="918"/>
        <v>0</v>
      </c>
      <c r="AC2887" s="15">
        <f t="shared" si="917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595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19"/>
        <v>196.56</v>
      </c>
      <c r="Y2888" s="14">
        <f t="shared" si="920"/>
        <v>469.8</v>
      </c>
      <c r="Z2888" s="14">
        <f t="shared" si="921"/>
        <v>0</v>
      </c>
      <c r="AA2888" s="14">
        <f t="shared" si="922"/>
        <v>0</v>
      </c>
      <c r="AB2888" s="14">
        <f t="shared" si="918"/>
        <v>0</v>
      </c>
      <c r="AC2888" s="15">
        <f t="shared" si="917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830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19"/>
        <v>196.56</v>
      </c>
      <c r="Y2889" s="14">
        <f t="shared" si="920"/>
        <v>0</v>
      </c>
      <c r="Z2889" s="14">
        <f t="shared" si="921"/>
        <v>437.40000000000003</v>
      </c>
      <c r="AA2889" s="14">
        <f t="shared" si="922"/>
        <v>0</v>
      </c>
      <c r="AB2889" s="14">
        <f t="shared" si="918"/>
        <v>0</v>
      </c>
      <c r="AC2889" s="15">
        <f t="shared" si="917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831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19"/>
        <v>196.56</v>
      </c>
      <c r="Y2890" s="14">
        <f t="shared" si="920"/>
        <v>0</v>
      </c>
      <c r="Z2890" s="14">
        <f t="shared" si="921"/>
        <v>0</v>
      </c>
      <c r="AA2890" s="14">
        <f t="shared" si="922"/>
        <v>469.8</v>
      </c>
      <c r="AB2890" s="14">
        <f t="shared" si="918"/>
        <v>0</v>
      </c>
      <c r="AC2890" s="15">
        <f t="shared" si="917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832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19"/>
        <v>196.56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18"/>
        <v>437.40000000000003</v>
      </c>
      <c r="AC2891" s="15">
        <f t="shared" si="917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833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(N2892/100)*(I2892*$I$13)+(N2892/100)*(J2892*$J$13)+(N2892/100)*(M2892*$M$13)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>N2892+S2892</f>
        <v>696.6</v>
      </c>
      <c r="Y2892" s="14">
        <f t="shared" si="920"/>
        <v>0</v>
      </c>
      <c r="Z2892" s="14">
        <f t="shared" si="921"/>
        <v>0</v>
      </c>
      <c r="AA2892" s="14">
        <f t="shared" si="922"/>
        <v>0</v>
      </c>
      <c r="AB2892" s="14">
        <f t="shared" si="918"/>
        <v>0</v>
      </c>
      <c r="AC2892" s="15">
        <f t="shared" si="917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834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19"/>
        <v>696.6</v>
      </c>
      <c r="Y2893" s="14">
        <f t="shared" si="920"/>
        <v>0</v>
      </c>
      <c r="Z2893" s="14">
        <f t="shared" si="921"/>
        <v>0</v>
      </c>
      <c r="AA2893" s="14">
        <f t="shared" si="922"/>
        <v>0</v>
      </c>
      <c r="AB2893" s="14">
        <f t="shared" si="918"/>
        <v>0</v>
      </c>
      <c r="AC2893" s="15">
        <f t="shared" si="917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19"/>
        <v>696.6</v>
      </c>
      <c r="Y2894" s="14">
        <f t="shared" si="920"/>
        <v>0</v>
      </c>
      <c r="Z2894" s="14">
        <f t="shared" si="921"/>
        <v>0</v>
      </c>
      <c r="AA2894" s="14">
        <f t="shared" si="922"/>
        <v>0</v>
      </c>
      <c r="AB2894" s="14">
        <f t="shared" si="918"/>
        <v>0</v>
      </c>
      <c r="AC2894" s="15">
        <f t="shared" si="917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19"/>
        <v>650.5920000000001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18"/>
        <v>0</v>
      </c>
      <c r="AC2895" s="15">
        <f t="shared" si="917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19"/>
        <v>769.82400000000007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18"/>
        <v>0</v>
      </c>
      <c r="AC2896" s="15">
        <f t="shared" si="917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23">N2897+S2897</f>
        <v>593.6</v>
      </c>
      <c r="Y2897" s="52">
        <f t="shared" si="923"/>
        <v>0</v>
      </c>
      <c r="Z2897" s="52">
        <f t="shared" si="923"/>
        <v>0</v>
      </c>
      <c r="AA2897" s="52">
        <f t="shared" si="923"/>
        <v>0</v>
      </c>
      <c r="AB2897" s="52">
        <f t="shared" si="923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801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23"/>
        <v>720.80000000000007</v>
      </c>
      <c r="Y2898" s="14">
        <f t="shared" si="923"/>
        <v>0</v>
      </c>
      <c r="Z2898" s="14">
        <f t="shared" si="923"/>
        <v>0</v>
      </c>
      <c r="AA2898" s="14">
        <f t="shared" si="923"/>
        <v>0</v>
      </c>
      <c r="AB2898" s="14">
        <f t="shared" si="923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802</v>
      </c>
      <c r="B2899" s="89">
        <v>8</v>
      </c>
      <c r="C2899" s="21" t="s">
        <v>835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23"/>
        <v>555.44000000000005</v>
      </c>
      <c r="Y2899" s="14">
        <f t="shared" si="923"/>
        <v>0</v>
      </c>
      <c r="Z2899" s="14">
        <f t="shared" si="923"/>
        <v>0</v>
      </c>
      <c r="AA2899" s="14">
        <f t="shared" si="923"/>
        <v>0</v>
      </c>
      <c r="AB2899" s="14">
        <f t="shared" si="923"/>
        <v>0</v>
      </c>
      <c r="AC2899" s="15">
        <f t="shared" ref="AC2899:AC2911" si="924">ROUND(X2899+Y2899+Z2899+AA2899+AB2899,1)</f>
        <v>555.4</v>
      </c>
      <c r="AD2899" s="48">
        <f>(ROUND(AC2899-AC2897,1)/AC2897)</f>
        <v>-6.4353099730458219E-2</v>
      </c>
      <c r="AE2899" s="113" t="s">
        <v>800</v>
      </c>
      <c r="AF2899" s="60"/>
    </row>
    <row r="2900" spans="1:32">
      <c r="A2900" s="99" t="s">
        <v>803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23"/>
        <v>555.44000000000005</v>
      </c>
      <c r="Y2900" s="14">
        <f t="shared" si="923"/>
        <v>0</v>
      </c>
      <c r="Z2900" s="14">
        <f t="shared" si="923"/>
        <v>0</v>
      </c>
      <c r="AA2900" s="14">
        <f t="shared" si="923"/>
        <v>0</v>
      </c>
      <c r="AB2900" s="14">
        <f t="shared" si="923"/>
        <v>0</v>
      </c>
      <c r="AC2900" s="15">
        <f t="shared" si="924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804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25">N2901+S2901</f>
        <v>555.44000000000005</v>
      </c>
      <c r="Y2901" s="14">
        <f t="shared" ref="Y2901:Y3077" si="926">O2901+T2901</f>
        <v>0</v>
      </c>
      <c r="Z2901" s="14">
        <f t="shared" ref="Z2901:Z3077" si="927">P2901+U2901</f>
        <v>0</v>
      </c>
      <c r="AA2901" s="14">
        <f t="shared" ref="AA2901:AA3077" si="928">Q2901+V2901</f>
        <v>0</v>
      </c>
      <c r="AB2901" s="14">
        <f t="shared" ref="AB2901:AB2914" si="929">R2901+W2901</f>
        <v>0</v>
      </c>
      <c r="AC2901" s="15">
        <f t="shared" si="924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654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25"/>
        <v>555.44000000000005</v>
      </c>
      <c r="Y2902" s="14">
        <f t="shared" si="926"/>
        <v>0</v>
      </c>
      <c r="Z2902" s="14">
        <f t="shared" si="927"/>
        <v>0</v>
      </c>
      <c r="AA2902" s="14">
        <f t="shared" si="928"/>
        <v>0</v>
      </c>
      <c r="AB2902" s="14">
        <f t="shared" si="929"/>
        <v>0</v>
      </c>
      <c r="AC2902" s="15">
        <f t="shared" si="924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595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25"/>
        <v>192.92000000000002</v>
      </c>
      <c r="Y2903" s="14">
        <f t="shared" si="926"/>
        <v>461.1</v>
      </c>
      <c r="Z2903" s="14">
        <f t="shared" si="927"/>
        <v>0</v>
      </c>
      <c r="AA2903" s="14">
        <f t="shared" si="928"/>
        <v>0</v>
      </c>
      <c r="AB2903" s="14">
        <f t="shared" si="929"/>
        <v>0</v>
      </c>
      <c r="AC2903" s="15">
        <f t="shared" si="924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830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25"/>
        <v>192.92000000000002</v>
      </c>
      <c r="Y2904" s="14">
        <f t="shared" si="926"/>
        <v>0</v>
      </c>
      <c r="Z2904" s="14">
        <f t="shared" si="927"/>
        <v>461.1</v>
      </c>
      <c r="AA2904" s="14">
        <f t="shared" si="928"/>
        <v>0</v>
      </c>
      <c r="AB2904" s="14">
        <f t="shared" si="929"/>
        <v>0</v>
      </c>
      <c r="AC2904" s="15">
        <f t="shared" si="924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831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25"/>
        <v>192.92000000000002</v>
      </c>
      <c r="Y2905" s="14">
        <f t="shared" si="926"/>
        <v>0</v>
      </c>
      <c r="Z2905" s="14">
        <f t="shared" si="927"/>
        <v>0</v>
      </c>
      <c r="AA2905" s="14">
        <f t="shared" si="928"/>
        <v>461.1</v>
      </c>
      <c r="AB2905" s="14">
        <f t="shared" si="929"/>
        <v>0</v>
      </c>
      <c r="AC2905" s="15">
        <f t="shared" si="924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832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25"/>
        <v>192.92000000000002</v>
      </c>
      <c r="Y2906" s="14">
        <f t="shared" si="926"/>
        <v>0</v>
      </c>
      <c r="Z2906" s="14">
        <f t="shared" si="927"/>
        <v>0</v>
      </c>
      <c r="AA2906" s="14">
        <f t="shared" si="928"/>
        <v>0</v>
      </c>
      <c r="AB2906" s="14">
        <f t="shared" si="929"/>
        <v>461.1</v>
      </c>
      <c r="AC2906" s="15">
        <f t="shared" si="924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833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(N2907/100)*(I2907*$I$13)+(N2907/100)*(J2907*$J$13)+(N2907/100)*(M2907*$M$13)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>N2907+S2907</f>
        <v>683.7</v>
      </c>
      <c r="Y2907" s="14">
        <f t="shared" si="926"/>
        <v>0</v>
      </c>
      <c r="Z2907" s="14">
        <f t="shared" si="927"/>
        <v>0</v>
      </c>
      <c r="AA2907" s="14">
        <f t="shared" si="928"/>
        <v>0</v>
      </c>
      <c r="AB2907" s="14">
        <f t="shared" si="929"/>
        <v>0</v>
      </c>
      <c r="AC2907" s="15">
        <f t="shared" si="924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834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25"/>
        <v>683.7</v>
      </c>
      <c r="Y2908" s="14">
        <f t="shared" si="926"/>
        <v>0</v>
      </c>
      <c r="Z2908" s="14">
        <f t="shared" si="927"/>
        <v>0</v>
      </c>
      <c r="AA2908" s="14">
        <f t="shared" si="928"/>
        <v>0</v>
      </c>
      <c r="AB2908" s="14">
        <f t="shared" si="929"/>
        <v>0</v>
      </c>
      <c r="AC2908" s="15">
        <f t="shared" si="924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25"/>
        <v>683.7</v>
      </c>
      <c r="Y2909" s="14">
        <f t="shared" si="926"/>
        <v>0</v>
      </c>
      <c r="Z2909" s="14">
        <f t="shared" si="927"/>
        <v>0</v>
      </c>
      <c r="AA2909" s="14">
        <f t="shared" si="928"/>
        <v>0</v>
      </c>
      <c r="AB2909" s="14">
        <f t="shared" si="929"/>
        <v>0</v>
      </c>
      <c r="AC2909" s="15">
        <f t="shared" si="924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25"/>
        <v>697.05600000000004</v>
      </c>
      <c r="Y2910" s="14">
        <f t="shared" si="926"/>
        <v>0</v>
      </c>
      <c r="Z2910" s="14">
        <f t="shared" si="927"/>
        <v>0</v>
      </c>
      <c r="AA2910" s="14">
        <f t="shared" si="928"/>
        <v>0</v>
      </c>
      <c r="AB2910" s="14">
        <f t="shared" si="929"/>
        <v>0</v>
      </c>
      <c r="AC2910" s="15">
        <f t="shared" si="924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25"/>
        <v>697.05600000000004</v>
      </c>
      <c r="Y2911" s="14">
        <f t="shared" si="926"/>
        <v>0</v>
      </c>
      <c r="Z2911" s="14">
        <f t="shared" si="927"/>
        <v>0</v>
      </c>
      <c r="AA2911" s="14">
        <f t="shared" si="928"/>
        <v>0</v>
      </c>
      <c r="AB2911" s="14">
        <f t="shared" si="929"/>
        <v>0</v>
      </c>
      <c r="AC2911" s="15">
        <f t="shared" si="924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0</v>
      </c>
      <c r="H2912" s="11">
        <v>0</v>
      </c>
      <c r="I2912" s="51">
        <v>80</v>
      </c>
      <c r="J2912" s="51">
        <v>40</v>
      </c>
      <c r="K2912" s="51">
        <v>0</v>
      </c>
      <c r="L2912" s="51">
        <v>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432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25"/>
        <v>612</v>
      </c>
      <c r="Y2912" s="52">
        <f t="shared" si="926"/>
        <v>0</v>
      </c>
      <c r="Z2912" s="52">
        <f t="shared" si="927"/>
        <v>0</v>
      </c>
      <c r="AA2912" s="52">
        <f t="shared" si="928"/>
        <v>0</v>
      </c>
      <c r="AB2912" s="52">
        <f t="shared" si="929"/>
        <v>0</v>
      </c>
      <c r="AC2912" s="53">
        <f>ROUND(X2912+Y2912+Z2912+AA2912+AB2912,1)</f>
        <v>612</v>
      </c>
      <c r="AD2912" s="58">
        <v>0</v>
      </c>
      <c r="AE2912" s="113"/>
      <c r="AF2912" s="60"/>
    </row>
    <row r="2913" spans="1:32">
      <c r="A2913" s="99" t="s">
        <v>801</v>
      </c>
      <c r="B2913" s="87">
        <v>18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0</v>
      </c>
      <c r="H2913" s="12">
        <v>0</v>
      </c>
      <c r="I2913" s="13">
        <v>90</v>
      </c>
      <c r="J2913" s="13">
        <v>60</v>
      </c>
      <c r="K2913" s="13">
        <v>0</v>
      </c>
      <c r="L2913" s="13">
        <v>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540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25"/>
        <v>684</v>
      </c>
      <c r="Y2913" s="14">
        <f t="shared" si="926"/>
        <v>0</v>
      </c>
      <c r="Z2913" s="14">
        <f t="shared" si="927"/>
        <v>0</v>
      </c>
      <c r="AA2913" s="14">
        <f t="shared" si="928"/>
        <v>0</v>
      </c>
      <c r="AB2913" s="14">
        <f t="shared" si="929"/>
        <v>0</v>
      </c>
      <c r="AC2913" s="15">
        <f>ROUND(X2913+Y2913+Z2913+AA2913+AB2913,1)</f>
        <v>684</v>
      </c>
      <c r="AD2913" s="48">
        <f>(ROUND(AC2913-AC2912,1)/AC2912)</f>
        <v>0.11764705882352941</v>
      </c>
      <c r="AE2913" s="113"/>
      <c r="AF2913" s="60"/>
    </row>
    <row r="2914" spans="1:32">
      <c r="A2914" s="99" t="s">
        <v>802</v>
      </c>
      <c r="B2914" s="87">
        <v>12</v>
      </c>
      <c r="C2914" s="21" t="s">
        <v>835</v>
      </c>
      <c r="D2914" s="12">
        <v>90</v>
      </c>
      <c r="E2914" s="12">
        <v>0</v>
      </c>
      <c r="F2914" s="12">
        <v>0</v>
      </c>
      <c r="G2914" s="12">
        <v>0</v>
      </c>
      <c r="H2914" s="12">
        <v>0</v>
      </c>
      <c r="I2914" s="13">
        <v>80</v>
      </c>
      <c r="J2914" s="13">
        <v>40</v>
      </c>
      <c r="K2914" s="13">
        <v>0</v>
      </c>
      <c r="L2914" s="13">
        <v>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388.79999999999995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25"/>
        <v>568.79999999999995</v>
      </c>
      <c r="Y2914" s="14">
        <f t="shared" si="926"/>
        <v>0</v>
      </c>
      <c r="Z2914" s="14">
        <f t="shared" si="927"/>
        <v>0</v>
      </c>
      <c r="AA2914" s="14">
        <f t="shared" si="928"/>
        <v>0</v>
      </c>
      <c r="AB2914" s="14">
        <f t="shared" si="929"/>
        <v>0</v>
      </c>
      <c r="AC2914" s="15">
        <f t="shared" ref="AC2914:AC2926" si="930">ROUND(X2914+Y2914+Z2914+AA2914+AB2914,1)</f>
        <v>568.79999999999995</v>
      </c>
      <c r="AD2914" s="48">
        <f>(ROUND(AC2914-AC2912,1)/AC2912)</f>
        <v>-7.0588235294117646E-2</v>
      </c>
      <c r="AE2914" s="113" t="s">
        <v>800</v>
      </c>
      <c r="AF2914" s="60"/>
    </row>
    <row r="2915" spans="1:32">
      <c r="A2915" s="99" t="s">
        <v>803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0</v>
      </c>
      <c r="H2915" s="12">
        <v>0</v>
      </c>
      <c r="I2915" s="13">
        <v>80</v>
      </c>
      <c r="J2915" s="13">
        <v>40</v>
      </c>
      <c r="K2915" s="13">
        <v>0</v>
      </c>
      <c r="L2915" s="13">
        <v>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388.79999999999995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25"/>
        <v>568.79999999999995</v>
      </c>
      <c r="Y2915" s="14">
        <f t="shared" si="926"/>
        <v>0</v>
      </c>
      <c r="Z2915" s="14">
        <f t="shared" si="927"/>
        <v>0</v>
      </c>
      <c r="AA2915" s="14">
        <f t="shared" si="928"/>
        <v>0</v>
      </c>
      <c r="AB2915" s="14">
        <f t="shared" ref="AB2915:AB2927" si="931">R2915+W2915</f>
        <v>0</v>
      </c>
      <c r="AC2915" s="15">
        <f t="shared" si="930"/>
        <v>568.79999999999995</v>
      </c>
      <c r="AD2915" s="48">
        <f>(ROUND(AC2915-AC2912,1)/AC2912)</f>
        <v>-7.0588235294117646E-2</v>
      </c>
      <c r="AE2915" s="113"/>
      <c r="AF2915" s="60"/>
    </row>
    <row r="2916" spans="1:32">
      <c r="A2916" s="99" t="s">
        <v>804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40</v>
      </c>
      <c r="K2916" s="13">
        <v>0</v>
      </c>
      <c r="L2916" s="13">
        <v>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388.79999999999995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ref="X2916:X2927" si="932">N2916+S2916</f>
        <v>568.79999999999995</v>
      </c>
      <c r="Y2916" s="14">
        <f t="shared" ref="Y2916:Y2927" si="933">O2916+T2916</f>
        <v>0</v>
      </c>
      <c r="Z2916" s="14">
        <f t="shared" ref="Z2916:Z2927" si="934">P2916+U2916</f>
        <v>0</v>
      </c>
      <c r="AA2916" s="14">
        <f t="shared" ref="AA2916:AA2927" si="935">Q2916+V2916</f>
        <v>0</v>
      </c>
      <c r="AB2916" s="14">
        <f t="shared" si="931"/>
        <v>0</v>
      </c>
      <c r="AC2916" s="15">
        <f t="shared" si="930"/>
        <v>568.79999999999995</v>
      </c>
      <c r="AD2916" s="48">
        <f>(ROUND(AC2916-AC2912,1)/AC2912)</f>
        <v>-7.0588235294117646E-2</v>
      </c>
      <c r="AE2916" s="113"/>
      <c r="AF2916" s="60"/>
    </row>
    <row r="2917" spans="1:32">
      <c r="A2917" s="99" t="s">
        <v>654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40</v>
      </c>
      <c r="K2917" s="13">
        <v>0</v>
      </c>
      <c r="L2917" s="13">
        <v>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388.79999999999995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32"/>
        <v>568.79999999999995</v>
      </c>
      <c r="Y2917" s="14">
        <f t="shared" si="933"/>
        <v>0</v>
      </c>
      <c r="Z2917" s="14">
        <f t="shared" si="934"/>
        <v>0</v>
      </c>
      <c r="AA2917" s="14">
        <f t="shared" si="935"/>
        <v>0</v>
      </c>
      <c r="AB2917" s="14">
        <f t="shared" si="931"/>
        <v>0</v>
      </c>
      <c r="AC2917" s="15">
        <f t="shared" si="930"/>
        <v>568.79999999999995</v>
      </c>
      <c r="AD2917" s="48">
        <f>(ROUND(AC2917-AC2912,1)/AC2912)</f>
        <v>-7.0588235294117646E-2</v>
      </c>
      <c r="AE2917" s="113"/>
      <c r="AF2917" s="60"/>
    </row>
    <row r="2918" spans="1:32">
      <c r="A2918" s="99" t="s">
        <v>595</v>
      </c>
      <c r="B2918" s="87"/>
      <c r="C2918" s="21" t="s">
        <v>1</v>
      </c>
      <c r="D2918" s="12">
        <v>45</v>
      </c>
      <c r="E2918" s="12">
        <v>110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100</v>
      </c>
      <c r="L2918" s="13">
        <v>0</v>
      </c>
      <c r="M2918" s="13">
        <v>0</v>
      </c>
      <c r="N2918" s="14">
        <f>D2918*$D$9</f>
        <v>58.5</v>
      </c>
      <c r="O2918" s="14">
        <f>E2918*$E$9</f>
        <v>165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140.39999999999998</v>
      </c>
      <c r="T2918" s="14">
        <f>(O2918/100)*(K2918*$K$9)</f>
        <v>330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32"/>
        <v>198.89999999999998</v>
      </c>
      <c r="Y2918" s="14">
        <f t="shared" si="933"/>
        <v>495</v>
      </c>
      <c r="Z2918" s="14">
        <f t="shared" si="934"/>
        <v>0</v>
      </c>
      <c r="AA2918" s="14">
        <f t="shared" si="935"/>
        <v>0</v>
      </c>
      <c r="AB2918" s="14">
        <f t="shared" si="931"/>
        <v>0</v>
      </c>
      <c r="AC2918" s="15">
        <f t="shared" si="930"/>
        <v>693.9</v>
      </c>
      <c r="AD2918" s="48">
        <f>(ROUND(AC2918-AC2912,1)/AC2912)</f>
        <v>0.1338235294117647</v>
      </c>
      <c r="AE2918" s="113"/>
      <c r="AF2918" s="60"/>
    </row>
    <row r="2919" spans="1:32">
      <c r="A2919" s="99" t="s">
        <v>830</v>
      </c>
      <c r="B2919" s="87"/>
      <c r="C2919" s="21" t="s">
        <v>2</v>
      </c>
      <c r="D2919" s="12">
        <v>45</v>
      </c>
      <c r="E2919" s="12">
        <v>0</v>
      </c>
      <c r="F2919" s="12">
        <v>110</v>
      </c>
      <c r="G2919" s="12">
        <v>0</v>
      </c>
      <c r="H2919" s="12">
        <v>0</v>
      </c>
      <c r="I2919" s="13">
        <v>80</v>
      </c>
      <c r="J2919" s="13">
        <v>40</v>
      </c>
      <c r="K2919" s="13">
        <v>50</v>
      </c>
      <c r="L2919" s="13">
        <v>50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165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140.39999999999998</v>
      </c>
      <c r="T2919" s="14">
        <f>(O2919/100)*(K2919*$J$10)</f>
        <v>0</v>
      </c>
      <c r="U2919" s="14">
        <f>(P2919/100)*(K2919*$K$10)+(P2919/100)*(L2919*$L$10)</f>
        <v>330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32"/>
        <v>198.89999999999998</v>
      </c>
      <c r="Y2919" s="14">
        <f t="shared" si="933"/>
        <v>0</v>
      </c>
      <c r="Z2919" s="14">
        <f t="shared" si="934"/>
        <v>495</v>
      </c>
      <c r="AA2919" s="14">
        <f t="shared" si="935"/>
        <v>0</v>
      </c>
      <c r="AB2919" s="14">
        <f t="shared" si="931"/>
        <v>0</v>
      </c>
      <c r="AC2919" s="15">
        <f t="shared" si="930"/>
        <v>693.9</v>
      </c>
      <c r="AD2919" s="48">
        <f>(ROUND(AC2919-AC2912,1)/AC2912)</f>
        <v>0.1338235294117647</v>
      </c>
      <c r="AE2919" s="113"/>
      <c r="AF2919" s="60"/>
    </row>
    <row r="2920" spans="1:32">
      <c r="A2920" s="99" t="s">
        <v>831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110</v>
      </c>
      <c r="H2920" s="12">
        <v>0</v>
      </c>
      <c r="I2920" s="13">
        <v>80</v>
      </c>
      <c r="J2920" s="13">
        <v>40</v>
      </c>
      <c r="K2920" s="13">
        <v>0</v>
      </c>
      <c r="L2920" s="13">
        <v>120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165</v>
      </c>
      <c r="R2920" s="14">
        <f>H2920*$H$11</f>
        <v>0</v>
      </c>
      <c r="S2920" s="14">
        <f>(N2920/100)*(I2920*$I$11)+(N2920/100)*(J2920*$J$11)</f>
        <v>140.39999999999998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396</v>
      </c>
      <c r="W2920" s="14">
        <f>(R2920/100)*(K2920*$K$11)+(R2920/100)*(L2920*$L$11)</f>
        <v>0</v>
      </c>
      <c r="X2920" s="14">
        <f t="shared" si="932"/>
        <v>198.89999999999998</v>
      </c>
      <c r="Y2920" s="14">
        <f t="shared" si="933"/>
        <v>0</v>
      </c>
      <c r="Z2920" s="14">
        <f t="shared" si="934"/>
        <v>0</v>
      </c>
      <c r="AA2920" s="14">
        <f t="shared" si="935"/>
        <v>561</v>
      </c>
      <c r="AB2920" s="14">
        <f t="shared" si="931"/>
        <v>0</v>
      </c>
      <c r="AC2920" s="15">
        <f t="shared" si="930"/>
        <v>759.9</v>
      </c>
      <c r="AD2920" s="48">
        <f>(ROUND(AC2920-AC2912,1)/AC2912)</f>
        <v>0.24166666666666667</v>
      </c>
      <c r="AE2920" s="113"/>
      <c r="AF2920" s="60"/>
    </row>
    <row r="2921" spans="1:32">
      <c r="A2921" s="99" t="s">
        <v>832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110</v>
      </c>
      <c r="I2921" s="13">
        <v>80</v>
      </c>
      <c r="J2921" s="13">
        <v>40</v>
      </c>
      <c r="K2921" s="13">
        <v>50</v>
      </c>
      <c r="L2921" s="13">
        <v>50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165</v>
      </c>
      <c r="S2921" s="14">
        <f>(N2921/100)*(I2921*$I$12)+(N2921/100)*(J2921*$J$12)</f>
        <v>140.39999999999998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330</v>
      </c>
      <c r="X2921" s="14">
        <f t="shared" si="932"/>
        <v>198.89999999999998</v>
      </c>
      <c r="Y2921" s="14">
        <f t="shared" si="933"/>
        <v>0</v>
      </c>
      <c r="Z2921" s="14">
        <f t="shared" si="934"/>
        <v>0</v>
      </c>
      <c r="AA2921" s="14">
        <f t="shared" si="935"/>
        <v>0</v>
      </c>
      <c r="AB2921" s="14">
        <f t="shared" si="931"/>
        <v>495</v>
      </c>
      <c r="AC2921" s="15">
        <f t="shared" si="930"/>
        <v>693.9</v>
      </c>
      <c r="AD2921" s="48">
        <f>(ROUND(AC2921-AC2912,1)/AC2912)</f>
        <v>0.1338235294117647</v>
      </c>
      <c r="AE2921" s="113"/>
      <c r="AF2921" s="60"/>
    </row>
    <row r="2922" spans="1:32">
      <c r="A2922" s="99" t="s">
        <v>833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0</v>
      </c>
      <c r="L2922" s="13">
        <v>0</v>
      </c>
      <c r="M2922" s="13">
        <v>80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(N2922/100)*(I2922*$I$13)+(N2922/100)*(J2922*$J$13)+(N2922/100)*(M2922*$M$13)</f>
        <v>540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>N2922+S2922</f>
        <v>675</v>
      </c>
      <c r="Y2922" s="14">
        <f t="shared" si="933"/>
        <v>0</v>
      </c>
      <c r="Z2922" s="14">
        <f t="shared" si="934"/>
        <v>0</v>
      </c>
      <c r="AA2922" s="14">
        <f t="shared" si="935"/>
        <v>0</v>
      </c>
      <c r="AB2922" s="14">
        <f t="shared" si="931"/>
        <v>0</v>
      </c>
      <c r="AC2922" s="15">
        <f t="shared" si="930"/>
        <v>675</v>
      </c>
      <c r="AD2922" s="48">
        <f>(ROUND(AC2922-AC2912,1)/AC2912)</f>
        <v>0.10294117647058823</v>
      </c>
      <c r="AE2922" s="113"/>
      <c r="AF2922" s="60"/>
    </row>
    <row r="2923" spans="1:32">
      <c r="A2923" s="99" t="s">
        <v>834</v>
      </c>
      <c r="B2923" s="87"/>
      <c r="C2923" s="21" t="s">
        <v>328</v>
      </c>
      <c r="D2923" s="12">
        <v>90</v>
      </c>
      <c r="E2923" s="12">
        <v>0</v>
      </c>
      <c r="F2923" s="12">
        <v>0</v>
      </c>
      <c r="G2923" s="12">
        <v>0</v>
      </c>
      <c r="H2923" s="12">
        <v>0</v>
      </c>
      <c r="I2923" s="13">
        <v>80</v>
      </c>
      <c r="J2923" s="13">
        <v>40</v>
      </c>
      <c r="K2923" s="13">
        <v>90</v>
      </c>
      <c r="L2923" s="13">
        <v>0</v>
      </c>
      <c r="M2923" s="13">
        <v>0</v>
      </c>
      <c r="N2923" s="14">
        <f>D2923*$D$14</f>
        <v>135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567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32"/>
        <v>702</v>
      </c>
      <c r="Y2923" s="14">
        <f t="shared" si="933"/>
        <v>0</v>
      </c>
      <c r="Z2923" s="14">
        <f t="shared" si="934"/>
        <v>0</v>
      </c>
      <c r="AA2923" s="14">
        <f t="shared" si="935"/>
        <v>0</v>
      </c>
      <c r="AB2923" s="14">
        <f t="shared" si="931"/>
        <v>0</v>
      </c>
      <c r="AC2923" s="15">
        <f t="shared" si="930"/>
        <v>702</v>
      </c>
      <c r="AD2923" s="48">
        <f>(ROUND(AC2923-AC2912,1)/AC2912)</f>
        <v>0.14705882352941177</v>
      </c>
      <c r="AE2923" s="113"/>
      <c r="AF2923" s="60"/>
    </row>
    <row r="2924" spans="1:32">
      <c r="A2924" s="99"/>
      <c r="B2924" s="87"/>
      <c r="C2924" s="21" t="s">
        <v>329</v>
      </c>
      <c r="D2924" s="12">
        <v>90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40</v>
      </c>
      <c r="K2924" s="13">
        <v>0</v>
      </c>
      <c r="L2924" s="13">
        <v>90</v>
      </c>
      <c r="M2924" s="13">
        <v>0</v>
      </c>
      <c r="N2924" s="14">
        <f>D2924*$D$15</f>
        <v>135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567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32"/>
        <v>702</v>
      </c>
      <c r="Y2924" s="14">
        <f t="shared" si="933"/>
        <v>0</v>
      </c>
      <c r="Z2924" s="14">
        <f t="shared" si="934"/>
        <v>0</v>
      </c>
      <c r="AA2924" s="14">
        <f t="shared" si="935"/>
        <v>0</v>
      </c>
      <c r="AB2924" s="14">
        <f t="shared" si="931"/>
        <v>0</v>
      </c>
      <c r="AC2924" s="15">
        <f t="shared" si="930"/>
        <v>702</v>
      </c>
      <c r="AD2924" s="48">
        <f>(ROUND(AC2924-AC2912,1)/AC2912)</f>
        <v>0.14705882352941177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80</v>
      </c>
      <c r="K2925" s="13">
        <v>0</v>
      </c>
      <c r="L2925" s="13">
        <v>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518.4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32"/>
        <v>662.4</v>
      </c>
      <c r="Y2925" s="14">
        <f t="shared" si="933"/>
        <v>0</v>
      </c>
      <c r="Z2925" s="14">
        <f t="shared" si="934"/>
        <v>0</v>
      </c>
      <c r="AA2925" s="14">
        <f t="shared" si="935"/>
        <v>0</v>
      </c>
      <c r="AB2925" s="14">
        <f t="shared" si="931"/>
        <v>0</v>
      </c>
      <c r="AC2925" s="15">
        <f t="shared" si="930"/>
        <v>662.4</v>
      </c>
      <c r="AD2925" s="48">
        <f>(ROUND(AC2925-AC2912,1)/AC2912)</f>
        <v>8.2352941176470587E-2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100</v>
      </c>
      <c r="J2926" s="13">
        <v>40</v>
      </c>
      <c r="K2926" s="13">
        <v>0</v>
      </c>
      <c r="L2926" s="13">
        <v>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561.6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32"/>
        <v>705.6</v>
      </c>
      <c r="Y2926" s="14">
        <f t="shared" si="933"/>
        <v>0</v>
      </c>
      <c r="Z2926" s="14">
        <f t="shared" si="934"/>
        <v>0</v>
      </c>
      <c r="AA2926" s="14">
        <f t="shared" si="935"/>
        <v>0</v>
      </c>
      <c r="AB2926" s="14">
        <f t="shared" si="931"/>
        <v>0</v>
      </c>
      <c r="AC2926" s="15">
        <f t="shared" si="930"/>
        <v>705.6</v>
      </c>
      <c r="AD2926" s="48">
        <f>(ROUND(AC2926-AC2912,1)/AC2912)</f>
        <v>0.15294117647058822</v>
      </c>
      <c r="AE2926" s="113"/>
      <c r="AF2926" s="60"/>
    </row>
    <row r="2927" spans="1:32">
      <c r="A2927" s="106" t="s">
        <v>0</v>
      </c>
      <c r="B2927" s="88" t="s">
        <v>873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3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37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32"/>
        <v>280</v>
      </c>
      <c r="Y2927" s="52">
        <f t="shared" si="933"/>
        <v>0</v>
      </c>
      <c r="Z2927" s="52">
        <f t="shared" si="934"/>
        <v>0</v>
      </c>
      <c r="AA2927" s="52">
        <f t="shared" si="935"/>
        <v>0</v>
      </c>
      <c r="AB2927" s="52">
        <f t="shared" si="931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801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3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37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38">N2928+S2928</f>
        <v>280</v>
      </c>
      <c r="Y2928" s="14">
        <f t="shared" ref="Y2928" si="939">O2928+T2928</f>
        <v>0</v>
      </c>
      <c r="Z2928" s="14">
        <f t="shared" ref="Z2928" si="940">P2928+U2928</f>
        <v>0</v>
      </c>
      <c r="AA2928" s="14">
        <f t="shared" ref="AA2928" si="941">Q2928+V2928</f>
        <v>0</v>
      </c>
      <c r="AB2928" s="14">
        <f t="shared" ref="AB2928" si="942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802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3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37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43">N2929+S2929</f>
        <v>750</v>
      </c>
      <c r="Y2929" s="14">
        <f t="shared" ref="Y2929:Y2931" si="944">O2929+T2929</f>
        <v>0</v>
      </c>
      <c r="Z2929" s="14">
        <f t="shared" ref="Z2929:Z2931" si="945">P2929+U2929</f>
        <v>0</v>
      </c>
      <c r="AA2929" s="14">
        <f t="shared" ref="AA2929:AA2931" si="946">Q2929+V2929</f>
        <v>0</v>
      </c>
      <c r="AB2929" s="14">
        <f t="shared" ref="AB2929:AB2931" si="947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800</v>
      </c>
      <c r="AF2929" s="60"/>
    </row>
    <row r="2930" spans="1:32">
      <c r="A2930" s="99" t="s">
        <v>803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3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37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43"/>
        <v>1500</v>
      </c>
      <c r="Y2930" s="14">
        <f t="shared" si="944"/>
        <v>0</v>
      </c>
      <c r="Z2930" s="14">
        <f t="shared" si="945"/>
        <v>0</v>
      </c>
      <c r="AA2930" s="14">
        <f t="shared" si="946"/>
        <v>0</v>
      </c>
      <c r="AB2930" s="14">
        <f t="shared" si="947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804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3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37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43"/>
        <v>3600</v>
      </c>
      <c r="Y2931" s="14">
        <f t="shared" si="944"/>
        <v>0</v>
      </c>
      <c r="Z2931" s="14">
        <f t="shared" si="945"/>
        <v>0</v>
      </c>
      <c r="AA2931" s="14">
        <f t="shared" si="946"/>
        <v>0</v>
      </c>
      <c r="AB2931" s="14">
        <f t="shared" si="947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654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36"/>
        <v>5</v>
      </c>
      <c r="O2932" s="14"/>
      <c r="P2932" s="14"/>
      <c r="Q2932" s="14"/>
      <c r="R2932" s="14"/>
      <c r="S2932" s="14">
        <f t="shared" si="937"/>
        <v>0.5</v>
      </c>
      <c r="T2932" s="14"/>
      <c r="U2932" s="14"/>
      <c r="V2932" s="14"/>
      <c r="W2932" s="14"/>
      <c r="X2932" s="14">
        <f t="shared" si="943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595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830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831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832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833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834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883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48">N2942+S2942</f>
        <v>600</v>
      </c>
      <c r="Y2942" s="52">
        <f t="shared" ref="Y2942:Y2956" si="949">O2942+T2942</f>
        <v>0</v>
      </c>
      <c r="Z2942" s="52">
        <f t="shared" ref="Z2942:Z2956" si="950">P2942+U2942</f>
        <v>0</v>
      </c>
      <c r="AA2942" s="52">
        <f t="shared" ref="AA2942:AA2956" si="951">Q2942+V2942</f>
        <v>0</v>
      </c>
      <c r="AB2942" s="52">
        <f t="shared" ref="AB2942:AB2956" si="952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801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48"/>
        <v>696</v>
      </c>
      <c r="Y2943" s="14">
        <f t="shared" si="949"/>
        <v>0</v>
      </c>
      <c r="Z2943" s="14">
        <f t="shared" si="950"/>
        <v>0</v>
      </c>
      <c r="AA2943" s="14">
        <f t="shared" si="951"/>
        <v>0</v>
      </c>
      <c r="AB2943" s="14">
        <f t="shared" si="952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802</v>
      </c>
      <c r="B2944" s="87">
        <v>0</v>
      </c>
      <c r="C2944" s="21" t="s">
        <v>835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48"/>
        <v>560</v>
      </c>
      <c r="Y2944" s="14">
        <f t="shared" si="949"/>
        <v>0</v>
      </c>
      <c r="Z2944" s="14">
        <f t="shared" si="950"/>
        <v>0</v>
      </c>
      <c r="AA2944" s="14">
        <f t="shared" si="951"/>
        <v>0</v>
      </c>
      <c r="AB2944" s="14">
        <f t="shared" si="952"/>
        <v>0</v>
      </c>
      <c r="AC2944" s="15">
        <f t="shared" ref="AC2944:AC2956" si="953">ROUND(X2944+Y2944+Z2944+AA2944+AB2944,1)</f>
        <v>560</v>
      </c>
      <c r="AD2944" s="48">
        <f>(ROUND(AC2944-AC2942,1)/AC2942)</f>
        <v>-6.6666666666666666E-2</v>
      </c>
      <c r="AE2944" s="113" t="s">
        <v>800</v>
      </c>
      <c r="AF2944" s="60"/>
    </row>
    <row r="2945" spans="1:32">
      <c r="A2945" s="99" t="s">
        <v>803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48"/>
        <v>560</v>
      </c>
      <c r="Y2945" s="14">
        <f t="shared" si="949"/>
        <v>0</v>
      </c>
      <c r="Z2945" s="14">
        <f t="shared" si="950"/>
        <v>0</v>
      </c>
      <c r="AA2945" s="14">
        <f t="shared" si="951"/>
        <v>0</v>
      </c>
      <c r="AB2945" s="14">
        <f t="shared" si="952"/>
        <v>0</v>
      </c>
      <c r="AC2945" s="15">
        <f t="shared" si="953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804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48"/>
        <v>560</v>
      </c>
      <c r="Y2946" s="14">
        <f t="shared" si="949"/>
        <v>0</v>
      </c>
      <c r="Z2946" s="14">
        <f t="shared" si="950"/>
        <v>0</v>
      </c>
      <c r="AA2946" s="14">
        <f t="shared" si="951"/>
        <v>0</v>
      </c>
      <c r="AB2946" s="14">
        <f t="shared" si="952"/>
        <v>0</v>
      </c>
      <c r="AC2946" s="15">
        <f t="shared" si="953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654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48"/>
        <v>560</v>
      </c>
      <c r="Y2947" s="14">
        <f t="shared" si="949"/>
        <v>0</v>
      </c>
      <c r="Z2947" s="14">
        <f t="shared" si="950"/>
        <v>0</v>
      </c>
      <c r="AA2947" s="14">
        <f t="shared" si="951"/>
        <v>0</v>
      </c>
      <c r="AB2947" s="14">
        <f t="shared" si="952"/>
        <v>0</v>
      </c>
      <c r="AC2947" s="15">
        <f t="shared" si="953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595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48"/>
        <v>195</v>
      </c>
      <c r="Y2948" s="14">
        <f t="shared" si="949"/>
        <v>474</v>
      </c>
      <c r="Z2948" s="14">
        <f t="shared" si="950"/>
        <v>0</v>
      </c>
      <c r="AA2948" s="14">
        <f t="shared" si="951"/>
        <v>0</v>
      </c>
      <c r="AB2948" s="14">
        <f t="shared" si="952"/>
        <v>0</v>
      </c>
      <c r="AC2948" s="15">
        <f t="shared" si="953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830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48"/>
        <v>195</v>
      </c>
      <c r="Y2949" s="14">
        <f t="shared" si="949"/>
        <v>0</v>
      </c>
      <c r="Z2949" s="14">
        <f t="shared" si="950"/>
        <v>474</v>
      </c>
      <c r="AA2949" s="14">
        <f t="shared" si="951"/>
        <v>0</v>
      </c>
      <c r="AB2949" s="14">
        <f t="shared" si="952"/>
        <v>0</v>
      </c>
      <c r="AC2949" s="15">
        <f t="shared" si="953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831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48"/>
        <v>195</v>
      </c>
      <c r="Y2950" s="14">
        <f t="shared" si="949"/>
        <v>0</v>
      </c>
      <c r="Z2950" s="14">
        <f t="shared" si="950"/>
        <v>0</v>
      </c>
      <c r="AA2950" s="14">
        <f t="shared" si="951"/>
        <v>474</v>
      </c>
      <c r="AB2950" s="14">
        <f t="shared" si="952"/>
        <v>0</v>
      </c>
      <c r="AC2950" s="15">
        <f t="shared" si="953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832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48"/>
        <v>195</v>
      </c>
      <c r="Y2951" s="14">
        <f t="shared" si="949"/>
        <v>0</v>
      </c>
      <c r="Z2951" s="14">
        <f t="shared" si="950"/>
        <v>0</v>
      </c>
      <c r="AA2951" s="14">
        <f t="shared" si="951"/>
        <v>0</v>
      </c>
      <c r="AB2951" s="14">
        <f t="shared" si="952"/>
        <v>474</v>
      </c>
      <c r="AC2951" s="15">
        <f t="shared" si="953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833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(N2952/100)*(I2952*$I$13)+(N2952/100)*(J2952*$J$13)+(N2952/100)*(M2952*$M$13)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>N2952+S2952</f>
        <v>705</v>
      </c>
      <c r="Y2952" s="14">
        <f t="shared" si="949"/>
        <v>0</v>
      </c>
      <c r="Z2952" s="14">
        <f t="shared" si="950"/>
        <v>0</v>
      </c>
      <c r="AA2952" s="14">
        <f t="shared" si="951"/>
        <v>0</v>
      </c>
      <c r="AB2952" s="14">
        <f t="shared" si="952"/>
        <v>0</v>
      </c>
      <c r="AC2952" s="15">
        <f t="shared" si="953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834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48"/>
        <v>705</v>
      </c>
      <c r="Y2953" s="14">
        <f t="shared" si="949"/>
        <v>0</v>
      </c>
      <c r="Z2953" s="14">
        <f t="shared" si="950"/>
        <v>0</v>
      </c>
      <c r="AA2953" s="14">
        <f t="shared" si="951"/>
        <v>0</v>
      </c>
      <c r="AB2953" s="14">
        <f t="shared" si="952"/>
        <v>0</v>
      </c>
      <c r="AC2953" s="15">
        <f t="shared" si="953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48"/>
        <v>705</v>
      </c>
      <c r="Y2954" s="14">
        <f t="shared" si="949"/>
        <v>0</v>
      </c>
      <c r="Z2954" s="14">
        <f t="shared" si="950"/>
        <v>0</v>
      </c>
      <c r="AA2954" s="14">
        <f t="shared" si="951"/>
        <v>0</v>
      </c>
      <c r="AB2954" s="14">
        <f t="shared" si="952"/>
        <v>0</v>
      </c>
      <c r="AC2954" s="15">
        <f t="shared" si="953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48"/>
        <v>624</v>
      </c>
      <c r="Y2955" s="14">
        <f t="shared" si="949"/>
        <v>0</v>
      </c>
      <c r="Z2955" s="14">
        <f t="shared" si="950"/>
        <v>0</v>
      </c>
      <c r="AA2955" s="14">
        <f t="shared" si="951"/>
        <v>0</v>
      </c>
      <c r="AB2955" s="14">
        <f t="shared" si="952"/>
        <v>0</v>
      </c>
      <c r="AC2955" s="15">
        <f t="shared" si="953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48"/>
        <v>763.2</v>
      </c>
      <c r="Y2956" s="14">
        <f t="shared" si="949"/>
        <v>0</v>
      </c>
      <c r="Z2956" s="14">
        <f t="shared" si="950"/>
        <v>0</v>
      </c>
      <c r="AA2956" s="14">
        <f t="shared" si="951"/>
        <v>0</v>
      </c>
      <c r="AB2956" s="14">
        <f t="shared" si="952"/>
        <v>0</v>
      </c>
      <c r="AC2956" s="15">
        <f t="shared" si="953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884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54">N2957+S2957</f>
        <v>607.6</v>
      </c>
      <c r="Y2957" s="52">
        <f t="shared" ref="Y2957:Y2971" si="955">O2957+T2957</f>
        <v>0</v>
      </c>
      <c r="Z2957" s="52">
        <f t="shared" ref="Z2957:Z2971" si="956">P2957+U2957</f>
        <v>0</v>
      </c>
      <c r="AA2957" s="52">
        <f t="shared" ref="AA2957:AA2971" si="957">Q2957+V2957</f>
        <v>0</v>
      </c>
      <c r="AB2957" s="52">
        <f t="shared" ref="AB2957:AB2971" si="958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801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54"/>
        <v>705.60000000000014</v>
      </c>
      <c r="Y2958" s="14">
        <f t="shared" si="955"/>
        <v>0</v>
      </c>
      <c r="Z2958" s="14">
        <f t="shared" si="956"/>
        <v>0</v>
      </c>
      <c r="AA2958" s="14">
        <f t="shared" si="957"/>
        <v>0</v>
      </c>
      <c r="AB2958" s="14">
        <f t="shared" si="958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802</v>
      </c>
      <c r="B2959" s="89">
        <v>10</v>
      </c>
      <c r="C2959" s="21" t="s">
        <v>835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54"/>
        <v>566.44000000000005</v>
      </c>
      <c r="Y2959" s="14">
        <f t="shared" si="955"/>
        <v>0</v>
      </c>
      <c r="Z2959" s="14">
        <f t="shared" si="956"/>
        <v>0</v>
      </c>
      <c r="AA2959" s="14">
        <f t="shared" si="957"/>
        <v>0</v>
      </c>
      <c r="AB2959" s="14">
        <f t="shared" si="958"/>
        <v>0</v>
      </c>
      <c r="AC2959" s="15">
        <f t="shared" ref="AC2959:AC2971" si="959">ROUND(X2959+Y2959+Z2959+AA2959+AB2959,1)</f>
        <v>566.4</v>
      </c>
      <c r="AD2959" s="48">
        <f>(ROUND(AC2959-AC2957,1)/AC2957)</f>
        <v>-6.780776826859776E-2</v>
      </c>
      <c r="AE2959" s="113" t="s">
        <v>800</v>
      </c>
      <c r="AF2959" s="60"/>
    </row>
    <row r="2960" spans="1:32">
      <c r="A2960" s="99" t="s">
        <v>803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54"/>
        <v>566.44000000000005</v>
      </c>
      <c r="Y2960" s="14">
        <f t="shared" si="955"/>
        <v>0</v>
      </c>
      <c r="Z2960" s="14">
        <f t="shared" si="956"/>
        <v>0</v>
      </c>
      <c r="AA2960" s="14">
        <f t="shared" si="957"/>
        <v>0</v>
      </c>
      <c r="AB2960" s="14">
        <f t="shared" si="958"/>
        <v>0</v>
      </c>
      <c r="AC2960" s="15">
        <f t="shared" si="959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804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54"/>
        <v>566.44000000000005</v>
      </c>
      <c r="Y2961" s="14">
        <f t="shared" si="955"/>
        <v>0</v>
      </c>
      <c r="Z2961" s="14">
        <f t="shared" si="956"/>
        <v>0</v>
      </c>
      <c r="AA2961" s="14">
        <f t="shared" si="957"/>
        <v>0</v>
      </c>
      <c r="AB2961" s="14">
        <f t="shared" si="958"/>
        <v>0</v>
      </c>
      <c r="AC2961" s="15">
        <f t="shared" si="959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654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54"/>
        <v>566.44000000000005</v>
      </c>
      <c r="Y2962" s="14">
        <f t="shared" si="955"/>
        <v>0</v>
      </c>
      <c r="Z2962" s="14">
        <f t="shared" si="956"/>
        <v>0</v>
      </c>
      <c r="AA2962" s="14">
        <f t="shared" si="957"/>
        <v>0</v>
      </c>
      <c r="AB2962" s="14">
        <f t="shared" si="958"/>
        <v>0</v>
      </c>
      <c r="AC2962" s="15">
        <f t="shared" si="959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595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54"/>
        <v>197.46999999999997</v>
      </c>
      <c r="Y2963" s="14">
        <f t="shared" si="955"/>
        <v>470.4</v>
      </c>
      <c r="Z2963" s="14">
        <f t="shared" si="956"/>
        <v>0</v>
      </c>
      <c r="AA2963" s="14">
        <f t="shared" si="957"/>
        <v>0</v>
      </c>
      <c r="AB2963" s="14">
        <f t="shared" si="958"/>
        <v>0</v>
      </c>
      <c r="AC2963" s="15">
        <f t="shared" si="959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830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54"/>
        <v>197.46999999999997</v>
      </c>
      <c r="Y2964" s="14">
        <f t="shared" si="955"/>
        <v>0</v>
      </c>
      <c r="Z2964" s="14">
        <f t="shared" si="956"/>
        <v>470.4</v>
      </c>
      <c r="AA2964" s="14">
        <f t="shared" si="957"/>
        <v>0</v>
      </c>
      <c r="AB2964" s="14">
        <f t="shared" si="958"/>
        <v>0</v>
      </c>
      <c r="AC2964" s="15">
        <f t="shared" si="959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831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54"/>
        <v>197.46999999999997</v>
      </c>
      <c r="Y2965" s="14">
        <f t="shared" si="955"/>
        <v>0</v>
      </c>
      <c r="Z2965" s="14">
        <f t="shared" si="956"/>
        <v>0</v>
      </c>
      <c r="AA2965" s="14">
        <f t="shared" si="957"/>
        <v>470.4</v>
      </c>
      <c r="AB2965" s="14">
        <f t="shared" si="958"/>
        <v>0</v>
      </c>
      <c r="AC2965" s="15">
        <f t="shared" si="959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832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54"/>
        <v>197.46999999999997</v>
      </c>
      <c r="Y2966" s="14">
        <f t="shared" si="955"/>
        <v>0</v>
      </c>
      <c r="Z2966" s="14">
        <f t="shared" si="956"/>
        <v>0</v>
      </c>
      <c r="AA2966" s="14">
        <f t="shared" si="957"/>
        <v>0</v>
      </c>
      <c r="AB2966" s="14">
        <f t="shared" si="958"/>
        <v>470.4</v>
      </c>
      <c r="AC2966" s="15">
        <f t="shared" si="959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833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(N2967/100)*(I2967*$I$13)+(N2967/100)*(J2967*$J$13)+(N2967/100)*(M2967*$M$13)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>N2967+S2967</f>
        <v>705.6</v>
      </c>
      <c r="Y2967" s="14">
        <f t="shared" si="955"/>
        <v>0</v>
      </c>
      <c r="Z2967" s="14">
        <f t="shared" si="956"/>
        <v>0</v>
      </c>
      <c r="AA2967" s="14">
        <f t="shared" si="957"/>
        <v>0</v>
      </c>
      <c r="AB2967" s="14">
        <f t="shared" si="958"/>
        <v>0</v>
      </c>
      <c r="AC2967" s="15">
        <f t="shared" si="959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834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54"/>
        <v>705.6</v>
      </c>
      <c r="Y2968" s="14">
        <f t="shared" si="955"/>
        <v>0</v>
      </c>
      <c r="Z2968" s="14">
        <f t="shared" si="956"/>
        <v>0</v>
      </c>
      <c r="AA2968" s="14">
        <f t="shared" si="957"/>
        <v>0</v>
      </c>
      <c r="AB2968" s="14">
        <f t="shared" si="958"/>
        <v>0</v>
      </c>
      <c r="AC2968" s="15">
        <f t="shared" si="959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54"/>
        <v>705.6</v>
      </c>
      <c r="Y2969" s="14">
        <f t="shared" si="955"/>
        <v>0</v>
      </c>
      <c r="Z2969" s="14">
        <f t="shared" si="956"/>
        <v>0</v>
      </c>
      <c r="AA2969" s="14">
        <f t="shared" si="957"/>
        <v>0</v>
      </c>
      <c r="AB2969" s="14">
        <f t="shared" si="958"/>
        <v>0</v>
      </c>
      <c r="AC2969" s="15">
        <f t="shared" si="959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54"/>
        <v>662.48</v>
      </c>
      <c r="Y2970" s="14">
        <f t="shared" si="955"/>
        <v>0</v>
      </c>
      <c r="Z2970" s="14">
        <f t="shared" si="956"/>
        <v>0</v>
      </c>
      <c r="AA2970" s="14">
        <f t="shared" si="957"/>
        <v>0</v>
      </c>
      <c r="AB2970" s="14">
        <f t="shared" si="958"/>
        <v>0</v>
      </c>
      <c r="AC2970" s="15">
        <f t="shared" si="959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54"/>
        <v>748.72</v>
      </c>
      <c r="Y2971" s="14">
        <f t="shared" si="955"/>
        <v>0</v>
      </c>
      <c r="Z2971" s="14">
        <f t="shared" si="956"/>
        <v>0</v>
      </c>
      <c r="AA2971" s="14">
        <f t="shared" si="957"/>
        <v>0</v>
      </c>
      <c r="AB2971" s="14">
        <f t="shared" si="958"/>
        <v>0</v>
      </c>
      <c r="AC2971" s="15">
        <f t="shared" si="959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885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60">N2972+S2972</f>
        <v>588</v>
      </c>
      <c r="Y2972" s="52">
        <f t="shared" ref="Y2972:Y2986" si="961">O2972+T2972</f>
        <v>0</v>
      </c>
      <c r="Z2972" s="52">
        <f t="shared" ref="Z2972:Z2986" si="962">P2972+U2972</f>
        <v>0</v>
      </c>
      <c r="AA2972" s="52">
        <f t="shared" ref="AA2972:AA2986" si="963">Q2972+V2972</f>
        <v>0</v>
      </c>
      <c r="AB2972" s="52">
        <f t="shared" ref="AB2972:AB2986" si="964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801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60"/>
        <v>686</v>
      </c>
      <c r="Y2973" s="14">
        <f t="shared" si="961"/>
        <v>0</v>
      </c>
      <c r="Z2973" s="14">
        <f t="shared" si="962"/>
        <v>0</v>
      </c>
      <c r="AA2973" s="14">
        <f t="shared" si="963"/>
        <v>0</v>
      </c>
      <c r="AB2973" s="14">
        <f t="shared" si="964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802</v>
      </c>
      <c r="B2974" s="87">
        <v>16</v>
      </c>
      <c r="C2974" s="21" t="s">
        <v>835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60"/>
        <v>548.79999999999995</v>
      </c>
      <c r="Y2974" s="14">
        <f t="shared" si="961"/>
        <v>0</v>
      </c>
      <c r="Z2974" s="14">
        <f t="shared" si="962"/>
        <v>0</v>
      </c>
      <c r="AA2974" s="14">
        <f t="shared" si="963"/>
        <v>0</v>
      </c>
      <c r="AB2974" s="14">
        <f t="shared" si="964"/>
        <v>0</v>
      </c>
      <c r="AC2974" s="15">
        <f t="shared" ref="AC2974:AC2986" si="965">ROUND(X2974+Y2974+Z2974+AA2974+AB2974,1)</f>
        <v>548.79999999999995</v>
      </c>
      <c r="AD2974" s="48">
        <f>(ROUND(AC2974-AC2972,1)/AC2972)</f>
        <v>-6.6666666666666666E-2</v>
      </c>
      <c r="AE2974" s="113" t="s">
        <v>800</v>
      </c>
      <c r="AF2974" s="60"/>
    </row>
    <row r="2975" spans="1:32">
      <c r="A2975" s="99" t="s">
        <v>803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60"/>
        <v>548.79999999999995</v>
      </c>
      <c r="Y2975" s="14">
        <f t="shared" si="961"/>
        <v>0</v>
      </c>
      <c r="Z2975" s="14">
        <f t="shared" si="962"/>
        <v>0</v>
      </c>
      <c r="AA2975" s="14">
        <f t="shared" si="963"/>
        <v>0</v>
      </c>
      <c r="AB2975" s="14">
        <f t="shared" si="964"/>
        <v>0</v>
      </c>
      <c r="AC2975" s="15">
        <f t="shared" si="965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804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60"/>
        <v>548.79999999999995</v>
      </c>
      <c r="Y2976" s="14">
        <f t="shared" si="961"/>
        <v>0</v>
      </c>
      <c r="Z2976" s="14">
        <f t="shared" si="962"/>
        <v>0</v>
      </c>
      <c r="AA2976" s="14">
        <f t="shared" si="963"/>
        <v>0</v>
      </c>
      <c r="AB2976" s="14">
        <f t="shared" si="964"/>
        <v>0</v>
      </c>
      <c r="AC2976" s="15">
        <f t="shared" si="965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654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60"/>
        <v>548.79999999999995</v>
      </c>
      <c r="Y2977" s="14">
        <f t="shared" si="961"/>
        <v>0</v>
      </c>
      <c r="Z2977" s="14">
        <f t="shared" si="962"/>
        <v>0</v>
      </c>
      <c r="AA2977" s="14">
        <f t="shared" si="963"/>
        <v>0</v>
      </c>
      <c r="AB2977" s="14">
        <f t="shared" si="964"/>
        <v>0</v>
      </c>
      <c r="AC2977" s="15">
        <f t="shared" si="965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595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60"/>
        <v>191.10000000000002</v>
      </c>
      <c r="Y2978" s="14">
        <f t="shared" si="961"/>
        <v>470.4</v>
      </c>
      <c r="Z2978" s="14">
        <f t="shared" si="962"/>
        <v>0</v>
      </c>
      <c r="AA2978" s="14">
        <f t="shared" si="963"/>
        <v>0</v>
      </c>
      <c r="AB2978" s="14">
        <f t="shared" si="964"/>
        <v>0</v>
      </c>
      <c r="AC2978" s="15">
        <f t="shared" si="965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830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60"/>
        <v>191.10000000000002</v>
      </c>
      <c r="Y2979" s="14">
        <f t="shared" si="961"/>
        <v>0</v>
      </c>
      <c r="Z2979" s="14">
        <f t="shared" si="962"/>
        <v>470.4</v>
      </c>
      <c r="AA2979" s="14">
        <f t="shared" si="963"/>
        <v>0</v>
      </c>
      <c r="AB2979" s="14">
        <f t="shared" si="964"/>
        <v>0</v>
      </c>
      <c r="AC2979" s="15">
        <f t="shared" si="965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831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60"/>
        <v>191.10000000000002</v>
      </c>
      <c r="Y2980" s="14">
        <f t="shared" si="961"/>
        <v>0</v>
      </c>
      <c r="Z2980" s="14">
        <f t="shared" si="962"/>
        <v>0</v>
      </c>
      <c r="AA2980" s="14">
        <f t="shared" si="963"/>
        <v>470.4</v>
      </c>
      <c r="AB2980" s="14">
        <f t="shared" si="964"/>
        <v>0</v>
      </c>
      <c r="AC2980" s="15">
        <f t="shared" si="965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832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60"/>
        <v>191.10000000000002</v>
      </c>
      <c r="Y2981" s="14">
        <f t="shared" si="961"/>
        <v>0</v>
      </c>
      <c r="Z2981" s="14">
        <f t="shared" si="962"/>
        <v>0</v>
      </c>
      <c r="AA2981" s="14">
        <f t="shared" si="963"/>
        <v>0</v>
      </c>
      <c r="AB2981" s="14">
        <f t="shared" si="964"/>
        <v>470.4</v>
      </c>
      <c r="AC2981" s="15">
        <f t="shared" si="965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833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(N2982/100)*(I2982*$I$13)+(N2982/100)*(J2982*$J$13)+(N2982/100)*(M2982*$M$13)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>N2982+S2982</f>
        <v>693.84</v>
      </c>
      <c r="Y2982" s="14">
        <f t="shared" si="961"/>
        <v>0</v>
      </c>
      <c r="Z2982" s="14">
        <f t="shared" si="962"/>
        <v>0</v>
      </c>
      <c r="AA2982" s="14">
        <f t="shared" si="963"/>
        <v>0</v>
      </c>
      <c r="AB2982" s="14">
        <f t="shared" si="964"/>
        <v>0</v>
      </c>
      <c r="AC2982" s="15">
        <f t="shared" si="965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834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60"/>
        <v>693.84</v>
      </c>
      <c r="Y2983" s="14">
        <f t="shared" si="961"/>
        <v>0</v>
      </c>
      <c r="Z2983" s="14">
        <f t="shared" si="962"/>
        <v>0</v>
      </c>
      <c r="AA2983" s="14">
        <f t="shared" si="963"/>
        <v>0</v>
      </c>
      <c r="AB2983" s="14">
        <f t="shared" si="964"/>
        <v>0</v>
      </c>
      <c r="AC2983" s="15">
        <f t="shared" si="965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60"/>
        <v>693.84</v>
      </c>
      <c r="Y2984" s="14">
        <f t="shared" si="961"/>
        <v>0</v>
      </c>
      <c r="Z2984" s="14">
        <f t="shared" si="962"/>
        <v>0</v>
      </c>
      <c r="AA2984" s="14">
        <f t="shared" si="963"/>
        <v>0</v>
      </c>
      <c r="AB2984" s="14">
        <f t="shared" si="964"/>
        <v>0</v>
      </c>
      <c r="AC2984" s="15">
        <f t="shared" si="965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60"/>
        <v>736.96</v>
      </c>
      <c r="Y2985" s="14">
        <f t="shared" si="961"/>
        <v>0</v>
      </c>
      <c r="Z2985" s="14">
        <f t="shared" si="962"/>
        <v>0</v>
      </c>
      <c r="AA2985" s="14">
        <f t="shared" si="963"/>
        <v>0</v>
      </c>
      <c r="AB2985" s="14">
        <f t="shared" si="964"/>
        <v>0</v>
      </c>
      <c r="AC2985" s="15">
        <f t="shared" si="965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60"/>
        <v>611.52</v>
      </c>
      <c r="Y2986" s="14">
        <f t="shared" si="961"/>
        <v>0</v>
      </c>
      <c r="Z2986" s="14">
        <f t="shared" si="962"/>
        <v>0</v>
      </c>
      <c r="AA2986" s="14">
        <f t="shared" si="963"/>
        <v>0</v>
      </c>
      <c r="AB2986" s="14">
        <f t="shared" si="964"/>
        <v>0</v>
      </c>
      <c r="AC2986" s="15">
        <f t="shared" si="965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25"/>
        <v>537.59999999999991</v>
      </c>
      <c r="Y2987" s="52">
        <f t="shared" si="926"/>
        <v>0</v>
      </c>
      <c r="Z2987" s="52">
        <f t="shared" si="927"/>
        <v>200</v>
      </c>
      <c r="AA2987" s="52">
        <f t="shared" si="928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801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25"/>
        <v>660.48000000000013</v>
      </c>
      <c r="Y2988" s="14">
        <f t="shared" si="926"/>
        <v>0</v>
      </c>
      <c r="Z2988" s="14">
        <f t="shared" si="927"/>
        <v>160</v>
      </c>
      <c r="AA2988" s="14">
        <f t="shared" si="928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802</v>
      </c>
      <c r="B2989" s="91">
        <v>0</v>
      </c>
      <c r="C2989" s="21" t="s">
        <v>835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25"/>
        <v>503.03999999999996</v>
      </c>
      <c r="Y2989" s="14">
        <f t="shared" si="926"/>
        <v>0</v>
      </c>
      <c r="Z2989" s="14">
        <f t="shared" si="927"/>
        <v>200</v>
      </c>
      <c r="AA2989" s="14">
        <f t="shared" si="928"/>
        <v>0</v>
      </c>
      <c r="AB2989" s="14">
        <f>R2989+W2989</f>
        <v>0</v>
      </c>
      <c r="AC2989" s="15">
        <f t="shared" ref="AC2989:AC3001" si="966">ROUND(X2989+Y2989+Z2989+AA2989+AB2989,1)</f>
        <v>703</v>
      </c>
      <c r="AD2989" s="48">
        <f>(ROUND(AC2989-AC2987,1)/AC2987)</f>
        <v>-4.6908893709327548E-2</v>
      </c>
      <c r="AE2989" s="113" t="s">
        <v>800</v>
      </c>
      <c r="AF2989" s="60"/>
    </row>
    <row r="2990" spans="1:32">
      <c r="A2990" s="99" t="s">
        <v>803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25"/>
        <v>503.03999999999996</v>
      </c>
      <c r="Y2990" s="14">
        <f t="shared" si="926"/>
        <v>0</v>
      </c>
      <c r="Z2990" s="14">
        <f t="shared" si="927"/>
        <v>200</v>
      </c>
      <c r="AA2990" s="14">
        <f t="shared" si="928"/>
        <v>0</v>
      </c>
      <c r="AB2990" s="14">
        <f t="shared" ref="AB2990:AB3001" si="967">R2990+W2990</f>
        <v>0</v>
      </c>
      <c r="AC2990" s="15">
        <f t="shared" si="966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804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25"/>
        <v>503.03999999999996</v>
      </c>
      <c r="Y2991" s="14">
        <f t="shared" si="926"/>
        <v>0</v>
      </c>
      <c r="Z2991" s="14">
        <f t="shared" si="927"/>
        <v>200</v>
      </c>
      <c r="AA2991" s="14">
        <f t="shared" si="928"/>
        <v>0</v>
      </c>
      <c r="AB2991" s="14">
        <f t="shared" si="967"/>
        <v>0</v>
      </c>
      <c r="AC2991" s="15">
        <f t="shared" si="966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654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25"/>
        <v>503.03999999999996</v>
      </c>
      <c r="Y2992" s="14">
        <f t="shared" si="926"/>
        <v>0</v>
      </c>
      <c r="Z2992" s="14">
        <f t="shared" si="927"/>
        <v>200</v>
      </c>
      <c r="AA2992" s="14">
        <f t="shared" si="928"/>
        <v>0</v>
      </c>
      <c r="AB2992" s="14">
        <f t="shared" si="967"/>
        <v>0</v>
      </c>
      <c r="AC2992" s="15">
        <f t="shared" si="966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595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100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434.99999999999994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25"/>
        <v>174.72000000000003</v>
      </c>
      <c r="Y2993" s="14">
        <f t="shared" si="926"/>
        <v>652.5</v>
      </c>
      <c r="Z2993" s="14">
        <f t="shared" si="927"/>
        <v>0</v>
      </c>
      <c r="AA2993" s="14">
        <f t="shared" si="928"/>
        <v>0</v>
      </c>
      <c r="AB2993" s="14">
        <f t="shared" si="967"/>
        <v>0</v>
      </c>
      <c r="AC2993" s="15">
        <f t="shared" si="966"/>
        <v>827.2</v>
      </c>
      <c r="AD2993" s="48">
        <f>(ROUND(AC2993-AC2987,1)/AC2987)</f>
        <v>0.12147505422993492</v>
      </c>
      <c r="AE2993" s="113"/>
      <c r="AF2993" s="60"/>
    </row>
    <row r="2994" spans="1:32">
      <c r="A2994" s="99" t="s">
        <v>830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55</v>
      </c>
      <c r="L2994" s="13">
        <v>55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478.49999999999994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25"/>
        <v>174.72000000000003</v>
      </c>
      <c r="Y2994" s="14">
        <f t="shared" si="926"/>
        <v>0</v>
      </c>
      <c r="Z2994" s="14">
        <f t="shared" si="927"/>
        <v>696</v>
      </c>
      <c r="AA2994" s="14">
        <f t="shared" si="928"/>
        <v>0</v>
      </c>
      <c r="AB2994" s="14">
        <f t="shared" si="967"/>
        <v>0</v>
      </c>
      <c r="AC2994" s="15">
        <f t="shared" si="966"/>
        <v>870.7</v>
      </c>
      <c r="AD2994" s="48">
        <f>(ROUND(AC2994-AC2987,1)/AC2987)</f>
        <v>0.18045010845986983</v>
      </c>
      <c r="AE2994" s="113"/>
      <c r="AF2994" s="60"/>
    </row>
    <row r="2995" spans="1:32">
      <c r="A2995" s="99" t="s">
        <v>831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100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434.99999999999994</v>
      </c>
      <c r="W2995" s="14">
        <f>(R2995/100)*(K2995*$K$11)+(R2995/100)*(L2995*$L$11)</f>
        <v>0</v>
      </c>
      <c r="X2995" s="14">
        <f t="shared" si="925"/>
        <v>174.72000000000003</v>
      </c>
      <c r="Y2995" s="14">
        <f t="shared" si="926"/>
        <v>0</v>
      </c>
      <c r="Z2995" s="14">
        <f t="shared" si="927"/>
        <v>0</v>
      </c>
      <c r="AA2995" s="14">
        <f t="shared" si="928"/>
        <v>652.5</v>
      </c>
      <c r="AB2995" s="14">
        <f t="shared" si="967"/>
        <v>0</v>
      </c>
      <c r="AC2995" s="15">
        <f t="shared" si="966"/>
        <v>827.2</v>
      </c>
      <c r="AD2995" s="48">
        <f>(ROUND(AC2995-AC2987,1)/AC2987)</f>
        <v>0.12147505422993492</v>
      </c>
      <c r="AE2995" s="113"/>
      <c r="AF2995" s="60"/>
    </row>
    <row r="2996" spans="1:32">
      <c r="A2996" s="99" t="s">
        <v>832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50</v>
      </c>
      <c r="L2996" s="13">
        <v>50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434.99999999999994</v>
      </c>
      <c r="X2996" s="14">
        <f t="shared" si="925"/>
        <v>174.72000000000003</v>
      </c>
      <c r="Y2996" s="14">
        <f t="shared" si="926"/>
        <v>0</v>
      </c>
      <c r="Z2996" s="14">
        <f t="shared" si="927"/>
        <v>0</v>
      </c>
      <c r="AA2996" s="14">
        <f t="shared" si="928"/>
        <v>0</v>
      </c>
      <c r="AB2996" s="14">
        <f t="shared" si="967"/>
        <v>652.5</v>
      </c>
      <c r="AC2996" s="15">
        <f t="shared" si="966"/>
        <v>827.2</v>
      </c>
      <c r="AD2996" s="48">
        <f>(ROUND(AC2996-AC2987,1)/AC2987)</f>
        <v>0.12147505422993492</v>
      </c>
      <c r="AE2996" s="113"/>
      <c r="AF2996" s="60"/>
    </row>
    <row r="2997" spans="1:32">
      <c r="A2997" s="99" t="s">
        <v>833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50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(N2997/100)*(I2997*$I$13)+(N2997/100)*(J2997*$J$13)+(N2997/100)*(M2997*$M$13)</f>
        <v>403.2</v>
      </c>
      <c r="T2997" s="14">
        <f>(O2997/100)*(K2997*$K$13)+(O2997/100)*(M2997*$M$13)</f>
        <v>0</v>
      </c>
      <c r="U2997" s="14">
        <f>(P2997/100)*(K2997*$K$13)+(P2997/100)*(L2997*$L$13)+(P2997/100)*(M2997*$M$13)</f>
        <v>150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>N2997+S2997</f>
        <v>547.20000000000005</v>
      </c>
      <c r="Y2997" s="14">
        <f t="shared" si="926"/>
        <v>0</v>
      </c>
      <c r="Z2997" s="14">
        <f t="shared" si="927"/>
        <v>300</v>
      </c>
      <c r="AA2997" s="14">
        <f t="shared" si="928"/>
        <v>0</v>
      </c>
      <c r="AB2997" s="14">
        <f t="shared" si="967"/>
        <v>0</v>
      </c>
      <c r="AC2997" s="15">
        <f t="shared" si="966"/>
        <v>847.2</v>
      </c>
      <c r="AD2997" s="48">
        <f>(ROUND(AC2997-AC2987,1)/AC2987)</f>
        <v>0.14859002169197397</v>
      </c>
      <c r="AE2997" s="113"/>
      <c r="AF2997" s="60"/>
    </row>
    <row r="2998" spans="1:32">
      <c r="A2998" s="99" t="s">
        <v>834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80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663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25"/>
        <v>858</v>
      </c>
      <c r="Y2998" s="14">
        <f t="shared" si="926"/>
        <v>0</v>
      </c>
      <c r="Z2998" s="14">
        <f t="shared" si="927"/>
        <v>0</v>
      </c>
      <c r="AA2998" s="14">
        <f t="shared" si="928"/>
        <v>0</v>
      </c>
      <c r="AB2998" s="14">
        <f t="shared" si="967"/>
        <v>0</v>
      </c>
      <c r="AC2998" s="15">
        <f t="shared" si="966"/>
        <v>858</v>
      </c>
      <c r="AD2998" s="48">
        <f>(ROUND(AC2998-AC2987,1)/AC2987)</f>
        <v>0.16323210412147507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80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663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25"/>
        <v>858</v>
      </c>
      <c r="Y2999" s="14">
        <f t="shared" si="926"/>
        <v>0</v>
      </c>
      <c r="Z2999" s="14">
        <f t="shared" si="927"/>
        <v>0</v>
      </c>
      <c r="AA2999" s="14">
        <f t="shared" si="928"/>
        <v>0</v>
      </c>
      <c r="AB2999" s="14">
        <f t="shared" si="967"/>
        <v>0</v>
      </c>
      <c r="AC2999" s="15">
        <f t="shared" si="966"/>
        <v>858</v>
      </c>
      <c r="AD2999" s="48">
        <f>(ROUND(AC2999-AC2987,1)/AC2987)</f>
        <v>0.16323210412147507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25"/>
        <v>622.08000000000015</v>
      </c>
      <c r="Y3000" s="14">
        <f t="shared" si="926"/>
        <v>0</v>
      </c>
      <c r="Z3000" s="14">
        <f t="shared" si="927"/>
        <v>160</v>
      </c>
      <c r="AA3000" s="14">
        <f t="shared" si="928"/>
        <v>0</v>
      </c>
      <c r="AB3000" s="14">
        <f t="shared" si="967"/>
        <v>0</v>
      </c>
      <c r="AC3000" s="15">
        <f t="shared" si="966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100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583.68000000000018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25"/>
        <v>737.2800000000002</v>
      </c>
      <c r="Y3001" s="14">
        <f t="shared" si="926"/>
        <v>0</v>
      </c>
      <c r="Z3001" s="14">
        <f t="shared" si="927"/>
        <v>160</v>
      </c>
      <c r="AA3001" s="14">
        <f t="shared" si="928"/>
        <v>0</v>
      </c>
      <c r="AB3001" s="14">
        <f t="shared" si="967"/>
        <v>0</v>
      </c>
      <c r="AC3001" s="15">
        <f t="shared" si="966"/>
        <v>897.3</v>
      </c>
      <c r="AD3001" s="48">
        <f>(ROUND(AC3001-AC2987,1)/AC2987)</f>
        <v>0.21651301518438176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25"/>
        <v>660</v>
      </c>
      <c r="Y3002" s="52">
        <f t="shared" si="926"/>
        <v>0</v>
      </c>
      <c r="Z3002" s="52">
        <f t="shared" si="927"/>
        <v>0</v>
      </c>
      <c r="AA3002" s="52">
        <f t="shared" si="928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801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68">N3003+S3003</f>
        <v>761.2</v>
      </c>
      <c r="Y3003" s="14">
        <f t="shared" ref="Y3003:Y3016" si="969">O3003+T3003</f>
        <v>0</v>
      </c>
      <c r="Z3003" s="14">
        <f t="shared" ref="Z3003:Z3016" si="970">P3003+U3003</f>
        <v>0</v>
      </c>
      <c r="AA3003" s="14">
        <f t="shared" ref="AA3003:AA3016" si="971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802</v>
      </c>
      <c r="B3004" s="93">
        <v>0</v>
      </c>
      <c r="C3004" s="21" t="s">
        <v>835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68"/>
        <v>616</v>
      </c>
      <c r="Y3004" s="14">
        <f t="shared" si="969"/>
        <v>0</v>
      </c>
      <c r="Z3004" s="14">
        <f t="shared" si="970"/>
        <v>0</v>
      </c>
      <c r="AA3004" s="14">
        <f t="shared" si="971"/>
        <v>0</v>
      </c>
      <c r="AB3004" s="14">
        <f>R3004+W3004</f>
        <v>0</v>
      </c>
      <c r="AC3004" s="15">
        <f t="shared" ref="AC3004:AC3016" si="972">ROUND(X3004+Y3004+Z3004+AA3004+AB3004,1)</f>
        <v>616</v>
      </c>
      <c r="AD3004" s="48">
        <f>(ROUND(AC3004-AC3002,1)/AC3002)</f>
        <v>-6.6666666666666666E-2</v>
      </c>
      <c r="AE3004" s="113" t="s">
        <v>800</v>
      </c>
      <c r="AF3004" s="60"/>
    </row>
    <row r="3005" spans="1:32">
      <c r="A3005" s="99" t="s">
        <v>803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68"/>
        <v>616</v>
      </c>
      <c r="Y3005" s="14">
        <f t="shared" si="969"/>
        <v>0</v>
      </c>
      <c r="Z3005" s="14">
        <f t="shared" si="970"/>
        <v>0</v>
      </c>
      <c r="AA3005" s="14">
        <f t="shared" si="971"/>
        <v>0</v>
      </c>
      <c r="AB3005" s="14">
        <f t="shared" ref="AB3005:AB3016" si="973">R3005+W3005</f>
        <v>0</v>
      </c>
      <c r="AC3005" s="15">
        <f t="shared" si="972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804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68"/>
        <v>616</v>
      </c>
      <c r="Y3006" s="14">
        <f t="shared" si="969"/>
        <v>0</v>
      </c>
      <c r="Z3006" s="14">
        <f t="shared" si="970"/>
        <v>0</v>
      </c>
      <c r="AA3006" s="14">
        <f t="shared" si="971"/>
        <v>0</v>
      </c>
      <c r="AB3006" s="14">
        <f t="shared" si="973"/>
        <v>0</v>
      </c>
      <c r="AC3006" s="15">
        <f t="shared" si="972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654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68"/>
        <v>616</v>
      </c>
      <c r="Y3007" s="14">
        <f t="shared" si="969"/>
        <v>0</v>
      </c>
      <c r="Z3007" s="14">
        <f t="shared" si="970"/>
        <v>0</v>
      </c>
      <c r="AA3007" s="14">
        <f t="shared" si="971"/>
        <v>0</v>
      </c>
      <c r="AB3007" s="14">
        <f t="shared" si="973"/>
        <v>0</v>
      </c>
      <c r="AC3007" s="15">
        <f t="shared" si="972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595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68"/>
        <v>214.5</v>
      </c>
      <c r="Y3008" s="14">
        <f t="shared" si="969"/>
        <v>514.79999999999995</v>
      </c>
      <c r="Z3008" s="14">
        <f t="shared" si="970"/>
        <v>0</v>
      </c>
      <c r="AA3008" s="14">
        <f t="shared" si="971"/>
        <v>0</v>
      </c>
      <c r="AB3008" s="14">
        <f t="shared" si="973"/>
        <v>0</v>
      </c>
      <c r="AC3008" s="15">
        <f t="shared" si="972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830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68"/>
        <v>214.5</v>
      </c>
      <c r="Y3009" s="14">
        <f t="shared" si="969"/>
        <v>0</v>
      </c>
      <c r="Z3009" s="14">
        <f t="shared" si="970"/>
        <v>514.79999999999995</v>
      </c>
      <c r="AA3009" s="14">
        <f t="shared" si="971"/>
        <v>0</v>
      </c>
      <c r="AB3009" s="14">
        <f t="shared" si="973"/>
        <v>0</v>
      </c>
      <c r="AC3009" s="15">
        <f t="shared" si="972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831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68"/>
        <v>214.5</v>
      </c>
      <c r="Y3010" s="14">
        <f t="shared" si="969"/>
        <v>0</v>
      </c>
      <c r="Z3010" s="14">
        <f t="shared" si="970"/>
        <v>0</v>
      </c>
      <c r="AA3010" s="14">
        <f t="shared" si="971"/>
        <v>514.79999999999995</v>
      </c>
      <c r="AB3010" s="14">
        <f t="shared" si="973"/>
        <v>0</v>
      </c>
      <c r="AC3010" s="15">
        <f t="shared" si="972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832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68"/>
        <v>214.5</v>
      </c>
      <c r="Y3011" s="14">
        <f t="shared" si="969"/>
        <v>0</v>
      </c>
      <c r="Z3011" s="14">
        <f t="shared" si="970"/>
        <v>0</v>
      </c>
      <c r="AA3011" s="14">
        <f t="shared" si="971"/>
        <v>0</v>
      </c>
      <c r="AB3011" s="14">
        <f t="shared" si="973"/>
        <v>514.79999999999995</v>
      </c>
      <c r="AC3011" s="15">
        <f t="shared" si="972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833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(N3012/100)*(I3012*$I$13)+(N3012/100)*(J3012*$J$13)+(N3012/100)*(M3012*$M$13)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>N3012+S3012</f>
        <v>759</v>
      </c>
      <c r="Y3012" s="14">
        <f t="shared" si="969"/>
        <v>0</v>
      </c>
      <c r="Z3012" s="14">
        <f t="shared" si="970"/>
        <v>0</v>
      </c>
      <c r="AA3012" s="14">
        <f t="shared" si="971"/>
        <v>0</v>
      </c>
      <c r="AB3012" s="14">
        <f t="shared" si="973"/>
        <v>0</v>
      </c>
      <c r="AC3012" s="15">
        <f t="shared" si="972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834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68"/>
        <v>759</v>
      </c>
      <c r="Y3013" s="14">
        <f t="shared" si="969"/>
        <v>0</v>
      </c>
      <c r="Z3013" s="14">
        <f t="shared" si="970"/>
        <v>0</v>
      </c>
      <c r="AA3013" s="14">
        <f t="shared" si="971"/>
        <v>0</v>
      </c>
      <c r="AB3013" s="14">
        <f t="shared" si="973"/>
        <v>0</v>
      </c>
      <c r="AC3013" s="15">
        <f t="shared" si="972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68"/>
        <v>759</v>
      </c>
      <c r="Y3014" s="14">
        <f t="shared" si="969"/>
        <v>0</v>
      </c>
      <c r="Z3014" s="14">
        <f t="shared" si="970"/>
        <v>0</v>
      </c>
      <c r="AA3014" s="14">
        <f t="shared" si="971"/>
        <v>0</v>
      </c>
      <c r="AB3014" s="14">
        <f t="shared" si="973"/>
        <v>0</v>
      </c>
      <c r="AC3014" s="15">
        <f t="shared" si="972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68"/>
        <v>704.88</v>
      </c>
      <c r="Y3015" s="14">
        <f t="shared" si="969"/>
        <v>0</v>
      </c>
      <c r="Z3015" s="14">
        <f t="shared" si="970"/>
        <v>0</v>
      </c>
      <c r="AA3015" s="14">
        <f t="shared" si="971"/>
        <v>0</v>
      </c>
      <c r="AB3015" s="14">
        <f t="shared" si="973"/>
        <v>0</v>
      </c>
      <c r="AC3015" s="15">
        <f t="shared" si="972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68"/>
        <v>839.5200000000001</v>
      </c>
      <c r="Y3016" s="14">
        <f t="shared" si="969"/>
        <v>0</v>
      </c>
      <c r="Z3016" s="14">
        <f t="shared" si="970"/>
        <v>0</v>
      </c>
      <c r="AA3016" s="14">
        <f t="shared" si="971"/>
        <v>0</v>
      </c>
      <c r="AB3016" s="14">
        <f t="shared" si="973"/>
        <v>0</v>
      </c>
      <c r="AC3016" s="15">
        <f t="shared" si="972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652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25"/>
        <v>470</v>
      </c>
      <c r="Y3017" s="52">
        <f t="shared" si="926"/>
        <v>0</v>
      </c>
      <c r="Z3017" s="52">
        <f t="shared" si="927"/>
        <v>0</v>
      </c>
      <c r="AA3017" s="52">
        <f t="shared" si="928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801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25"/>
        <v>609.12</v>
      </c>
      <c r="Y3018" s="14">
        <f t="shared" si="926"/>
        <v>0</v>
      </c>
      <c r="Z3018" s="14">
        <f t="shared" si="927"/>
        <v>0</v>
      </c>
      <c r="AA3018" s="14">
        <f t="shared" si="928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802</v>
      </c>
      <c r="B3019" s="91">
        <v>10</v>
      </c>
      <c r="C3019" s="21" t="s">
        <v>835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25"/>
        <v>441.79999999999995</v>
      </c>
      <c r="Y3019" s="14">
        <f t="shared" si="926"/>
        <v>0</v>
      </c>
      <c r="Z3019" s="14">
        <f t="shared" si="927"/>
        <v>0</v>
      </c>
      <c r="AA3019" s="14">
        <f t="shared" si="928"/>
        <v>0</v>
      </c>
      <c r="AB3019" s="14">
        <f>R3019+W3019</f>
        <v>344</v>
      </c>
      <c r="AC3019" s="15">
        <f t="shared" ref="AC3019:AC3031" si="974">ROUND(X3019+Y3019+Z3019+AA3019+AB3019,1)</f>
        <v>785.8</v>
      </c>
      <c r="AD3019" s="48">
        <f>(ROUND(AC3019-AC3017,1)/AC3017)</f>
        <v>-5.3253012048192772E-2</v>
      </c>
      <c r="AE3019" s="113" t="s">
        <v>800</v>
      </c>
      <c r="AF3019" s="60"/>
    </row>
    <row r="3020" spans="1:32">
      <c r="A3020" s="99" t="s">
        <v>803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25"/>
        <v>441.79999999999995</v>
      </c>
      <c r="Y3020" s="14">
        <f t="shared" si="926"/>
        <v>0</v>
      </c>
      <c r="Z3020" s="14">
        <f t="shared" si="927"/>
        <v>0</v>
      </c>
      <c r="AA3020" s="14">
        <f t="shared" si="928"/>
        <v>0</v>
      </c>
      <c r="AB3020" s="14">
        <f t="shared" ref="AB3020:AB3031" si="975">R3020+W3020</f>
        <v>344</v>
      </c>
      <c r="AC3020" s="15">
        <f t="shared" si="974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804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25"/>
        <v>441.79999999999995</v>
      </c>
      <c r="Y3021" s="14">
        <f t="shared" si="926"/>
        <v>0</v>
      </c>
      <c r="Z3021" s="14">
        <f t="shared" si="927"/>
        <v>0</v>
      </c>
      <c r="AA3021" s="14">
        <f t="shared" si="928"/>
        <v>0</v>
      </c>
      <c r="AB3021" s="14">
        <f t="shared" si="975"/>
        <v>344</v>
      </c>
      <c r="AC3021" s="15">
        <f t="shared" si="974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654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25"/>
        <v>441.79999999999995</v>
      </c>
      <c r="Y3022" s="14">
        <f t="shared" si="926"/>
        <v>0</v>
      </c>
      <c r="Z3022" s="14">
        <f t="shared" si="927"/>
        <v>0</v>
      </c>
      <c r="AA3022" s="14">
        <f t="shared" si="928"/>
        <v>0</v>
      </c>
      <c r="AB3022" s="14">
        <f t="shared" si="975"/>
        <v>344</v>
      </c>
      <c r="AC3022" s="15">
        <f t="shared" si="974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595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110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544.5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25"/>
        <v>152.75</v>
      </c>
      <c r="Y3023" s="14">
        <f t="shared" si="926"/>
        <v>792</v>
      </c>
      <c r="Z3023" s="14">
        <f t="shared" si="927"/>
        <v>0</v>
      </c>
      <c r="AA3023" s="14">
        <f t="shared" si="928"/>
        <v>0</v>
      </c>
      <c r="AB3023" s="14">
        <f t="shared" si="975"/>
        <v>0</v>
      </c>
      <c r="AC3023" s="15">
        <f t="shared" si="974"/>
        <v>944.8</v>
      </c>
      <c r="AD3023" s="48">
        <f>(ROUND(AC3023-AC3017,1)/AC3017)</f>
        <v>0.13831325301204819</v>
      </c>
      <c r="AE3023" s="113"/>
      <c r="AF3023" s="60"/>
    </row>
    <row r="3024" spans="1:32">
      <c r="A3024" s="99" t="s">
        <v>830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55</v>
      </c>
      <c r="L3024" s="13">
        <v>55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544.5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25"/>
        <v>152.75</v>
      </c>
      <c r="Y3024" s="14">
        <f t="shared" si="926"/>
        <v>0</v>
      </c>
      <c r="Z3024" s="14">
        <f t="shared" si="927"/>
        <v>792</v>
      </c>
      <c r="AA3024" s="14">
        <f t="shared" si="928"/>
        <v>0</v>
      </c>
      <c r="AB3024" s="14">
        <f t="shared" si="975"/>
        <v>0</v>
      </c>
      <c r="AC3024" s="15">
        <f t="shared" si="974"/>
        <v>944.8</v>
      </c>
      <c r="AD3024" s="48">
        <f>(ROUND(AC3024-AC3017,1)/AC3017)</f>
        <v>0.13831325301204819</v>
      </c>
      <c r="AE3024" s="113"/>
      <c r="AF3024" s="60"/>
    </row>
    <row r="3025" spans="1:32">
      <c r="A3025" s="99" t="s">
        <v>831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110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544.5</v>
      </c>
      <c r="W3025" s="14">
        <f>(R3025/100)*(K3025*$K$11)+(R3025/100)*(L3025*$L$11)</f>
        <v>0</v>
      </c>
      <c r="X3025" s="14">
        <f t="shared" si="925"/>
        <v>152.75</v>
      </c>
      <c r="Y3025" s="14">
        <f t="shared" si="926"/>
        <v>0</v>
      </c>
      <c r="Z3025" s="14">
        <f t="shared" si="927"/>
        <v>0</v>
      </c>
      <c r="AA3025" s="14">
        <f t="shared" si="928"/>
        <v>792</v>
      </c>
      <c r="AB3025" s="14">
        <f t="shared" si="975"/>
        <v>0</v>
      </c>
      <c r="AC3025" s="15">
        <f t="shared" si="974"/>
        <v>944.8</v>
      </c>
      <c r="AD3025" s="48">
        <f>(ROUND(AC3025-AC3017,1)/AC3017)</f>
        <v>0.13831325301204819</v>
      </c>
      <c r="AE3025" s="113"/>
      <c r="AF3025" s="60"/>
    </row>
    <row r="3026" spans="1:32">
      <c r="A3026" s="99" t="s">
        <v>832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55</v>
      </c>
      <c r="L3026" s="13">
        <v>55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544.5</v>
      </c>
      <c r="X3026" s="14">
        <f t="shared" si="925"/>
        <v>152.75</v>
      </c>
      <c r="Y3026" s="14">
        <f t="shared" si="926"/>
        <v>0</v>
      </c>
      <c r="Z3026" s="14">
        <f t="shared" si="927"/>
        <v>0</v>
      </c>
      <c r="AA3026" s="14">
        <f t="shared" si="928"/>
        <v>0</v>
      </c>
      <c r="AB3026" s="14">
        <f t="shared" si="975"/>
        <v>792</v>
      </c>
      <c r="AC3026" s="15">
        <f t="shared" si="974"/>
        <v>944.8</v>
      </c>
      <c r="AD3026" s="48">
        <f>(ROUND(AC3026-AC3017,1)/AC3017)</f>
        <v>0.13831325301204819</v>
      </c>
      <c r="AE3026" s="113"/>
      <c r="AF3026" s="60"/>
    </row>
    <row r="3027" spans="1:32">
      <c r="A3027" s="99" t="s">
        <v>833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50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(N3027/100)*(I3027*$I$13)+(N3027/100)*(J3027*$J$13)+(N3027/100)*(M3027*$M$13)</f>
        <v>352.5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270</v>
      </c>
      <c r="X3027" s="14">
        <f>N3027+S3027</f>
        <v>493.5</v>
      </c>
      <c r="Y3027" s="14">
        <f t="shared" si="926"/>
        <v>0</v>
      </c>
      <c r="Z3027" s="14">
        <f t="shared" si="927"/>
        <v>0</v>
      </c>
      <c r="AA3027" s="14">
        <f t="shared" si="928"/>
        <v>0</v>
      </c>
      <c r="AB3027" s="14">
        <f t="shared" si="975"/>
        <v>420</v>
      </c>
      <c r="AC3027" s="15">
        <f t="shared" si="974"/>
        <v>913.5</v>
      </c>
      <c r="AD3027" s="48">
        <f>(ROUND(AC3027-AC3017,1)/AC3017)</f>
        <v>0.10060240963855421</v>
      </c>
      <c r="AE3027" s="113"/>
      <c r="AF3027" s="60"/>
    </row>
    <row r="3028" spans="1:32">
      <c r="A3028" s="99" t="s">
        <v>834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110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721.5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25"/>
        <v>916.5</v>
      </c>
      <c r="Y3028" s="14">
        <f t="shared" si="926"/>
        <v>0</v>
      </c>
      <c r="Z3028" s="14">
        <f t="shared" si="927"/>
        <v>0</v>
      </c>
      <c r="AA3028" s="14">
        <f t="shared" si="928"/>
        <v>0</v>
      </c>
      <c r="AB3028" s="14">
        <f t="shared" si="975"/>
        <v>0</v>
      </c>
      <c r="AC3028" s="15">
        <f t="shared" si="974"/>
        <v>916.5</v>
      </c>
      <c r="AD3028" s="48">
        <f>(ROUND(AC3028-AC3017,1)/AC3017)</f>
        <v>0.10421686746987951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721.5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25"/>
        <v>916.5</v>
      </c>
      <c r="Y3029" s="14">
        <f t="shared" si="926"/>
        <v>0</v>
      </c>
      <c r="Z3029" s="14">
        <f t="shared" si="927"/>
        <v>0</v>
      </c>
      <c r="AA3029" s="14">
        <f t="shared" si="928"/>
        <v>0</v>
      </c>
      <c r="AB3029" s="14">
        <f t="shared" si="975"/>
        <v>0</v>
      </c>
      <c r="AC3029" s="15">
        <f t="shared" si="974"/>
        <v>916.5</v>
      </c>
      <c r="AD3029" s="48">
        <f>(ROUND(AC3029-AC3017,1)/AC3017)</f>
        <v>0.10421686746987951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25"/>
        <v>573.024</v>
      </c>
      <c r="Y3030" s="14">
        <f t="shared" si="926"/>
        <v>0</v>
      </c>
      <c r="Z3030" s="14">
        <f t="shared" si="927"/>
        <v>0</v>
      </c>
      <c r="AA3030" s="14">
        <f t="shared" si="928"/>
        <v>0</v>
      </c>
      <c r="AB3030" s="14">
        <f t="shared" si="975"/>
        <v>288</v>
      </c>
      <c r="AC3030" s="15">
        <f t="shared" si="974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25"/>
        <v>672.28800000000001</v>
      </c>
      <c r="Y3031" s="14">
        <f t="shared" si="926"/>
        <v>0</v>
      </c>
      <c r="Z3031" s="14">
        <f t="shared" si="927"/>
        <v>0</v>
      </c>
      <c r="AA3031" s="14">
        <f t="shared" si="928"/>
        <v>0</v>
      </c>
      <c r="AB3031" s="14">
        <f t="shared" si="975"/>
        <v>288</v>
      </c>
      <c r="AC3031" s="15">
        <f t="shared" si="974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25"/>
        <v>648</v>
      </c>
      <c r="Y3032" s="52">
        <f t="shared" si="926"/>
        <v>0</v>
      </c>
      <c r="Z3032" s="52">
        <f t="shared" si="927"/>
        <v>0</v>
      </c>
      <c r="AA3032" s="52">
        <f t="shared" si="928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801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76">N3033+S3033</f>
        <v>747.36000000000013</v>
      </c>
      <c r="Y3033" s="14">
        <f t="shared" ref="Y3033:Y3046" si="977">O3033+T3033</f>
        <v>0</v>
      </c>
      <c r="Z3033" s="14">
        <f t="shared" ref="Z3033:Z3046" si="978">P3033+U3033</f>
        <v>0</v>
      </c>
      <c r="AA3033" s="14">
        <f t="shared" ref="AA3033:AA3046" si="979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802</v>
      </c>
      <c r="B3034" s="93">
        <v>18</v>
      </c>
      <c r="C3034" s="21" t="s">
        <v>835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76"/>
        <v>604.80000000000007</v>
      </c>
      <c r="Y3034" s="14">
        <f t="shared" si="977"/>
        <v>0</v>
      </c>
      <c r="Z3034" s="14">
        <f t="shared" si="978"/>
        <v>0</v>
      </c>
      <c r="AA3034" s="14">
        <f t="shared" si="979"/>
        <v>0</v>
      </c>
      <c r="AB3034" s="14">
        <f>R3034+W3034</f>
        <v>0</v>
      </c>
      <c r="AC3034" s="15">
        <f t="shared" ref="AC3034:AC3046" si="980">ROUND(X3034+Y3034+Z3034+AA3034+AB3034,1)</f>
        <v>604.79999999999995</v>
      </c>
      <c r="AD3034" s="48">
        <f>(ROUND(AC3034-AC3032,1)/AC3032)</f>
        <v>-6.6666666666666666E-2</v>
      </c>
      <c r="AE3034" s="113" t="s">
        <v>800</v>
      </c>
      <c r="AF3034" s="60"/>
    </row>
    <row r="3035" spans="1:32">
      <c r="A3035" s="99" t="s">
        <v>803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76"/>
        <v>604.80000000000007</v>
      </c>
      <c r="Y3035" s="14">
        <f t="shared" si="977"/>
        <v>0</v>
      </c>
      <c r="Z3035" s="14">
        <f t="shared" si="978"/>
        <v>0</v>
      </c>
      <c r="AA3035" s="14">
        <f t="shared" si="979"/>
        <v>0</v>
      </c>
      <c r="AB3035" s="14">
        <f t="shared" ref="AB3035:AB3046" si="981">R3035+W3035</f>
        <v>0</v>
      </c>
      <c r="AC3035" s="15">
        <f t="shared" si="980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804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76"/>
        <v>604.80000000000007</v>
      </c>
      <c r="Y3036" s="14">
        <f t="shared" si="977"/>
        <v>0</v>
      </c>
      <c r="Z3036" s="14">
        <f t="shared" si="978"/>
        <v>0</v>
      </c>
      <c r="AA3036" s="14">
        <f t="shared" si="979"/>
        <v>0</v>
      </c>
      <c r="AB3036" s="14">
        <f t="shared" si="981"/>
        <v>0</v>
      </c>
      <c r="AC3036" s="15">
        <f t="shared" si="980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654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76"/>
        <v>604.80000000000007</v>
      </c>
      <c r="Y3037" s="14">
        <f t="shared" si="977"/>
        <v>0</v>
      </c>
      <c r="Z3037" s="14">
        <f t="shared" si="978"/>
        <v>0</v>
      </c>
      <c r="AA3037" s="14">
        <f t="shared" si="979"/>
        <v>0</v>
      </c>
      <c r="AB3037" s="14">
        <f t="shared" si="981"/>
        <v>0</v>
      </c>
      <c r="AC3037" s="15">
        <f t="shared" si="980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595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76"/>
        <v>210.60000000000002</v>
      </c>
      <c r="Y3038" s="14">
        <f t="shared" si="977"/>
        <v>502.20000000000005</v>
      </c>
      <c r="Z3038" s="14">
        <f t="shared" si="978"/>
        <v>0</v>
      </c>
      <c r="AA3038" s="14">
        <f t="shared" si="979"/>
        <v>0</v>
      </c>
      <c r="AB3038" s="14">
        <f t="shared" si="981"/>
        <v>0</v>
      </c>
      <c r="AC3038" s="15">
        <f t="shared" si="980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830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76"/>
        <v>210.60000000000002</v>
      </c>
      <c r="Y3039" s="14">
        <f t="shared" si="977"/>
        <v>0</v>
      </c>
      <c r="Z3039" s="14">
        <f t="shared" si="978"/>
        <v>502.20000000000005</v>
      </c>
      <c r="AA3039" s="14">
        <f t="shared" si="979"/>
        <v>0</v>
      </c>
      <c r="AB3039" s="14">
        <f t="shared" si="981"/>
        <v>0</v>
      </c>
      <c r="AC3039" s="15">
        <f t="shared" si="980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831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76"/>
        <v>210.60000000000002</v>
      </c>
      <c r="Y3040" s="14">
        <f t="shared" si="977"/>
        <v>0</v>
      </c>
      <c r="Z3040" s="14">
        <f t="shared" si="978"/>
        <v>0</v>
      </c>
      <c r="AA3040" s="14">
        <f t="shared" si="979"/>
        <v>502.20000000000005</v>
      </c>
      <c r="AB3040" s="14">
        <f t="shared" si="981"/>
        <v>0</v>
      </c>
      <c r="AC3040" s="15">
        <f t="shared" si="980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832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76"/>
        <v>210.60000000000002</v>
      </c>
      <c r="Y3041" s="14">
        <f t="shared" si="977"/>
        <v>0</v>
      </c>
      <c r="Z3041" s="14">
        <f t="shared" si="978"/>
        <v>0</v>
      </c>
      <c r="AA3041" s="14">
        <f t="shared" si="979"/>
        <v>0</v>
      </c>
      <c r="AB3041" s="14">
        <f t="shared" si="981"/>
        <v>502.20000000000005</v>
      </c>
      <c r="AC3041" s="15">
        <f t="shared" si="980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833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(N3042/100)*(I3042*$I$13)+(N3042/100)*(J3042*$J$13)+(N3042/100)*(M3042*$M$13)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>N3042+S3042</f>
        <v>745.2</v>
      </c>
      <c r="Y3042" s="14">
        <f t="shared" si="977"/>
        <v>0</v>
      </c>
      <c r="Z3042" s="14">
        <f t="shared" si="978"/>
        <v>0</v>
      </c>
      <c r="AA3042" s="14">
        <f t="shared" si="979"/>
        <v>0</v>
      </c>
      <c r="AB3042" s="14">
        <f t="shared" si="981"/>
        <v>0</v>
      </c>
      <c r="AC3042" s="15">
        <f t="shared" si="980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834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76"/>
        <v>745.2</v>
      </c>
      <c r="Y3043" s="14">
        <f t="shared" si="977"/>
        <v>0</v>
      </c>
      <c r="Z3043" s="14">
        <f t="shared" si="978"/>
        <v>0</v>
      </c>
      <c r="AA3043" s="14">
        <f t="shared" si="979"/>
        <v>0</v>
      </c>
      <c r="AB3043" s="14">
        <f t="shared" si="981"/>
        <v>0</v>
      </c>
      <c r="AC3043" s="15">
        <f t="shared" si="980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76"/>
        <v>745.2</v>
      </c>
      <c r="Y3044" s="14">
        <f t="shared" si="977"/>
        <v>0</v>
      </c>
      <c r="Z3044" s="14">
        <f t="shared" si="978"/>
        <v>0</v>
      </c>
      <c r="AA3044" s="14">
        <f t="shared" si="979"/>
        <v>0</v>
      </c>
      <c r="AB3044" s="14">
        <f t="shared" si="981"/>
        <v>0</v>
      </c>
      <c r="AC3044" s="15">
        <f t="shared" si="980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76"/>
        <v>817.34400000000005</v>
      </c>
      <c r="Y3045" s="14">
        <f t="shared" si="977"/>
        <v>0</v>
      </c>
      <c r="Z3045" s="14">
        <f t="shared" si="978"/>
        <v>0</v>
      </c>
      <c r="AA3045" s="14">
        <f t="shared" si="979"/>
        <v>0</v>
      </c>
      <c r="AB3045" s="14">
        <f t="shared" si="981"/>
        <v>0</v>
      </c>
      <c r="AC3045" s="15">
        <f t="shared" si="980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76"/>
        <v>705.02400000000011</v>
      </c>
      <c r="Y3046" s="14">
        <f t="shared" si="977"/>
        <v>0</v>
      </c>
      <c r="Z3046" s="14">
        <f t="shared" si="978"/>
        <v>0</v>
      </c>
      <c r="AA3046" s="14">
        <f t="shared" si="979"/>
        <v>0</v>
      </c>
      <c r="AB3046" s="14">
        <f t="shared" si="981"/>
        <v>0</v>
      </c>
      <c r="AC3046" s="15">
        <f t="shared" si="980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25"/>
        <v>652.79999999999995</v>
      </c>
      <c r="Y3047" s="52">
        <f t="shared" si="926"/>
        <v>0</v>
      </c>
      <c r="Z3047" s="52">
        <f t="shared" si="927"/>
        <v>0</v>
      </c>
      <c r="AA3047" s="52">
        <f t="shared" si="928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801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25"/>
        <v>750.72</v>
      </c>
      <c r="Y3048" s="14">
        <f t="shared" si="926"/>
        <v>0</v>
      </c>
      <c r="Z3048" s="14">
        <f t="shared" si="927"/>
        <v>0</v>
      </c>
      <c r="AA3048" s="14">
        <f t="shared" si="928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802</v>
      </c>
      <c r="B3049" s="91">
        <v>20</v>
      </c>
      <c r="C3049" s="21" t="s">
        <v>835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25"/>
        <v>607.91999999999996</v>
      </c>
      <c r="Y3049" s="14">
        <f t="shared" si="926"/>
        <v>0</v>
      </c>
      <c r="Z3049" s="14">
        <f t="shared" si="927"/>
        <v>0</v>
      </c>
      <c r="AA3049" s="14">
        <f t="shared" si="928"/>
        <v>0</v>
      </c>
      <c r="AB3049" s="14">
        <f>R3049+W3049</f>
        <v>0</v>
      </c>
      <c r="AC3049" s="15">
        <f t="shared" ref="AC3049:AC3061" si="982">ROUND(X3049+Y3049+Z3049+AA3049+AB3049,1)</f>
        <v>607.9</v>
      </c>
      <c r="AD3049" s="48">
        <f>(ROUND(AC3049-AC3047,1)/AC3047)</f>
        <v>-6.8780637254901966E-2</v>
      </c>
      <c r="AE3049" s="113" t="s">
        <v>800</v>
      </c>
      <c r="AF3049" s="60"/>
    </row>
    <row r="3050" spans="1:32">
      <c r="A3050" s="99" t="s">
        <v>803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25"/>
        <v>607.91999999999996</v>
      </c>
      <c r="Y3050" s="14">
        <f t="shared" si="926"/>
        <v>0</v>
      </c>
      <c r="Z3050" s="14">
        <f t="shared" si="927"/>
        <v>0</v>
      </c>
      <c r="AA3050" s="14">
        <f t="shared" si="928"/>
        <v>0</v>
      </c>
      <c r="AB3050" s="14">
        <f t="shared" ref="AB3050:AB3061" si="983">R3050+W3050</f>
        <v>0</v>
      </c>
      <c r="AC3050" s="15">
        <f t="shared" si="982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804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25"/>
        <v>607.91999999999996</v>
      </c>
      <c r="Y3051" s="14">
        <f t="shared" si="926"/>
        <v>0</v>
      </c>
      <c r="Z3051" s="14">
        <f t="shared" si="927"/>
        <v>0</v>
      </c>
      <c r="AA3051" s="14">
        <f t="shared" si="928"/>
        <v>0</v>
      </c>
      <c r="AB3051" s="14">
        <f t="shared" si="983"/>
        <v>0</v>
      </c>
      <c r="AC3051" s="15">
        <f t="shared" si="982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654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25"/>
        <v>607.91999999999996</v>
      </c>
      <c r="Y3052" s="14">
        <f t="shared" si="926"/>
        <v>0</v>
      </c>
      <c r="Z3052" s="14">
        <f t="shared" si="927"/>
        <v>0</v>
      </c>
      <c r="AA3052" s="14">
        <f t="shared" si="928"/>
        <v>0</v>
      </c>
      <c r="AB3052" s="14">
        <f t="shared" si="983"/>
        <v>0</v>
      </c>
      <c r="AC3052" s="15">
        <f t="shared" si="982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595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25"/>
        <v>212.15999999999997</v>
      </c>
      <c r="Y3053" s="14">
        <f t="shared" si="926"/>
        <v>507.96</v>
      </c>
      <c r="Z3053" s="14">
        <f t="shared" si="927"/>
        <v>0</v>
      </c>
      <c r="AA3053" s="14">
        <f t="shared" si="928"/>
        <v>0</v>
      </c>
      <c r="AB3053" s="14">
        <f t="shared" si="983"/>
        <v>0</v>
      </c>
      <c r="AC3053" s="15">
        <f t="shared" si="982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830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25"/>
        <v>212.15999999999997</v>
      </c>
      <c r="Y3054" s="14">
        <f t="shared" si="926"/>
        <v>0</v>
      </c>
      <c r="Z3054" s="14">
        <f t="shared" si="927"/>
        <v>507.96</v>
      </c>
      <c r="AA3054" s="14">
        <f t="shared" si="928"/>
        <v>0</v>
      </c>
      <c r="AB3054" s="14">
        <f t="shared" si="983"/>
        <v>0</v>
      </c>
      <c r="AC3054" s="15">
        <f t="shared" si="982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831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25"/>
        <v>212.15999999999997</v>
      </c>
      <c r="Y3055" s="14">
        <f t="shared" si="926"/>
        <v>0</v>
      </c>
      <c r="Z3055" s="14">
        <f t="shared" si="927"/>
        <v>0</v>
      </c>
      <c r="AA3055" s="14">
        <f t="shared" si="928"/>
        <v>507.96</v>
      </c>
      <c r="AB3055" s="14">
        <f t="shared" si="983"/>
        <v>0</v>
      </c>
      <c r="AC3055" s="15">
        <f t="shared" si="982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832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25"/>
        <v>212.15999999999997</v>
      </c>
      <c r="Y3056" s="14">
        <f t="shared" si="926"/>
        <v>0</v>
      </c>
      <c r="Z3056" s="14">
        <f t="shared" si="927"/>
        <v>0</v>
      </c>
      <c r="AA3056" s="14">
        <f t="shared" si="928"/>
        <v>0</v>
      </c>
      <c r="AB3056" s="14">
        <f t="shared" si="983"/>
        <v>507.96</v>
      </c>
      <c r="AC3056" s="15">
        <f t="shared" si="982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833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(N3057/100)*(I3057*$I$13)+(N3057/100)*(J3057*$J$13)+(N3057/100)*(M3057*$M$13)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>N3057+S3057</f>
        <v>749.7</v>
      </c>
      <c r="Y3057" s="14">
        <f t="shared" si="926"/>
        <v>0</v>
      </c>
      <c r="Z3057" s="14">
        <f t="shared" si="927"/>
        <v>0</v>
      </c>
      <c r="AA3057" s="14">
        <f t="shared" si="928"/>
        <v>0</v>
      </c>
      <c r="AB3057" s="14">
        <f t="shared" si="983"/>
        <v>0</v>
      </c>
      <c r="AC3057" s="15">
        <f t="shared" si="982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834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25"/>
        <v>749.7</v>
      </c>
      <c r="Y3058" s="14">
        <f t="shared" si="926"/>
        <v>0</v>
      </c>
      <c r="Z3058" s="14">
        <f t="shared" si="927"/>
        <v>0</v>
      </c>
      <c r="AA3058" s="14">
        <f t="shared" si="928"/>
        <v>0</v>
      </c>
      <c r="AB3058" s="14">
        <f t="shared" si="983"/>
        <v>0</v>
      </c>
      <c r="AC3058" s="15">
        <f t="shared" si="982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25"/>
        <v>749.7</v>
      </c>
      <c r="Y3059" s="14">
        <f t="shared" si="926"/>
        <v>0</v>
      </c>
      <c r="Z3059" s="14">
        <f t="shared" si="927"/>
        <v>0</v>
      </c>
      <c r="AA3059" s="14">
        <f t="shared" si="928"/>
        <v>0</v>
      </c>
      <c r="AB3059" s="14">
        <f t="shared" si="983"/>
        <v>0</v>
      </c>
      <c r="AC3059" s="15">
        <f t="shared" si="982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25"/>
        <v>823.34400000000016</v>
      </c>
      <c r="Y3060" s="14">
        <f t="shared" si="926"/>
        <v>0</v>
      </c>
      <c r="Z3060" s="14">
        <f t="shared" si="927"/>
        <v>0</v>
      </c>
      <c r="AA3060" s="14">
        <f t="shared" si="928"/>
        <v>0</v>
      </c>
      <c r="AB3060" s="14">
        <f t="shared" si="983"/>
        <v>0</v>
      </c>
      <c r="AC3060" s="15">
        <f t="shared" si="982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25"/>
        <v>699.31200000000013</v>
      </c>
      <c r="Y3061" s="14">
        <f t="shared" si="926"/>
        <v>0</v>
      </c>
      <c r="Z3061" s="14">
        <f t="shared" si="927"/>
        <v>0</v>
      </c>
      <c r="AA3061" s="14">
        <f t="shared" si="928"/>
        <v>0</v>
      </c>
      <c r="AB3061" s="14">
        <f t="shared" si="983"/>
        <v>0</v>
      </c>
      <c r="AC3061" s="15">
        <f t="shared" si="982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25"/>
        <v>480</v>
      </c>
      <c r="Y3062" s="52">
        <f t="shared" si="926"/>
        <v>0</v>
      </c>
      <c r="Z3062" s="52">
        <f t="shared" si="927"/>
        <v>288</v>
      </c>
      <c r="AA3062" s="52">
        <f t="shared" si="928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801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84">N3063+S3063</f>
        <v>620</v>
      </c>
      <c r="Y3063" s="14">
        <f t="shared" ref="Y3063:Y3076" si="985">O3063+T3063</f>
        <v>0</v>
      </c>
      <c r="Z3063" s="14">
        <f t="shared" ref="Z3063:Z3076" si="986">P3063+U3063</f>
        <v>230.4</v>
      </c>
      <c r="AA3063" s="14">
        <f t="shared" ref="AA3063:AA3076" si="987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802</v>
      </c>
      <c r="B3064" s="93">
        <v>10</v>
      </c>
      <c r="C3064" s="21" t="s">
        <v>835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84"/>
        <v>452</v>
      </c>
      <c r="Y3064" s="14">
        <f t="shared" si="985"/>
        <v>0</v>
      </c>
      <c r="Z3064" s="14">
        <f t="shared" si="986"/>
        <v>275.2</v>
      </c>
      <c r="AA3064" s="14">
        <f t="shared" si="987"/>
        <v>0</v>
      </c>
      <c r="AB3064" s="14">
        <f>R3064+W3064</f>
        <v>0</v>
      </c>
      <c r="AC3064" s="15">
        <f t="shared" ref="AC3064:AC3076" si="988">ROUND(X3064+Y3064+Z3064+AA3064+AB3064,1)</f>
        <v>727.2</v>
      </c>
      <c r="AD3064" s="48">
        <f>(ROUND(AC3064-AC3062,1)/AC3062)</f>
        <v>-5.3124999999999999E-2</v>
      </c>
      <c r="AE3064" s="113" t="s">
        <v>800</v>
      </c>
      <c r="AF3064" s="60"/>
    </row>
    <row r="3065" spans="1:32">
      <c r="A3065" s="99" t="s">
        <v>803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84"/>
        <v>452</v>
      </c>
      <c r="Y3065" s="14">
        <f t="shared" si="985"/>
        <v>0</v>
      </c>
      <c r="Z3065" s="14">
        <f t="shared" si="986"/>
        <v>275.2</v>
      </c>
      <c r="AA3065" s="14">
        <f t="shared" si="987"/>
        <v>0</v>
      </c>
      <c r="AB3065" s="14">
        <f t="shared" ref="AB3065:AB3076" si="989">R3065+W3065</f>
        <v>0</v>
      </c>
      <c r="AC3065" s="15">
        <f t="shared" si="988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804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84"/>
        <v>452</v>
      </c>
      <c r="Y3066" s="14">
        <f t="shared" si="985"/>
        <v>0</v>
      </c>
      <c r="Z3066" s="14">
        <f t="shared" si="986"/>
        <v>275.2</v>
      </c>
      <c r="AA3066" s="14">
        <f t="shared" si="987"/>
        <v>0</v>
      </c>
      <c r="AB3066" s="14">
        <f t="shared" si="989"/>
        <v>0</v>
      </c>
      <c r="AC3066" s="15">
        <f t="shared" si="988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654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84"/>
        <v>452</v>
      </c>
      <c r="Y3067" s="14">
        <f t="shared" si="985"/>
        <v>0</v>
      </c>
      <c r="Z3067" s="14">
        <f t="shared" si="986"/>
        <v>275.2</v>
      </c>
      <c r="AA3067" s="14">
        <f t="shared" si="987"/>
        <v>0</v>
      </c>
      <c r="AB3067" s="14">
        <f t="shared" si="989"/>
        <v>0</v>
      </c>
      <c r="AC3067" s="15">
        <f t="shared" si="988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595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110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495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84"/>
        <v>156</v>
      </c>
      <c r="Y3068" s="14">
        <f t="shared" si="985"/>
        <v>720</v>
      </c>
      <c r="Z3068" s="14">
        <f t="shared" si="986"/>
        <v>0</v>
      </c>
      <c r="AA3068" s="14">
        <f t="shared" si="987"/>
        <v>0</v>
      </c>
      <c r="AB3068" s="14">
        <f t="shared" si="989"/>
        <v>0</v>
      </c>
      <c r="AC3068" s="15">
        <f t="shared" si="988"/>
        <v>876</v>
      </c>
      <c r="AD3068" s="48">
        <f>(ROUND(AC3068-AC3062,1)/AC3062)</f>
        <v>0.140625</v>
      </c>
      <c r="AE3068" s="113"/>
      <c r="AF3068" s="60"/>
    </row>
    <row r="3069" spans="1:32">
      <c r="A3069" s="99" t="s">
        <v>830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60</v>
      </c>
      <c r="L3069" s="13">
        <v>60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84"/>
        <v>156</v>
      </c>
      <c r="Y3069" s="14">
        <f t="shared" si="985"/>
        <v>0</v>
      </c>
      <c r="Z3069" s="14">
        <f t="shared" si="986"/>
        <v>765</v>
      </c>
      <c r="AA3069" s="14">
        <f t="shared" si="987"/>
        <v>0</v>
      </c>
      <c r="AB3069" s="14">
        <f t="shared" si="989"/>
        <v>0</v>
      </c>
      <c r="AC3069" s="15">
        <f t="shared" si="988"/>
        <v>921</v>
      </c>
      <c r="AD3069" s="48">
        <f>(ROUND(AC3069-AC3062,1)/AC3062)</f>
        <v>0.19921875</v>
      </c>
      <c r="AE3069" s="113"/>
      <c r="AF3069" s="60"/>
    </row>
    <row r="3070" spans="1:32">
      <c r="A3070" s="99" t="s">
        <v>831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110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495</v>
      </c>
      <c r="W3070" s="14">
        <f>(R3070/100)*(K3070*$K$11)+(R3070/100)*(L3070*$L$11)</f>
        <v>0</v>
      </c>
      <c r="X3070" s="14">
        <f t="shared" si="984"/>
        <v>156</v>
      </c>
      <c r="Y3070" s="14">
        <f t="shared" si="985"/>
        <v>0</v>
      </c>
      <c r="Z3070" s="14">
        <f t="shared" si="986"/>
        <v>0</v>
      </c>
      <c r="AA3070" s="14">
        <f t="shared" si="987"/>
        <v>720</v>
      </c>
      <c r="AB3070" s="14">
        <f t="shared" si="989"/>
        <v>0</v>
      </c>
      <c r="AC3070" s="15">
        <f t="shared" si="988"/>
        <v>876</v>
      </c>
      <c r="AD3070" s="48">
        <f>(ROUND(AC3070-AC3062,1)/AC3062)</f>
        <v>0.140625</v>
      </c>
      <c r="AE3070" s="113"/>
      <c r="AF3070" s="60"/>
    </row>
    <row r="3071" spans="1:32">
      <c r="A3071" s="99" t="s">
        <v>832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55</v>
      </c>
      <c r="L3071" s="13">
        <v>55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495</v>
      </c>
      <c r="X3071" s="14">
        <f t="shared" si="984"/>
        <v>156</v>
      </c>
      <c r="Y3071" s="14">
        <f t="shared" si="985"/>
        <v>0</v>
      </c>
      <c r="Z3071" s="14">
        <f t="shared" si="986"/>
        <v>0</v>
      </c>
      <c r="AA3071" s="14">
        <f t="shared" si="987"/>
        <v>0</v>
      </c>
      <c r="AB3071" s="14">
        <f t="shared" si="989"/>
        <v>720</v>
      </c>
      <c r="AC3071" s="15">
        <f t="shared" si="988"/>
        <v>876</v>
      </c>
      <c r="AD3071" s="48">
        <f>(ROUND(AC3071-AC3062,1)/AC3062)</f>
        <v>0.140625</v>
      </c>
      <c r="AE3071" s="113"/>
      <c r="AF3071" s="60"/>
    </row>
    <row r="3072" spans="1:32">
      <c r="A3072" s="99" t="s">
        <v>833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50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(N3072/100)*(I3072*$I$13)+(N3072/100)*(J3072*$J$13)+(N3072/100)*(M3072*$M$13)</f>
        <v>360</v>
      </c>
      <c r="T3072" s="14">
        <f>(O3072/100)*(K3072*$K$13)+(O3072/100)*(M3072*$M$13)</f>
        <v>0</v>
      </c>
      <c r="U3072" s="14">
        <f>(P3072/100)*(K3072*$K$13)+(P3072/100)*(L3072*$L$13)+(P3072/100)*(M3072*$M$13)</f>
        <v>216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>N3072+S3072</f>
        <v>510</v>
      </c>
      <c r="Y3072" s="14">
        <f t="shared" si="985"/>
        <v>0</v>
      </c>
      <c r="Z3072" s="14">
        <f t="shared" si="986"/>
        <v>336</v>
      </c>
      <c r="AA3072" s="14">
        <f t="shared" si="987"/>
        <v>0</v>
      </c>
      <c r="AB3072" s="14">
        <f t="shared" si="989"/>
        <v>0</v>
      </c>
      <c r="AC3072" s="15">
        <f t="shared" si="988"/>
        <v>846</v>
      </c>
      <c r="AD3072" s="48">
        <f>(ROUND(AC3072-AC3062,1)/AC3062)</f>
        <v>0.1015625</v>
      </c>
      <c r="AE3072" s="113"/>
      <c r="AF3072" s="60"/>
    </row>
    <row r="3073" spans="1:32">
      <c r="A3073" s="99" t="s">
        <v>834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110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675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84"/>
        <v>862.5</v>
      </c>
      <c r="Y3073" s="14">
        <f t="shared" si="985"/>
        <v>0</v>
      </c>
      <c r="Z3073" s="14">
        <f t="shared" si="986"/>
        <v>0</v>
      </c>
      <c r="AA3073" s="14">
        <f t="shared" si="987"/>
        <v>0</v>
      </c>
      <c r="AB3073" s="14">
        <f t="shared" si="989"/>
        <v>0</v>
      </c>
      <c r="AC3073" s="15">
        <f t="shared" si="988"/>
        <v>862.5</v>
      </c>
      <c r="AD3073" s="48">
        <f>(ROUND(AC3073-AC3062,1)/AC3062)</f>
        <v>0.123046875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675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84"/>
        <v>862.5</v>
      </c>
      <c r="Y3074" s="14">
        <f t="shared" si="985"/>
        <v>0</v>
      </c>
      <c r="Z3074" s="14">
        <f t="shared" si="986"/>
        <v>0</v>
      </c>
      <c r="AA3074" s="14">
        <f t="shared" si="987"/>
        <v>0</v>
      </c>
      <c r="AB3074" s="14">
        <f t="shared" si="989"/>
        <v>0</v>
      </c>
      <c r="AC3074" s="15">
        <f t="shared" si="988"/>
        <v>862.5</v>
      </c>
      <c r="AD3074" s="48">
        <f>(ROUND(AC3074-AC3062,1)/AC3062)</f>
        <v>0.123046875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65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444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84"/>
        <v>604</v>
      </c>
      <c r="Y3075" s="14">
        <f t="shared" si="985"/>
        <v>0</v>
      </c>
      <c r="Z3075" s="14">
        <f t="shared" si="986"/>
        <v>230.4</v>
      </c>
      <c r="AA3075" s="14">
        <f t="shared" si="987"/>
        <v>0</v>
      </c>
      <c r="AB3075" s="14">
        <f t="shared" si="989"/>
        <v>0</v>
      </c>
      <c r="AC3075" s="15">
        <f t="shared" si="988"/>
        <v>834.4</v>
      </c>
      <c r="AD3075" s="48">
        <f>(ROUND(AC3075-AC3062,1)/AC3062)</f>
        <v>8.6458333333333345E-2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90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536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84"/>
        <v>696</v>
      </c>
      <c r="Y3076" s="14">
        <f t="shared" si="985"/>
        <v>0</v>
      </c>
      <c r="Z3076" s="14">
        <f t="shared" si="986"/>
        <v>230.4</v>
      </c>
      <c r="AA3076" s="14">
        <f t="shared" si="987"/>
        <v>0</v>
      </c>
      <c r="AB3076" s="14">
        <f t="shared" si="989"/>
        <v>0</v>
      </c>
      <c r="AC3076" s="15">
        <f t="shared" si="988"/>
        <v>926.4</v>
      </c>
      <c r="AD3076" s="48">
        <f>(ROUND(AC3076-AC3062,1)/AC3062)</f>
        <v>0.20625000000000002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25"/>
        <v>660</v>
      </c>
      <c r="Y3077" s="52">
        <f t="shared" si="926"/>
        <v>0</v>
      </c>
      <c r="Z3077" s="52">
        <f t="shared" si="927"/>
        <v>0</v>
      </c>
      <c r="AA3077" s="52">
        <f t="shared" si="928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801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90">N3078+S3078</f>
        <v>800.8</v>
      </c>
      <c r="Y3078" s="14">
        <f t="shared" ref="Y3078:Y3091" si="991">O3078+T3078</f>
        <v>0</v>
      </c>
      <c r="Z3078" s="14">
        <f t="shared" ref="Z3078:Z3091" si="992">P3078+U3078</f>
        <v>0</v>
      </c>
      <c r="AA3078" s="14">
        <f t="shared" ref="AA3078:AA3091" si="993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802</v>
      </c>
      <c r="B3079" s="91">
        <v>20</v>
      </c>
      <c r="C3079" s="21" t="s">
        <v>835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90"/>
        <v>616</v>
      </c>
      <c r="Y3079" s="14">
        <f t="shared" si="991"/>
        <v>0</v>
      </c>
      <c r="Z3079" s="14">
        <f t="shared" si="992"/>
        <v>0</v>
      </c>
      <c r="AA3079" s="14">
        <f t="shared" si="993"/>
        <v>0</v>
      </c>
      <c r="AB3079" s="14">
        <f>R3079+W3079</f>
        <v>0</v>
      </c>
      <c r="AC3079" s="15">
        <f t="shared" ref="AC3079:AC3091" si="994">ROUND(X3079+Y3079+Z3079+AA3079+AB3079,1)</f>
        <v>616</v>
      </c>
      <c r="AD3079" s="48">
        <f>(ROUND(AC3079-AC3077,1)/AC3077)</f>
        <v>-6.6666666666666666E-2</v>
      </c>
      <c r="AE3079" s="113" t="s">
        <v>800</v>
      </c>
      <c r="AF3079" s="60"/>
    </row>
    <row r="3080" spans="1:32">
      <c r="A3080" s="99" t="s">
        <v>803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90"/>
        <v>616</v>
      </c>
      <c r="Y3080" s="14">
        <f t="shared" si="991"/>
        <v>0</v>
      </c>
      <c r="Z3080" s="14">
        <f t="shared" si="992"/>
        <v>0</v>
      </c>
      <c r="AA3080" s="14">
        <f t="shared" si="993"/>
        <v>0</v>
      </c>
      <c r="AB3080" s="14">
        <f t="shared" ref="AB3080:AB3091" si="995">R3080+W3080</f>
        <v>0</v>
      </c>
      <c r="AC3080" s="15">
        <f t="shared" si="994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804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90"/>
        <v>616</v>
      </c>
      <c r="Y3081" s="14">
        <f t="shared" si="991"/>
        <v>0</v>
      </c>
      <c r="Z3081" s="14">
        <f t="shared" si="992"/>
        <v>0</v>
      </c>
      <c r="AA3081" s="14">
        <f t="shared" si="993"/>
        <v>0</v>
      </c>
      <c r="AB3081" s="14">
        <f t="shared" si="995"/>
        <v>0</v>
      </c>
      <c r="AC3081" s="15">
        <f t="shared" si="994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654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90"/>
        <v>616</v>
      </c>
      <c r="Y3082" s="14">
        <f t="shared" si="991"/>
        <v>0</v>
      </c>
      <c r="Z3082" s="14">
        <f t="shared" si="992"/>
        <v>0</v>
      </c>
      <c r="AA3082" s="14">
        <f t="shared" si="993"/>
        <v>0</v>
      </c>
      <c r="AB3082" s="14">
        <f t="shared" si="995"/>
        <v>0</v>
      </c>
      <c r="AC3082" s="15">
        <f t="shared" si="994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595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90"/>
        <v>214.5</v>
      </c>
      <c r="Y3083" s="14">
        <f t="shared" si="991"/>
        <v>511.5</v>
      </c>
      <c r="Z3083" s="14">
        <f t="shared" si="992"/>
        <v>0</v>
      </c>
      <c r="AA3083" s="14">
        <f t="shared" si="993"/>
        <v>0</v>
      </c>
      <c r="AB3083" s="14">
        <f t="shared" si="995"/>
        <v>0</v>
      </c>
      <c r="AC3083" s="15">
        <f t="shared" si="994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830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90"/>
        <v>214.5</v>
      </c>
      <c r="Y3084" s="14">
        <f t="shared" si="991"/>
        <v>0</v>
      </c>
      <c r="Z3084" s="14">
        <f t="shared" si="992"/>
        <v>511.5</v>
      </c>
      <c r="AA3084" s="14">
        <f t="shared" si="993"/>
        <v>0</v>
      </c>
      <c r="AB3084" s="14">
        <f t="shared" si="995"/>
        <v>0</v>
      </c>
      <c r="AC3084" s="15">
        <f t="shared" si="994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831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990"/>
        <v>214.5</v>
      </c>
      <c r="Y3085" s="14">
        <f t="shared" si="991"/>
        <v>0</v>
      </c>
      <c r="Z3085" s="14">
        <f t="shared" si="992"/>
        <v>0</v>
      </c>
      <c r="AA3085" s="14">
        <f t="shared" si="993"/>
        <v>511.5</v>
      </c>
      <c r="AB3085" s="14">
        <f t="shared" si="995"/>
        <v>0</v>
      </c>
      <c r="AC3085" s="15">
        <f t="shared" si="994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832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990"/>
        <v>214.5</v>
      </c>
      <c r="Y3086" s="14">
        <f t="shared" si="991"/>
        <v>0</v>
      </c>
      <c r="Z3086" s="14">
        <f t="shared" si="992"/>
        <v>0</v>
      </c>
      <c r="AA3086" s="14">
        <f t="shared" si="993"/>
        <v>0</v>
      </c>
      <c r="AB3086" s="14">
        <f t="shared" si="995"/>
        <v>511.5</v>
      </c>
      <c r="AC3086" s="15">
        <f t="shared" si="994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833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(N3087/100)*(I3087*$I$13)+(N3087/100)*(J3087*$J$13)+(N3087/100)*(M3087*$M$13)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>N3087+S3087</f>
        <v>759</v>
      </c>
      <c r="Y3087" s="14">
        <f t="shared" si="991"/>
        <v>0</v>
      </c>
      <c r="Z3087" s="14">
        <f t="shared" si="992"/>
        <v>0</v>
      </c>
      <c r="AA3087" s="14">
        <f t="shared" si="993"/>
        <v>0</v>
      </c>
      <c r="AB3087" s="14">
        <f t="shared" si="995"/>
        <v>0</v>
      </c>
      <c r="AC3087" s="15">
        <f t="shared" si="994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834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90"/>
        <v>759</v>
      </c>
      <c r="Y3088" s="14">
        <f t="shared" si="991"/>
        <v>0</v>
      </c>
      <c r="Z3088" s="14">
        <f t="shared" si="992"/>
        <v>0</v>
      </c>
      <c r="AA3088" s="14">
        <f t="shared" si="993"/>
        <v>0</v>
      </c>
      <c r="AB3088" s="14">
        <f t="shared" si="995"/>
        <v>0</v>
      </c>
      <c r="AC3088" s="15">
        <f t="shared" si="994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90"/>
        <v>759</v>
      </c>
      <c r="Y3089" s="14">
        <f t="shared" si="991"/>
        <v>0</v>
      </c>
      <c r="Z3089" s="14">
        <f t="shared" si="992"/>
        <v>0</v>
      </c>
      <c r="AA3089" s="14">
        <f t="shared" si="993"/>
        <v>0</v>
      </c>
      <c r="AB3089" s="14">
        <f t="shared" si="995"/>
        <v>0</v>
      </c>
      <c r="AC3089" s="15">
        <f t="shared" si="994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90"/>
        <v>769.12</v>
      </c>
      <c r="Y3090" s="14">
        <f t="shared" si="991"/>
        <v>0</v>
      </c>
      <c r="Z3090" s="14">
        <f t="shared" si="992"/>
        <v>0</v>
      </c>
      <c r="AA3090" s="14">
        <f t="shared" si="993"/>
        <v>0</v>
      </c>
      <c r="AB3090" s="14">
        <f t="shared" si="995"/>
        <v>0</v>
      </c>
      <c r="AC3090" s="15">
        <f t="shared" si="994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90"/>
        <v>769.12</v>
      </c>
      <c r="Y3091" s="14">
        <f t="shared" si="991"/>
        <v>0</v>
      </c>
      <c r="Z3091" s="14">
        <f t="shared" si="992"/>
        <v>0</v>
      </c>
      <c r="AA3091" s="14">
        <f t="shared" si="993"/>
        <v>0</v>
      </c>
      <c r="AB3091" s="14">
        <f t="shared" si="995"/>
        <v>0</v>
      </c>
      <c r="AC3091" s="15">
        <f t="shared" si="994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96">N3092+S3092</f>
        <v>396</v>
      </c>
      <c r="Y3092" s="52">
        <f t="shared" ref="Y3092:Y3121" si="997">O3092+T3092</f>
        <v>400</v>
      </c>
      <c r="Z3092" s="52">
        <f t="shared" ref="Z3092:Z3121" si="998">P3092+U3092</f>
        <v>0</v>
      </c>
      <c r="AA3092" s="52">
        <f t="shared" ref="AA3092:AA3121" si="999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801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70</v>
      </c>
      <c r="J3093" s="13">
        <v>70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504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96"/>
        <v>648</v>
      </c>
      <c r="Y3093" s="14">
        <f t="shared" si="997"/>
        <v>320</v>
      </c>
      <c r="Z3093" s="14">
        <f t="shared" si="998"/>
        <v>0</v>
      </c>
      <c r="AA3093" s="14">
        <f t="shared" si="999"/>
        <v>0</v>
      </c>
      <c r="AB3093" s="14">
        <f>R3093+W3093</f>
        <v>0</v>
      </c>
      <c r="AC3093" s="15">
        <f>ROUND(X3093+Y3093+Z3093+AA3093+AB3093,1)</f>
        <v>968</v>
      </c>
      <c r="AD3093" s="48">
        <f>(ROUND(AC3093-AC3092,1)/AC3092)</f>
        <v>0.21608040201005024</v>
      </c>
      <c r="AE3093" s="113"/>
      <c r="AF3093" s="60"/>
    </row>
    <row r="3094" spans="1:32">
      <c r="A3094" s="99" t="s">
        <v>802</v>
      </c>
      <c r="B3094" s="93">
        <v>10</v>
      </c>
      <c r="C3094" s="21" t="s">
        <v>835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96"/>
        <v>374.4</v>
      </c>
      <c r="Y3094" s="14">
        <f t="shared" si="997"/>
        <v>380</v>
      </c>
      <c r="Z3094" s="14">
        <f t="shared" si="998"/>
        <v>0</v>
      </c>
      <c r="AA3094" s="14">
        <f t="shared" si="999"/>
        <v>0</v>
      </c>
      <c r="AB3094" s="14">
        <f>R3094+W3094</f>
        <v>0</v>
      </c>
      <c r="AC3094" s="15">
        <f t="shared" ref="AC3094:AC3106" si="1000">ROUND(X3094+Y3094+Z3094+AA3094+AB3094,1)</f>
        <v>754.4</v>
      </c>
      <c r="AD3094" s="48">
        <f>(ROUND(AC3094-AC3092,1)/AC3092)</f>
        <v>-5.2261306532663317E-2</v>
      </c>
      <c r="AE3094" s="113" t="s">
        <v>800</v>
      </c>
      <c r="AF3094" s="60"/>
    </row>
    <row r="3095" spans="1:32">
      <c r="A3095" s="99" t="s">
        <v>803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96"/>
        <v>374.4</v>
      </c>
      <c r="Y3095" s="14">
        <f t="shared" si="997"/>
        <v>380</v>
      </c>
      <c r="Z3095" s="14">
        <f t="shared" si="998"/>
        <v>0</v>
      </c>
      <c r="AA3095" s="14">
        <f t="shared" si="999"/>
        <v>0</v>
      </c>
      <c r="AB3095" s="14">
        <f t="shared" ref="AB3095:AB3106" si="1001">R3095+W3095</f>
        <v>0</v>
      </c>
      <c r="AC3095" s="15">
        <f t="shared" si="1000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804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96"/>
        <v>374.4</v>
      </c>
      <c r="Y3096" s="14">
        <f t="shared" si="997"/>
        <v>380</v>
      </c>
      <c r="Z3096" s="14">
        <f t="shared" si="998"/>
        <v>0</v>
      </c>
      <c r="AA3096" s="14">
        <f t="shared" si="999"/>
        <v>0</v>
      </c>
      <c r="AB3096" s="14">
        <f t="shared" si="1001"/>
        <v>0</v>
      </c>
      <c r="AC3096" s="15">
        <f t="shared" si="1000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654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96"/>
        <v>374.4</v>
      </c>
      <c r="Y3097" s="14">
        <f t="shared" si="997"/>
        <v>380</v>
      </c>
      <c r="Z3097" s="14">
        <f t="shared" si="998"/>
        <v>0</v>
      </c>
      <c r="AA3097" s="14">
        <f t="shared" si="999"/>
        <v>0</v>
      </c>
      <c r="AB3097" s="14">
        <f t="shared" si="1001"/>
        <v>0</v>
      </c>
      <c r="AC3097" s="15">
        <f t="shared" si="1000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595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96"/>
        <v>131.56</v>
      </c>
      <c r="Y3098" s="14">
        <f t="shared" si="997"/>
        <v>750</v>
      </c>
      <c r="Z3098" s="14">
        <f t="shared" si="998"/>
        <v>0</v>
      </c>
      <c r="AA3098" s="14">
        <f t="shared" si="999"/>
        <v>0</v>
      </c>
      <c r="AB3098" s="14">
        <f t="shared" si="1001"/>
        <v>0</v>
      </c>
      <c r="AC3098" s="15">
        <f t="shared" si="1000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830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96"/>
        <v>131.56</v>
      </c>
      <c r="Y3099" s="14">
        <f t="shared" si="997"/>
        <v>0</v>
      </c>
      <c r="Z3099" s="14">
        <f t="shared" si="998"/>
        <v>750</v>
      </c>
      <c r="AA3099" s="14">
        <f t="shared" si="999"/>
        <v>0</v>
      </c>
      <c r="AB3099" s="14">
        <f t="shared" si="1001"/>
        <v>0</v>
      </c>
      <c r="AC3099" s="15">
        <f t="shared" si="1000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831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996"/>
        <v>131.56</v>
      </c>
      <c r="Y3100" s="14">
        <f t="shared" si="997"/>
        <v>0</v>
      </c>
      <c r="Z3100" s="14">
        <f t="shared" si="998"/>
        <v>0</v>
      </c>
      <c r="AA3100" s="14">
        <f t="shared" si="999"/>
        <v>750</v>
      </c>
      <c r="AB3100" s="14">
        <f t="shared" si="1001"/>
        <v>0</v>
      </c>
      <c r="AC3100" s="15">
        <f t="shared" si="1000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832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996"/>
        <v>131.56</v>
      </c>
      <c r="Y3101" s="14">
        <f t="shared" si="997"/>
        <v>0</v>
      </c>
      <c r="Z3101" s="14">
        <f t="shared" si="998"/>
        <v>0</v>
      </c>
      <c r="AA3101" s="14">
        <f t="shared" si="999"/>
        <v>0</v>
      </c>
      <c r="AB3101" s="14">
        <f t="shared" si="1001"/>
        <v>750</v>
      </c>
      <c r="AC3101" s="15">
        <f t="shared" si="1000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833</v>
      </c>
      <c r="B3102" s="93"/>
      <c r="C3102" s="21" t="s">
        <v>327</v>
      </c>
      <c r="D3102" s="12">
        <v>90</v>
      </c>
      <c r="E3102" s="12">
        <v>150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225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(N3102/100)*(I3102*$I$13)+(N3102/100)*(J3102*$J$13)+(N3102/100)*(M3102*$M$13)</f>
        <v>229.5</v>
      </c>
      <c r="T3102" s="14">
        <f>(O3102/100)*(K3102*$K$13)+(O3102/100)*(M3102*$M$13)</f>
        <v>337.5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>N3102+S3102</f>
        <v>364.5</v>
      </c>
      <c r="Y3102" s="14">
        <f t="shared" si="997"/>
        <v>562.5</v>
      </c>
      <c r="Z3102" s="14">
        <f t="shared" si="998"/>
        <v>0</v>
      </c>
      <c r="AA3102" s="14">
        <f t="shared" si="999"/>
        <v>0</v>
      </c>
      <c r="AB3102" s="14">
        <f t="shared" si="1001"/>
        <v>0</v>
      </c>
      <c r="AC3102" s="15">
        <f t="shared" si="1000"/>
        <v>927</v>
      </c>
      <c r="AD3102" s="48">
        <f>(ROUND(AC3102-AC3092,1)/AC3092)</f>
        <v>0.16457286432160803</v>
      </c>
      <c r="AE3102" s="113"/>
      <c r="AF3102" s="60"/>
    </row>
    <row r="3103" spans="1:32">
      <c r="A3103" s="99" t="s">
        <v>834</v>
      </c>
      <c r="B3103" s="93"/>
      <c r="C3103" s="21" t="s">
        <v>328</v>
      </c>
      <c r="D3103" s="12">
        <v>190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285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627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96"/>
        <v>912</v>
      </c>
      <c r="Y3103" s="14">
        <f t="shared" si="997"/>
        <v>0</v>
      </c>
      <c r="Z3103" s="14">
        <f t="shared" si="998"/>
        <v>0</v>
      </c>
      <c r="AA3103" s="14">
        <f t="shared" si="999"/>
        <v>0</v>
      </c>
      <c r="AB3103" s="14">
        <f t="shared" si="1001"/>
        <v>0</v>
      </c>
      <c r="AC3103" s="15">
        <f t="shared" si="1000"/>
        <v>912</v>
      </c>
      <c r="AD3103" s="48">
        <f>(ROUND(AC3103-AC3092,1)/AC3092)</f>
        <v>0.14572864321608039</v>
      </c>
      <c r="AE3103" s="113"/>
      <c r="AF3103" s="60"/>
    </row>
    <row r="3104" spans="1:32">
      <c r="A3104" s="99"/>
      <c r="B3104" s="93" t="s">
        <v>876</v>
      </c>
      <c r="C3104" s="21" t="s">
        <v>329</v>
      </c>
      <c r="D3104" s="12">
        <v>190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285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627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96"/>
        <v>912</v>
      </c>
      <c r="Y3104" s="14">
        <f t="shared" si="997"/>
        <v>0</v>
      </c>
      <c r="Z3104" s="14">
        <f t="shared" si="998"/>
        <v>0</v>
      </c>
      <c r="AA3104" s="14">
        <f t="shared" si="999"/>
        <v>0</v>
      </c>
      <c r="AB3104" s="14">
        <f t="shared" si="1001"/>
        <v>0</v>
      </c>
      <c r="AC3104" s="15">
        <f t="shared" si="1000"/>
        <v>912</v>
      </c>
      <c r="AD3104" s="48">
        <f>(ROUND(AC3104-AC3092,1)/AC3092)</f>
        <v>0.14572864321608039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80</v>
      </c>
      <c r="K3105" s="13">
        <v>50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446.4</v>
      </c>
      <c r="T3105" s="14">
        <f>(O3105/100)*(K3105*$K$16)</f>
        <v>160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96"/>
        <v>590.4</v>
      </c>
      <c r="Y3105" s="14">
        <f t="shared" si="997"/>
        <v>320</v>
      </c>
      <c r="Z3105" s="14">
        <f t="shared" si="998"/>
        <v>0</v>
      </c>
      <c r="AA3105" s="14">
        <f t="shared" si="999"/>
        <v>0</v>
      </c>
      <c r="AB3105" s="14">
        <f t="shared" si="1001"/>
        <v>0</v>
      </c>
      <c r="AC3105" s="15">
        <f t="shared" si="1000"/>
        <v>910.4</v>
      </c>
      <c r="AD3105" s="48">
        <f>(ROUND(AC3105-AC3092,1)/AC3092)</f>
        <v>0.14371859296482412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80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446.4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96"/>
        <v>590.4</v>
      </c>
      <c r="Y3106" s="14">
        <f t="shared" si="997"/>
        <v>320</v>
      </c>
      <c r="Z3106" s="14">
        <f t="shared" si="998"/>
        <v>0</v>
      </c>
      <c r="AA3106" s="14">
        <f t="shared" si="999"/>
        <v>0</v>
      </c>
      <c r="AB3106" s="14">
        <f t="shared" si="1001"/>
        <v>0</v>
      </c>
      <c r="AC3106" s="15">
        <f t="shared" si="1000"/>
        <v>910.4</v>
      </c>
      <c r="AD3106" s="48">
        <f>(ROUND(AC3106-AC3092,1)/AC3092)</f>
        <v>0.14371859296482412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96"/>
        <v>633.6</v>
      </c>
      <c r="Y3107" s="52">
        <f t="shared" si="997"/>
        <v>0</v>
      </c>
      <c r="Z3107" s="52">
        <f t="shared" si="998"/>
        <v>0</v>
      </c>
      <c r="AA3107" s="52">
        <f t="shared" si="999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801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96"/>
        <v>733.92000000000007</v>
      </c>
      <c r="Y3108" s="14">
        <f t="shared" si="997"/>
        <v>0</v>
      </c>
      <c r="Z3108" s="14">
        <f t="shared" si="998"/>
        <v>0</v>
      </c>
      <c r="AA3108" s="14">
        <f t="shared" si="999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802</v>
      </c>
      <c r="B3109" s="91">
        <v>0</v>
      </c>
      <c r="C3109" s="21" t="s">
        <v>835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96"/>
        <v>596.64</v>
      </c>
      <c r="Y3109" s="14">
        <f t="shared" si="997"/>
        <v>0</v>
      </c>
      <c r="Z3109" s="14">
        <f t="shared" si="998"/>
        <v>0</v>
      </c>
      <c r="AA3109" s="14">
        <f t="shared" si="999"/>
        <v>0</v>
      </c>
      <c r="AB3109" s="14">
        <f>R3109+W3109</f>
        <v>0</v>
      </c>
      <c r="AC3109" s="15">
        <f t="shared" ref="AC3109:AC3121" si="1002">ROUND(X3109+Y3109+Z3109+AA3109+AB3109,1)</f>
        <v>596.6</v>
      </c>
      <c r="AD3109" s="48">
        <f>(ROUND(AC3109-AC3107,1)/AC3107)</f>
        <v>-5.8396464646464648E-2</v>
      </c>
      <c r="AE3109" s="113" t="s">
        <v>800</v>
      </c>
      <c r="AF3109" s="60"/>
    </row>
    <row r="3110" spans="1:32">
      <c r="A3110" s="99" t="s">
        <v>803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96"/>
        <v>596.64</v>
      </c>
      <c r="Y3110" s="14">
        <f t="shared" si="997"/>
        <v>0</v>
      </c>
      <c r="Z3110" s="14">
        <f t="shared" si="998"/>
        <v>0</v>
      </c>
      <c r="AA3110" s="14">
        <f t="shared" si="999"/>
        <v>0</v>
      </c>
      <c r="AB3110" s="14">
        <f t="shared" ref="AB3110:AB3121" si="1003">R3110+W3110</f>
        <v>0</v>
      </c>
      <c r="AC3110" s="15">
        <f t="shared" si="1002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804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96"/>
        <v>596.64</v>
      </c>
      <c r="Y3111" s="14">
        <f t="shared" si="997"/>
        <v>0</v>
      </c>
      <c r="Z3111" s="14">
        <f t="shared" si="998"/>
        <v>0</v>
      </c>
      <c r="AA3111" s="14">
        <f t="shared" si="999"/>
        <v>0</v>
      </c>
      <c r="AB3111" s="14">
        <f t="shared" si="1003"/>
        <v>0</v>
      </c>
      <c r="AC3111" s="15">
        <f t="shared" si="1002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654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96"/>
        <v>596.64</v>
      </c>
      <c r="Y3112" s="14">
        <f t="shared" si="997"/>
        <v>0</v>
      </c>
      <c r="Z3112" s="14">
        <f t="shared" si="998"/>
        <v>0</v>
      </c>
      <c r="AA3112" s="14">
        <f t="shared" si="999"/>
        <v>0</v>
      </c>
      <c r="AB3112" s="14">
        <f t="shared" si="1003"/>
        <v>0</v>
      </c>
      <c r="AC3112" s="15">
        <f t="shared" si="1002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595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96"/>
        <v>205.92</v>
      </c>
      <c r="Y3113" s="14">
        <f t="shared" si="997"/>
        <v>495</v>
      </c>
      <c r="Z3113" s="14">
        <f t="shared" si="998"/>
        <v>0</v>
      </c>
      <c r="AA3113" s="14">
        <f t="shared" si="999"/>
        <v>0</v>
      </c>
      <c r="AB3113" s="14">
        <f t="shared" si="1003"/>
        <v>0</v>
      </c>
      <c r="AC3113" s="15">
        <f t="shared" si="1002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830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96"/>
        <v>205.92</v>
      </c>
      <c r="Y3114" s="14">
        <f t="shared" si="997"/>
        <v>0</v>
      </c>
      <c r="Z3114" s="14">
        <f t="shared" si="998"/>
        <v>495</v>
      </c>
      <c r="AA3114" s="14">
        <f t="shared" si="999"/>
        <v>0</v>
      </c>
      <c r="AB3114" s="14">
        <f t="shared" si="1003"/>
        <v>0</v>
      </c>
      <c r="AC3114" s="15">
        <f t="shared" si="1002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831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996"/>
        <v>205.92</v>
      </c>
      <c r="Y3115" s="14">
        <f t="shared" si="997"/>
        <v>0</v>
      </c>
      <c r="Z3115" s="14">
        <f t="shared" si="998"/>
        <v>0</v>
      </c>
      <c r="AA3115" s="14">
        <f t="shared" si="999"/>
        <v>495</v>
      </c>
      <c r="AB3115" s="14">
        <f t="shared" si="1003"/>
        <v>0</v>
      </c>
      <c r="AC3115" s="15">
        <f t="shared" si="1002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832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996"/>
        <v>205.92</v>
      </c>
      <c r="Y3116" s="14">
        <f t="shared" si="997"/>
        <v>0</v>
      </c>
      <c r="Z3116" s="14">
        <f t="shared" si="998"/>
        <v>0</v>
      </c>
      <c r="AA3116" s="14">
        <f t="shared" si="999"/>
        <v>0</v>
      </c>
      <c r="AB3116" s="14">
        <f t="shared" si="1003"/>
        <v>495</v>
      </c>
      <c r="AC3116" s="15">
        <f t="shared" si="1002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833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(N3117/100)*(I3117*$I$13)+(N3117/100)*(J3117*$J$13)+(N3117/100)*(M3117*$M$13)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>N3117+S3117</f>
        <v>732.59999999999991</v>
      </c>
      <c r="Y3117" s="14">
        <f t="shared" si="997"/>
        <v>0</v>
      </c>
      <c r="Z3117" s="14">
        <f t="shared" si="998"/>
        <v>0</v>
      </c>
      <c r="AA3117" s="14">
        <f t="shared" si="999"/>
        <v>0</v>
      </c>
      <c r="AB3117" s="14">
        <f t="shared" si="1003"/>
        <v>0</v>
      </c>
      <c r="AC3117" s="15">
        <f t="shared" si="1002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834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96"/>
        <v>732.59999999999991</v>
      </c>
      <c r="Y3118" s="14">
        <f t="shared" si="997"/>
        <v>0</v>
      </c>
      <c r="Z3118" s="14">
        <f t="shared" si="998"/>
        <v>0</v>
      </c>
      <c r="AA3118" s="14">
        <f t="shared" si="999"/>
        <v>0</v>
      </c>
      <c r="AB3118" s="14">
        <f t="shared" si="1003"/>
        <v>0</v>
      </c>
      <c r="AC3118" s="15">
        <f t="shared" si="1002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96"/>
        <v>732.59999999999991</v>
      </c>
      <c r="Y3119" s="14">
        <f t="shared" si="997"/>
        <v>0</v>
      </c>
      <c r="Z3119" s="14">
        <f t="shared" si="998"/>
        <v>0</v>
      </c>
      <c r="AA3119" s="14">
        <f t="shared" si="999"/>
        <v>0</v>
      </c>
      <c r="AB3119" s="14">
        <f t="shared" si="1003"/>
        <v>0</v>
      </c>
      <c r="AC3119" s="15">
        <f t="shared" si="1002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96"/>
        <v>677.95200000000011</v>
      </c>
      <c r="Y3120" s="14">
        <f t="shared" si="997"/>
        <v>0</v>
      </c>
      <c r="Z3120" s="14">
        <f t="shared" si="998"/>
        <v>0</v>
      </c>
      <c r="AA3120" s="14">
        <f t="shared" si="999"/>
        <v>0</v>
      </c>
      <c r="AB3120" s="14">
        <f t="shared" si="1003"/>
        <v>0</v>
      </c>
      <c r="AC3120" s="15">
        <f t="shared" si="1002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96"/>
        <v>816.28800000000012</v>
      </c>
      <c r="Y3121" s="14">
        <f t="shared" si="997"/>
        <v>0</v>
      </c>
      <c r="Z3121" s="14">
        <f t="shared" si="998"/>
        <v>0</v>
      </c>
      <c r="AA3121" s="14">
        <f t="shared" si="999"/>
        <v>0</v>
      </c>
      <c r="AB3121" s="14">
        <f t="shared" si="1003"/>
        <v>0</v>
      </c>
      <c r="AC3121" s="15">
        <f t="shared" si="1002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50" t="s">
        <v>424</v>
      </c>
      <c r="C3122" s="150"/>
      <c r="D3122" s="150"/>
      <c r="E3122" s="150"/>
      <c r="F3122" s="150"/>
      <c r="G3122" s="150"/>
      <c r="H3122" s="150"/>
      <c r="I3122" s="150"/>
      <c r="J3122" s="150"/>
      <c r="K3122" s="150"/>
      <c r="L3122" s="150"/>
      <c r="M3122" s="150"/>
      <c r="N3122" s="150"/>
      <c r="O3122" s="150"/>
      <c r="P3122" s="150"/>
      <c r="Q3122" s="150"/>
      <c r="R3122" s="150"/>
      <c r="S3122" s="150"/>
      <c r="T3122" s="150"/>
      <c r="U3122" s="150"/>
      <c r="V3122" s="150"/>
      <c r="W3122" s="150"/>
      <c r="X3122" s="150"/>
      <c r="Y3122" s="150"/>
      <c r="Z3122" s="150"/>
      <c r="AA3122" s="150"/>
      <c r="AB3122" s="150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1004">N3123+S3123</f>
        <v>585.6</v>
      </c>
      <c r="Y3123" s="14">
        <f t="shared" ref="Y3123:Y3137" si="1005">O3123+T3123</f>
        <v>0</v>
      </c>
      <c r="Z3123" s="14">
        <f t="shared" ref="Z3123:Z3137" si="1006">P3123+U3123</f>
        <v>0</v>
      </c>
      <c r="AA3123" s="14">
        <f t="shared" ref="AA3123:AA3137" si="1007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801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1004"/>
        <v>678.32</v>
      </c>
      <c r="Y3124" s="14">
        <f t="shared" si="1005"/>
        <v>0</v>
      </c>
      <c r="Z3124" s="14">
        <f t="shared" si="1006"/>
        <v>0</v>
      </c>
      <c r="AA3124" s="14">
        <f t="shared" si="1007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800</v>
      </c>
      <c r="AF3124" s="60"/>
    </row>
    <row r="3125" spans="1:32">
      <c r="A3125" s="99" t="s">
        <v>802</v>
      </c>
      <c r="B3125" s="87">
        <v>10</v>
      </c>
      <c r="C3125" s="21" t="s">
        <v>835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1004"/>
        <v>551.44000000000005</v>
      </c>
      <c r="Y3125" s="14">
        <f t="shared" si="1005"/>
        <v>0</v>
      </c>
      <c r="Z3125" s="14">
        <f t="shared" si="1006"/>
        <v>0</v>
      </c>
      <c r="AA3125" s="14">
        <f t="shared" si="1007"/>
        <v>0</v>
      </c>
      <c r="AB3125" s="14">
        <f>R3125+W3125</f>
        <v>0</v>
      </c>
      <c r="AC3125" s="15">
        <f t="shared" ref="AC3125:AC3137" si="1008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803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1004"/>
        <v>551.44000000000005</v>
      </c>
      <c r="Y3126" s="14">
        <f t="shared" si="1005"/>
        <v>0</v>
      </c>
      <c r="Z3126" s="14">
        <f t="shared" si="1006"/>
        <v>0</v>
      </c>
      <c r="AA3126" s="14">
        <f t="shared" si="1007"/>
        <v>0</v>
      </c>
      <c r="AB3126" s="14">
        <f t="shared" ref="AB3126:AB3137" si="1009">R3126+W3126</f>
        <v>0</v>
      </c>
      <c r="AC3126" s="15">
        <f t="shared" si="1008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804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1004"/>
        <v>551.44000000000005</v>
      </c>
      <c r="Y3127" s="14">
        <f t="shared" si="1005"/>
        <v>0</v>
      </c>
      <c r="Z3127" s="14">
        <f t="shared" si="1006"/>
        <v>0</v>
      </c>
      <c r="AA3127" s="14">
        <f t="shared" si="1007"/>
        <v>0</v>
      </c>
      <c r="AB3127" s="14">
        <f t="shared" si="1009"/>
        <v>0</v>
      </c>
      <c r="AC3127" s="15">
        <f t="shared" si="1008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654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1004"/>
        <v>551.44000000000005</v>
      </c>
      <c r="Y3128" s="14">
        <f t="shared" si="1005"/>
        <v>0</v>
      </c>
      <c r="Z3128" s="14">
        <f t="shared" si="1006"/>
        <v>0</v>
      </c>
      <c r="AA3128" s="14">
        <f t="shared" si="1007"/>
        <v>0</v>
      </c>
      <c r="AB3128" s="14">
        <f t="shared" si="1009"/>
        <v>0</v>
      </c>
      <c r="AC3128" s="15">
        <f t="shared" si="1008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595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1004"/>
        <v>190.32</v>
      </c>
      <c r="Y3129" s="14">
        <f t="shared" si="1005"/>
        <v>457.5</v>
      </c>
      <c r="Z3129" s="14">
        <f t="shared" si="1006"/>
        <v>0</v>
      </c>
      <c r="AA3129" s="14">
        <f t="shared" si="1007"/>
        <v>0</v>
      </c>
      <c r="AB3129" s="14">
        <f t="shared" si="1009"/>
        <v>0</v>
      </c>
      <c r="AC3129" s="15">
        <f t="shared" si="1008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830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1004"/>
        <v>190.32</v>
      </c>
      <c r="Y3130" s="14">
        <f t="shared" si="1005"/>
        <v>0</v>
      </c>
      <c r="Z3130" s="14">
        <f t="shared" si="1006"/>
        <v>457.5</v>
      </c>
      <c r="AA3130" s="14">
        <f t="shared" si="1007"/>
        <v>0</v>
      </c>
      <c r="AB3130" s="14">
        <f t="shared" si="1009"/>
        <v>0</v>
      </c>
      <c r="AC3130" s="15">
        <f t="shared" si="1008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831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1004"/>
        <v>190.32</v>
      </c>
      <c r="Y3131" s="14">
        <f t="shared" si="1005"/>
        <v>0</v>
      </c>
      <c r="Z3131" s="14">
        <f t="shared" si="1006"/>
        <v>0</v>
      </c>
      <c r="AA3131" s="14">
        <f t="shared" si="1007"/>
        <v>457.5</v>
      </c>
      <c r="AB3131" s="14">
        <f t="shared" si="1009"/>
        <v>0</v>
      </c>
      <c r="AC3131" s="15">
        <f t="shared" si="1008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832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1004"/>
        <v>190.32</v>
      </c>
      <c r="Y3132" s="14">
        <f t="shared" si="1005"/>
        <v>0</v>
      </c>
      <c r="Z3132" s="14">
        <f t="shared" si="1006"/>
        <v>0</v>
      </c>
      <c r="AA3132" s="14">
        <f t="shared" si="1007"/>
        <v>0</v>
      </c>
      <c r="AB3132" s="14">
        <f t="shared" si="1009"/>
        <v>457.5</v>
      </c>
      <c r="AC3132" s="15">
        <f t="shared" si="1008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833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(N3133/100)*(I3133*$I$13)+(N3133/100)*(J3133*$J$13)+(N3133/100)*(M3133*$M$13)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>N3133+S3133</f>
        <v>677.1</v>
      </c>
      <c r="Y3133" s="14">
        <f t="shared" si="1005"/>
        <v>0</v>
      </c>
      <c r="Z3133" s="14">
        <f t="shared" si="1006"/>
        <v>0</v>
      </c>
      <c r="AA3133" s="14">
        <f t="shared" si="1007"/>
        <v>0</v>
      </c>
      <c r="AB3133" s="14">
        <f t="shared" si="1009"/>
        <v>0</v>
      </c>
      <c r="AC3133" s="15">
        <f t="shared" si="1008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834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1004"/>
        <v>677.1</v>
      </c>
      <c r="Y3134" s="14">
        <f t="shared" si="1005"/>
        <v>0</v>
      </c>
      <c r="Z3134" s="14">
        <f t="shared" si="1006"/>
        <v>0</v>
      </c>
      <c r="AA3134" s="14">
        <f t="shared" si="1007"/>
        <v>0</v>
      </c>
      <c r="AB3134" s="14">
        <f t="shared" si="1009"/>
        <v>0</v>
      </c>
      <c r="AC3134" s="15">
        <f t="shared" si="1008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1004"/>
        <v>677.1</v>
      </c>
      <c r="Y3135" s="14">
        <f t="shared" si="1005"/>
        <v>0</v>
      </c>
      <c r="Z3135" s="14">
        <f t="shared" si="1006"/>
        <v>0</v>
      </c>
      <c r="AA3135" s="14">
        <f t="shared" si="1007"/>
        <v>0</v>
      </c>
      <c r="AB3135" s="14">
        <f t="shared" si="1009"/>
        <v>0</v>
      </c>
      <c r="AC3135" s="15">
        <f t="shared" si="1008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1004"/>
        <v>626.5920000000001</v>
      </c>
      <c r="Y3136" s="14">
        <f t="shared" si="1005"/>
        <v>0</v>
      </c>
      <c r="Z3136" s="14">
        <f t="shared" si="1006"/>
        <v>0</v>
      </c>
      <c r="AA3136" s="14">
        <f t="shared" si="1007"/>
        <v>0</v>
      </c>
      <c r="AB3136" s="14">
        <f t="shared" si="1009"/>
        <v>0</v>
      </c>
      <c r="AC3136" s="15">
        <f t="shared" si="1008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1004"/>
        <v>754.44800000000009</v>
      </c>
      <c r="Y3137" s="14">
        <f t="shared" si="1005"/>
        <v>0</v>
      </c>
      <c r="Z3137" s="14">
        <f t="shared" si="1006"/>
        <v>0</v>
      </c>
      <c r="AA3137" s="14">
        <f t="shared" si="1007"/>
        <v>0</v>
      </c>
      <c r="AB3137" s="14">
        <f t="shared" si="1009"/>
        <v>0</v>
      </c>
      <c r="AC3137" s="15">
        <f t="shared" si="1008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50" t="s">
        <v>138</v>
      </c>
      <c r="C3138" s="150"/>
      <c r="D3138" s="150"/>
      <c r="E3138" s="150"/>
      <c r="F3138" s="150"/>
      <c r="G3138" s="150"/>
      <c r="H3138" s="150"/>
      <c r="I3138" s="150"/>
      <c r="J3138" s="150"/>
      <c r="K3138" s="150"/>
      <c r="L3138" s="150"/>
      <c r="M3138" s="150"/>
      <c r="N3138" s="150"/>
      <c r="O3138" s="150"/>
      <c r="P3138" s="150"/>
      <c r="Q3138" s="150"/>
      <c r="R3138" s="150"/>
      <c r="S3138" s="150"/>
      <c r="T3138" s="150"/>
      <c r="U3138" s="150"/>
      <c r="V3138" s="150"/>
      <c r="W3138" s="150"/>
      <c r="X3138" s="150"/>
      <c r="Y3138" s="150"/>
      <c r="Z3138" s="150"/>
      <c r="AA3138" s="150"/>
      <c r="AB3138" s="150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10">N3139+S3139</f>
        <v>769.6</v>
      </c>
      <c r="Y3139" s="14">
        <f t="shared" ref="Y3139:Y3202" si="1011">O3139+T3139</f>
        <v>0</v>
      </c>
      <c r="Z3139" s="14">
        <f t="shared" ref="Z3139:Z3202" si="1012">P3139+U3139</f>
        <v>0</v>
      </c>
      <c r="AA3139" s="14">
        <f t="shared" ref="AA3139:AA3202" si="1013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800</v>
      </c>
      <c r="AF3139" s="60"/>
    </row>
    <row r="3140" spans="1:32">
      <c r="A3140" s="99" t="s">
        <v>801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10"/>
        <v>888</v>
      </c>
      <c r="Y3140" s="14">
        <f t="shared" si="1011"/>
        <v>0</v>
      </c>
      <c r="Z3140" s="14">
        <f t="shared" si="1012"/>
        <v>0</v>
      </c>
      <c r="AA3140" s="14">
        <f t="shared" si="1013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802</v>
      </c>
      <c r="B3141" s="87">
        <v>0</v>
      </c>
      <c r="C3141" s="21" t="s">
        <v>835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10"/>
        <v>722.24</v>
      </c>
      <c r="Y3141" s="14">
        <f t="shared" si="1011"/>
        <v>0</v>
      </c>
      <c r="Z3141" s="14">
        <f t="shared" si="1012"/>
        <v>0</v>
      </c>
      <c r="AA3141" s="14">
        <f t="shared" si="1013"/>
        <v>0</v>
      </c>
      <c r="AB3141" s="14">
        <f>R3141+W3141</f>
        <v>0</v>
      </c>
      <c r="AC3141" s="15">
        <f t="shared" ref="AC3141:AC3153" si="1014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803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10"/>
        <v>722.24</v>
      </c>
      <c r="Y3142" s="14">
        <f t="shared" si="1011"/>
        <v>0</v>
      </c>
      <c r="Z3142" s="14">
        <f t="shared" si="1012"/>
        <v>0</v>
      </c>
      <c r="AA3142" s="14">
        <f t="shared" si="1013"/>
        <v>0</v>
      </c>
      <c r="AB3142" s="14">
        <f t="shared" ref="AB3142:AB3154" si="1015">R3142+W3142</f>
        <v>0</v>
      </c>
      <c r="AC3142" s="15">
        <f t="shared" si="1014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804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10"/>
        <v>722.24</v>
      </c>
      <c r="Y3143" s="14">
        <f t="shared" si="1011"/>
        <v>0</v>
      </c>
      <c r="Z3143" s="14">
        <f t="shared" si="1012"/>
        <v>0</v>
      </c>
      <c r="AA3143" s="14">
        <f t="shared" si="1013"/>
        <v>0</v>
      </c>
      <c r="AB3143" s="14">
        <f t="shared" si="1015"/>
        <v>0</v>
      </c>
      <c r="AC3143" s="15">
        <f t="shared" si="1014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654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10"/>
        <v>722.24</v>
      </c>
      <c r="Y3144" s="14">
        <f t="shared" si="1011"/>
        <v>0</v>
      </c>
      <c r="Z3144" s="14">
        <f t="shared" si="1012"/>
        <v>0</v>
      </c>
      <c r="AA3144" s="14">
        <f t="shared" si="1013"/>
        <v>0</v>
      </c>
      <c r="AB3144" s="14">
        <f t="shared" si="1015"/>
        <v>0</v>
      </c>
      <c r="AC3144" s="15">
        <f t="shared" si="1014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595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10"/>
        <v>250.12</v>
      </c>
      <c r="Y3145" s="14">
        <f t="shared" si="1011"/>
        <v>599.40000000000009</v>
      </c>
      <c r="Z3145" s="14">
        <f t="shared" si="1012"/>
        <v>0</v>
      </c>
      <c r="AA3145" s="14">
        <f t="shared" si="1013"/>
        <v>0</v>
      </c>
      <c r="AB3145" s="14">
        <f t="shared" si="1015"/>
        <v>0</v>
      </c>
      <c r="AC3145" s="15">
        <f t="shared" si="1014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830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10"/>
        <v>250.12</v>
      </c>
      <c r="Y3146" s="14">
        <f t="shared" si="1011"/>
        <v>0</v>
      </c>
      <c r="Z3146" s="14">
        <f t="shared" si="1012"/>
        <v>599.40000000000009</v>
      </c>
      <c r="AA3146" s="14">
        <f t="shared" si="1013"/>
        <v>0</v>
      </c>
      <c r="AB3146" s="14">
        <f t="shared" si="1015"/>
        <v>0</v>
      </c>
      <c r="AC3146" s="15">
        <f t="shared" si="1014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831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10"/>
        <v>250.12</v>
      </c>
      <c r="Y3147" s="14">
        <f t="shared" si="1011"/>
        <v>0</v>
      </c>
      <c r="Z3147" s="14">
        <f t="shared" si="1012"/>
        <v>0</v>
      </c>
      <c r="AA3147" s="14">
        <f t="shared" si="1013"/>
        <v>599.40000000000009</v>
      </c>
      <c r="AB3147" s="14">
        <f t="shared" si="1015"/>
        <v>0</v>
      </c>
      <c r="AC3147" s="15">
        <f t="shared" si="1014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832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10"/>
        <v>250.12</v>
      </c>
      <c r="Y3148" s="14">
        <f t="shared" si="1011"/>
        <v>0</v>
      </c>
      <c r="Z3148" s="14">
        <f t="shared" si="1012"/>
        <v>0</v>
      </c>
      <c r="AA3148" s="14">
        <f t="shared" si="1013"/>
        <v>0</v>
      </c>
      <c r="AB3148" s="14">
        <f t="shared" si="1015"/>
        <v>599.40000000000009</v>
      </c>
      <c r="AC3148" s="15">
        <f t="shared" si="1014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833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(N3149/100)*(I3149*$I$13)+(N3149/100)*(J3149*$J$13)+(N3149/100)*(M3149*$M$13)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>N3149+S3149</f>
        <v>888</v>
      </c>
      <c r="Y3149" s="14">
        <f t="shared" si="1011"/>
        <v>0</v>
      </c>
      <c r="Z3149" s="14">
        <f t="shared" si="1012"/>
        <v>0</v>
      </c>
      <c r="AA3149" s="14">
        <f t="shared" si="1013"/>
        <v>0</v>
      </c>
      <c r="AB3149" s="14">
        <f t="shared" si="1015"/>
        <v>0</v>
      </c>
      <c r="AC3149" s="15">
        <f t="shared" si="1014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834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10"/>
        <v>888</v>
      </c>
      <c r="Y3150" s="14">
        <f t="shared" si="1011"/>
        <v>0</v>
      </c>
      <c r="Z3150" s="14">
        <f t="shared" si="1012"/>
        <v>0</v>
      </c>
      <c r="AA3150" s="14">
        <f t="shared" si="1013"/>
        <v>0</v>
      </c>
      <c r="AB3150" s="14">
        <f t="shared" si="1015"/>
        <v>0</v>
      </c>
      <c r="AC3150" s="15">
        <f t="shared" si="1014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10"/>
        <v>888</v>
      </c>
      <c r="Y3151" s="14">
        <f t="shared" si="1011"/>
        <v>0</v>
      </c>
      <c r="Z3151" s="14">
        <f t="shared" si="1012"/>
        <v>0</v>
      </c>
      <c r="AA3151" s="14">
        <f t="shared" si="1013"/>
        <v>0</v>
      </c>
      <c r="AB3151" s="14">
        <f t="shared" si="1015"/>
        <v>0</v>
      </c>
      <c r="AC3151" s="15">
        <f t="shared" si="1014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10"/>
        <v>807.48800000000006</v>
      </c>
      <c r="Y3152" s="14">
        <f t="shared" si="1011"/>
        <v>0</v>
      </c>
      <c r="Z3152" s="14">
        <f t="shared" si="1012"/>
        <v>0</v>
      </c>
      <c r="AA3152" s="14">
        <f t="shared" si="1013"/>
        <v>0</v>
      </c>
      <c r="AB3152" s="14">
        <f t="shared" si="1015"/>
        <v>0</v>
      </c>
      <c r="AC3152" s="15">
        <f t="shared" si="1014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10"/>
        <v>999.29600000000005</v>
      </c>
      <c r="Y3153" s="14">
        <f t="shared" si="1011"/>
        <v>0</v>
      </c>
      <c r="Z3153" s="14">
        <f t="shared" si="1012"/>
        <v>0</v>
      </c>
      <c r="AA3153" s="14">
        <f t="shared" si="1013"/>
        <v>0</v>
      </c>
      <c r="AB3153" s="14">
        <f t="shared" si="1015"/>
        <v>0</v>
      </c>
      <c r="AC3153" s="15">
        <f t="shared" si="1014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10"/>
        <v>780</v>
      </c>
      <c r="Y3154" s="52">
        <f t="shared" si="1011"/>
        <v>0</v>
      </c>
      <c r="Z3154" s="52">
        <f t="shared" si="1012"/>
        <v>0</v>
      </c>
      <c r="AA3154" s="52">
        <f t="shared" si="1013"/>
        <v>0</v>
      </c>
      <c r="AB3154" s="52">
        <f t="shared" si="1015"/>
        <v>0</v>
      </c>
      <c r="AC3154" s="53">
        <f>ROUND(X3154+Y3154+Z3154+AA3154+AB3154,1)</f>
        <v>780</v>
      </c>
      <c r="AD3154" s="58">
        <v>0</v>
      </c>
      <c r="AE3154" s="113" t="s">
        <v>800</v>
      </c>
      <c r="AF3154" s="60"/>
    </row>
    <row r="3155" spans="1:32">
      <c r="A3155" s="99" t="s">
        <v>801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10"/>
        <v>900</v>
      </c>
      <c r="Y3155" s="14">
        <f t="shared" si="1011"/>
        <v>0</v>
      </c>
      <c r="Z3155" s="14">
        <f t="shared" si="1012"/>
        <v>0</v>
      </c>
      <c r="AA3155" s="14">
        <f t="shared" si="1013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802</v>
      </c>
      <c r="B3156" s="89">
        <v>0</v>
      </c>
      <c r="C3156" s="21" t="s">
        <v>835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10"/>
        <v>732</v>
      </c>
      <c r="Y3156" s="14">
        <f t="shared" si="1011"/>
        <v>0</v>
      </c>
      <c r="Z3156" s="14">
        <f t="shared" si="1012"/>
        <v>0</v>
      </c>
      <c r="AA3156" s="14">
        <f t="shared" si="1013"/>
        <v>0</v>
      </c>
      <c r="AB3156" s="14">
        <f>R3156+W3156</f>
        <v>0</v>
      </c>
      <c r="AC3156" s="15">
        <f t="shared" ref="AC3156:AC3168" si="1016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803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10"/>
        <v>732</v>
      </c>
      <c r="Y3157" s="14">
        <f t="shared" si="1011"/>
        <v>0</v>
      </c>
      <c r="Z3157" s="14">
        <f t="shared" si="1012"/>
        <v>0</v>
      </c>
      <c r="AA3157" s="14">
        <f t="shared" si="1013"/>
        <v>0</v>
      </c>
      <c r="AB3157" s="14">
        <f t="shared" ref="AB3157:AB3169" si="1017">R3157+W3157</f>
        <v>0</v>
      </c>
      <c r="AC3157" s="15">
        <f t="shared" si="1016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804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10"/>
        <v>732</v>
      </c>
      <c r="Y3158" s="14">
        <f t="shared" si="1011"/>
        <v>0</v>
      </c>
      <c r="Z3158" s="14">
        <f t="shared" si="1012"/>
        <v>0</v>
      </c>
      <c r="AA3158" s="14">
        <f t="shared" si="1013"/>
        <v>0</v>
      </c>
      <c r="AB3158" s="14">
        <f t="shared" si="1017"/>
        <v>0</v>
      </c>
      <c r="AC3158" s="15">
        <f t="shared" si="1016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654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10"/>
        <v>732</v>
      </c>
      <c r="Y3159" s="14">
        <f t="shared" si="1011"/>
        <v>0</v>
      </c>
      <c r="Z3159" s="14">
        <f t="shared" si="1012"/>
        <v>0</v>
      </c>
      <c r="AA3159" s="14">
        <f t="shared" si="1013"/>
        <v>0</v>
      </c>
      <c r="AB3159" s="14">
        <f t="shared" si="1017"/>
        <v>0</v>
      </c>
      <c r="AC3159" s="15">
        <f t="shared" si="1016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595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10"/>
        <v>253.5</v>
      </c>
      <c r="Y3160" s="14">
        <f t="shared" si="1011"/>
        <v>607.5</v>
      </c>
      <c r="Z3160" s="14">
        <f t="shared" si="1012"/>
        <v>0</v>
      </c>
      <c r="AA3160" s="14">
        <f t="shared" si="1013"/>
        <v>0</v>
      </c>
      <c r="AB3160" s="14">
        <f t="shared" si="1017"/>
        <v>0</v>
      </c>
      <c r="AC3160" s="15">
        <f t="shared" si="1016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830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10"/>
        <v>253.5</v>
      </c>
      <c r="Y3161" s="14">
        <f t="shared" si="1011"/>
        <v>0</v>
      </c>
      <c r="Z3161" s="14">
        <f t="shared" si="1012"/>
        <v>607.5</v>
      </c>
      <c r="AA3161" s="14">
        <f t="shared" si="1013"/>
        <v>0</v>
      </c>
      <c r="AB3161" s="14">
        <f t="shared" si="1017"/>
        <v>0</v>
      </c>
      <c r="AC3161" s="15">
        <f t="shared" si="1016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831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10"/>
        <v>253.5</v>
      </c>
      <c r="Y3162" s="14">
        <f t="shared" si="1011"/>
        <v>0</v>
      </c>
      <c r="Z3162" s="14">
        <f t="shared" si="1012"/>
        <v>0</v>
      </c>
      <c r="AA3162" s="14">
        <f t="shared" si="1013"/>
        <v>607.5</v>
      </c>
      <c r="AB3162" s="14">
        <f t="shared" si="1017"/>
        <v>0</v>
      </c>
      <c r="AC3162" s="15">
        <f t="shared" si="1016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832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10"/>
        <v>253.5</v>
      </c>
      <c r="Y3163" s="14">
        <f t="shared" si="1011"/>
        <v>0</v>
      </c>
      <c r="Z3163" s="14">
        <f t="shared" si="1012"/>
        <v>0</v>
      </c>
      <c r="AA3163" s="14">
        <f t="shared" si="1013"/>
        <v>0</v>
      </c>
      <c r="AB3163" s="14">
        <f t="shared" si="1017"/>
        <v>607.5</v>
      </c>
      <c r="AC3163" s="15">
        <f t="shared" si="1016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833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(N3164/100)*(I3164*$I$13)+(N3164/100)*(J3164*$J$13)+(N3164/100)*(M3164*$M$13)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>N3164+S3164</f>
        <v>900</v>
      </c>
      <c r="Y3164" s="14">
        <f t="shared" si="1011"/>
        <v>0</v>
      </c>
      <c r="Z3164" s="14">
        <f t="shared" si="1012"/>
        <v>0</v>
      </c>
      <c r="AA3164" s="14">
        <f t="shared" si="1013"/>
        <v>0</v>
      </c>
      <c r="AB3164" s="14">
        <f t="shared" si="1017"/>
        <v>0</v>
      </c>
      <c r="AC3164" s="15">
        <f t="shared" si="1016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834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10"/>
        <v>900</v>
      </c>
      <c r="Y3165" s="14">
        <f t="shared" si="1011"/>
        <v>0</v>
      </c>
      <c r="Z3165" s="14">
        <f t="shared" si="1012"/>
        <v>0</v>
      </c>
      <c r="AA3165" s="14">
        <f t="shared" si="1013"/>
        <v>0</v>
      </c>
      <c r="AB3165" s="14">
        <f t="shared" si="1017"/>
        <v>0</v>
      </c>
      <c r="AC3165" s="15">
        <f t="shared" si="1016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10"/>
        <v>900</v>
      </c>
      <c r="Y3166" s="14">
        <f t="shared" si="1011"/>
        <v>0</v>
      </c>
      <c r="Z3166" s="14">
        <f t="shared" si="1012"/>
        <v>0</v>
      </c>
      <c r="AA3166" s="14">
        <f t="shared" si="1013"/>
        <v>0</v>
      </c>
      <c r="AB3166" s="14">
        <f t="shared" si="1017"/>
        <v>0</v>
      </c>
      <c r="AC3166" s="15">
        <f t="shared" si="1016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10"/>
        <v>818.4</v>
      </c>
      <c r="Y3167" s="14">
        <f t="shared" si="1011"/>
        <v>0</v>
      </c>
      <c r="Z3167" s="14">
        <f t="shared" si="1012"/>
        <v>0</v>
      </c>
      <c r="AA3167" s="14">
        <f t="shared" si="1013"/>
        <v>0</v>
      </c>
      <c r="AB3167" s="14">
        <f t="shared" si="1017"/>
        <v>0</v>
      </c>
      <c r="AC3167" s="15">
        <f t="shared" si="1016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10"/>
        <v>1012.8</v>
      </c>
      <c r="Y3168" s="14">
        <f t="shared" si="1011"/>
        <v>0</v>
      </c>
      <c r="Z3168" s="14">
        <f t="shared" si="1012"/>
        <v>0</v>
      </c>
      <c r="AA3168" s="14">
        <f t="shared" si="1013"/>
        <v>0</v>
      </c>
      <c r="AB3168" s="14">
        <f t="shared" si="1017"/>
        <v>0</v>
      </c>
      <c r="AC3168" s="15">
        <f t="shared" si="1016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10"/>
        <v>768</v>
      </c>
      <c r="Y3169" s="52">
        <f t="shared" si="1011"/>
        <v>0</v>
      </c>
      <c r="Z3169" s="52">
        <f t="shared" si="1012"/>
        <v>0</v>
      </c>
      <c r="AA3169" s="52">
        <f t="shared" si="1013"/>
        <v>0</v>
      </c>
      <c r="AB3169" s="52">
        <f t="shared" si="1017"/>
        <v>0</v>
      </c>
      <c r="AC3169" s="53">
        <f>ROUND(X3169+Y3169+Z3169+AA3169+AB3169,1)</f>
        <v>768</v>
      </c>
      <c r="AD3169" s="58">
        <v>0</v>
      </c>
      <c r="AE3169" s="113" t="s">
        <v>800</v>
      </c>
      <c r="AF3169" s="60"/>
    </row>
    <row r="3170" spans="1:32">
      <c r="A3170" s="99" t="s">
        <v>801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10"/>
        <v>889.6</v>
      </c>
      <c r="Y3170" s="14">
        <f t="shared" si="1011"/>
        <v>0</v>
      </c>
      <c r="Z3170" s="14">
        <f t="shared" si="1012"/>
        <v>0</v>
      </c>
      <c r="AA3170" s="14">
        <f t="shared" si="1013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802</v>
      </c>
      <c r="B3171" s="87">
        <v>0</v>
      </c>
      <c r="C3171" s="21" t="s">
        <v>835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10"/>
        <v>723.2</v>
      </c>
      <c r="Y3171" s="14">
        <f t="shared" si="1011"/>
        <v>0</v>
      </c>
      <c r="Z3171" s="14">
        <f t="shared" si="1012"/>
        <v>0</v>
      </c>
      <c r="AA3171" s="14">
        <f t="shared" si="1013"/>
        <v>0</v>
      </c>
      <c r="AB3171" s="14">
        <f>R3171+W3171</f>
        <v>0</v>
      </c>
      <c r="AC3171" s="15">
        <f t="shared" ref="AC3171:AC3183" si="1018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803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10"/>
        <v>723.2</v>
      </c>
      <c r="Y3172" s="14">
        <f t="shared" si="1011"/>
        <v>0</v>
      </c>
      <c r="Z3172" s="14">
        <f t="shared" si="1012"/>
        <v>0</v>
      </c>
      <c r="AA3172" s="14">
        <f t="shared" si="1013"/>
        <v>0</v>
      </c>
      <c r="AB3172" s="14">
        <f t="shared" ref="AB3172:AB3184" si="1019">R3172+W3172</f>
        <v>0</v>
      </c>
      <c r="AC3172" s="15">
        <f t="shared" si="1018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804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10"/>
        <v>723.2</v>
      </c>
      <c r="Y3173" s="14">
        <f t="shared" si="1011"/>
        <v>0</v>
      </c>
      <c r="Z3173" s="14">
        <f t="shared" si="1012"/>
        <v>0</v>
      </c>
      <c r="AA3173" s="14">
        <f t="shared" si="1013"/>
        <v>0</v>
      </c>
      <c r="AB3173" s="14">
        <f t="shared" si="1019"/>
        <v>0</v>
      </c>
      <c r="AC3173" s="15">
        <f t="shared" si="1018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654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10"/>
        <v>723.2</v>
      </c>
      <c r="Y3174" s="14">
        <f t="shared" si="1011"/>
        <v>0</v>
      </c>
      <c r="Z3174" s="14">
        <f t="shared" si="1012"/>
        <v>0</v>
      </c>
      <c r="AA3174" s="14">
        <f t="shared" si="1013"/>
        <v>0</v>
      </c>
      <c r="AB3174" s="14">
        <f t="shared" si="1019"/>
        <v>0</v>
      </c>
      <c r="AC3174" s="15">
        <f t="shared" si="1018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595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10"/>
        <v>249.60000000000002</v>
      </c>
      <c r="Y3175" s="14">
        <f t="shared" si="1011"/>
        <v>600</v>
      </c>
      <c r="Z3175" s="14">
        <f t="shared" si="1012"/>
        <v>0</v>
      </c>
      <c r="AA3175" s="14">
        <f t="shared" si="1013"/>
        <v>0</v>
      </c>
      <c r="AB3175" s="14">
        <f t="shared" si="1019"/>
        <v>0</v>
      </c>
      <c r="AC3175" s="15">
        <f t="shared" si="1018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830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10"/>
        <v>249.60000000000002</v>
      </c>
      <c r="Y3176" s="14">
        <f t="shared" si="1011"/>
        <v>0</v>
      </c>
      <c r="Z3176" s="14">
        <f t="shared" si="1012"/>
        <v>600</v>
      </c>
      <c r="AA3176" s="14">
        <f t="shared" si="1013"/>
        <v>0</v>
      </c>
      <c r="AB3176" s="14">
        <f t="shared" si="1019"/>
        <v>0</v>
      </c>
      <c r="AC3176" s="15">
        <f t="shared" si="1018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831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10"/>
        <v>249.60000000000002</v>
      </c>
      <c r="Y3177" s="14">
        <f t="shared" si="1011"/>
        <v>0</v>
      </c>
      <c r="Z3177" s="14">
        <f t="shared" si="1012"/>
        <v>0</v>
      </c>
      <c r="AA3177" s="14">
        <f t="shared" si="1013"/>
        <v>600</v>
      </c>
      <c r="AB3177" s="14">
        <f t="shared" si="1019"/>
        <v>0</v>
      </c>
      <c r="AC3177" s="15">
        <f t="shared" si="1018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832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10"/>
        <v>249.60000000000002</v>
      </c>
      <c r="Y3178" s="14">
        <f t="shared" si="1011"/>
        <v>0</v>
      </c>
      <c r="Z3178" s="14">
        <f t="shared" si="1012"/>
        <v>0</v>
      </c>
      <c r="AA3178" s="14">
        <f t="shared" si="1013"/>
        <v>0</v>
      </c>
      <c r="AB3178" s="14">
        <f t="shared" si="1019"/>
        <v>600</v>
      </c>
      <c r="AC3178" s="15">
        <f t="shared" si="1018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833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(N3179/100)*(I3179*$I$13)+(N3179/100)*(J3179*$J$13)+(N3179/100)*(M3179*$M$13)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>N3179+S3179</f>
        <v>888</v>
      </c>
      <c r="Y3179" s="14">
        <f t="shared" si="1011"/>
        <v>0</v>
      </c>
      <c r="Z3179" s="14">
        <f t="shared" si="1012"/>
        <v>0</v>
      </c>
      <c r="AA3179" s="14">
        <f t="shared" si="1013"/>
        <v>0</v>
      </c>
      <c r="AB3179" s="14">
        <f t="shared" si="1019"/>
        <v>0</v>
      </c>
      <c r="AC3179" s="15">
        <f t="shared" si="1018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834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10"/>
        <v>888</v>
      </c>
      <c r="Y3180" s="14">
        <f t="shared" si="1011"/>
        <v>0</v>
      </c>
      <c r="Z3180" s="14">
        <f t="shared" si="1012"/>
        <v>0</v>
      </c>
      <c r="AA3180" s="14">
        <f t="shared" si="1013"/>
        <v>0</v>
      </c>
      <c r="AB3180" s="14">
        <f t="shared" si="1019"/>
        <v>0</v>
      </c>
      <c r="AC3180" s="15">
        <f t="shared" si="1018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10"/>
        <v>888</v>
      </c>
      <c r="Y3181" s="14">
        <f t="shared" si="1011"/>
        <v>0</v>
      </c>
      <c r="Z3181" s="14">
        <f t="shared" si="1012"/>
        <v>0</v>
      </c>
      <c r="AA3181" s="14">
        <f t="shared" si="1013"/>
        <v>0</v>
      </c>
      <c r="AB3181" s="14">
        <f t="shared" si="1019"/>
        <v>0</v>
      </c>
      <c r="AC3181" s="15">
        <f t="shared" si="1018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10"/>
        <v>821.76</v>
      </c>
      <c r="Y3182" s="14">
        <f t="shared" si="1011"/>
        <v>0</v>
      </c>
      <c r="Z3182" s="14">
        <f t="shared" si="1012"/>
        <v>0</v>
      </c>
      <c r="AA3182" s="14">
        <f t="shared" si="1013"/>
        <v>0</v>
      </c>
      <c r="AB3182" s="14">
        <f t="shared" si="1019"/>
        <v>0</v>
      </c>
      <c r="AC3182" s="15">
        <f t="shared" si="1018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10"/>
        <v>980.48</v>
      </c>
      <c r="Y3183" s="14">
        <f t="shared" si="1011"/>
        <v>0</v>
      </c>
      <c r="Z3183" s="14">
        <f t="shared" si="1012"/>
        <v>0</v>
      </c>
      <c r="AA3183" s="14">
        <f t="shared" si="1013"/>
        <v>0</v>
      </c>
      <c r="AB3183" s="14">
        <f t="shared" si="1019"/>
        <v>0</v>
      </c>
      <c r="AC3183" s="15">
        <f t="shared" si="1018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10"/>
        <v>744</v>
      </c>
      <c r="Y3184" s="52">
        <f t="shared" si="1011"/>
        <v>0</v>
      </c>
      <c r="Z3184" s="52">
        <f t="shared" si="1012"/>
        <v>0</v>
      </c>
      <c r="AA3184" s="52">
        <f t="shared" si="1013"/>
        <v>0</v>
      </c>
      <c r="AB3184" s="52">
        <f t="shared" si="1019"/>
        <v>0</v>
      </c>
      <c r="AC3184" s="53">
        <f>ROUND(X3184+Y3184+Z3184+AA3184+AB3184,1)</f>
        <v>744</v>
      </c>
      <c r="AD3184" s="58">
        <v>0</v>
      </c>
      <c r="AE3184" s="113" t="s">
        <v>800</v>
      </c>
      <c r="AF3184" s="60"/>
    </row>
    <row r="3185" spans="1:32">
      <c r="A3185" s="99" t="s">
        <v>801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10"/>
        <v>861.8</v>
      </c>
      <c r="Y3185" s="14">
        <f t="shared" si="1011"/>
        <v>0</v>
      </c>
      <c r="Z3185" s="14">
        <f t="shared" si="1012"/>
        <v>0</v>
      </c>
      <c r="AA3185" s="14">
        <f t="shared" si="1013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802</v>
      </c>
      <c r="B3186" s="89">
        <v>0</v>
      </c>
      <c r="C3186" s="21" t="s">
        <v>835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10"/>
        <v>700.6</v>
      </c>
      <c r="Y3186" s="14">
        <f t="shared" si="1011"/>
        <v>0</v>
      </c>
      <c r="Z3186" s="14">
        <f t="shared" si="1012"/>
        <v>0</v>
      </c>
      <c r="AA3186" s="14">
        <f t="shared" si="1013"/>
        <v>0</v>
      </c>
      <c r="AB3186" s="14">
        <f>R3186+W3186</f>
        <v>0</v>
      </c>
      <c r="AC3186" s="15">
        <f t="shared" ref="AC3186:AC3198" si="1020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803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10"/>
        <v>700.6</v>
      </c>
      <c r="Y3187" s="14">
        <f t="shared" si="1011"/>
        <v>0</v>
      </c>
      <c r="Z3187" s="14">
        <f t="shared" si="1012"/>
        <v>0</v>
      </c>
      <c r="AA3187" s="14">
        <f t="shared" si="1013"/>
        <v>0</v>
      </c>
      <c r="AB3187" s="14">
        <f t="shared" ref="AB3187:AB3199" si="1021">R3187+W3187</f>
        <v>0</v>
      </c>
      <c r="AC3187" s="15">
        <f t="shared" si="1020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804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10"/>
        <v>700.6</v>
      </c>
      <c r="Y3188" s="14">
        <f t="shared" si="1011"/>
        <v>0</v>
      </c>
      <c r="Z3188" s="14">
        <f t="shared" si="1012"/>
        <v>0</v>
      </c>
      <c r="AA3188" s="14">
        <f t="shared" si="1013"/>
        <v>0</v>
      </c>
      <c r="AB3188" s="14">
        <f t="shared" si="1021"/>
        <v>0</v>
      </c>
      <c r="AC3188" s="15">
        <f t="shared" si="1020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654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10"/>
        <v>700.6</v>
      </c>
      <c r="Y3189" s="14">
        <f t="shared" si="1011"/>
        <v>0</v>
      </c>
      <c r="Z3189" s="14">
        <f t="shared" si="1012"/>
        <v>0</v>
      </c>
      <c r="AA3189" s="14">
        <f t="shared" si="1013"/>
        <v>0</v>
      </c>
      <c r="AB3189" s="14">
        <f t="shared" si="1021"/>
        <v>0</v>
      </c>
      <c r="AC3189" s="15">
        <f t="shared" si="1020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595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10"/>
        <v>240.24</v>
      </c>
      <c r="Y3190" s="14">
        <f t="shared" si="1011"/>
        <v>581.25</v>
      </c>
      <c r="Z3190" s="14">
        <f t="shared" si="1012"/>
        <v>0</v>
      </c>
      <c r="AA3190" s="14">
        <f t="shared" si="1013"/>
        <v>0</v>
      </c>
      <c r="AB3190" s="14">
        <f t="shared" si="1021"/>
        <v>0</v>
      </c>
      <c r="AC3190" s="15">
        <f t="shared" si="1020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830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10"/>
        <v>240.24</v>
      </c>
      <c r="Y3191" s="14">
        <f t="shared" si="1011"/>
        <v>0</v>
      </c>
      <c r="Z3191" s="14">
        <f t="shared" si="1012"/>
        <v>581.25</v>
      </c>
      <c r="AA3191" s="14">
        <f t="shared" si="1013"/>
        <v>0</v>
      </c>
      <c r="AB3191" s="14">
        <f t="shared" si="1021"/>
        <v>0</v>
      </c>
      <c r="AC3191" s="15">
        <f t="shared" si="1020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831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10"/>
        <v>240.24</v>
      </c>
      <c r="Y3192" s="14">
        <f t="shared" si="1011"/>
        <v>0</v>
      </c>
      <c r="Z3192" s="14">
        <f t="shared" si="1012"/>
        <v>0</v>
      </c>
      <c r="AA3192" s="14">
        <f t="shared" si="1013"/>
        <v>581.25</v>
      </c>
      <c r="AB3192" s="14">
        <f t="shared" si="1021"/>
        <v>0</v>
      </c>
      <c r="AC3192" s="15">
        <f t="shared" si="1020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832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10"/>
        <v>240.24</v>
      </c>
      <c r="Y3193" s="14">
        <f t="shared" si="1011"/>
        <v>0</v>
      </c>
      <c r="Z3193" s="14">
        <f t="shared" si="1012"/>
        <v>0</v>
      </c>
      <c r="AA3193" s="14">
        <f t="shared" si="1013"/>
        <v>0</v>
      </c>
      <c r="AB3193" s="14">
        <f t="shared" si="1021"/>
        <v>581.25</v>
      </c>
      <c r="AC3193" s="15">
        <f t="shared" si="1020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833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(N3194/100)*(I3194*$I$13)+(N3194/100)*(J3194*$J$13)+(N3194/100)*(M3194*$M$13)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>N3194+S3194</f>
        <v>860.25</v>
      </c>
      <c r="Y3194" s="14">
        <f t="shared" si="1011"/>
        <v>0</v>
      </c>
      <c r="Z3194" s="14">
        <f t="shared" si="1012"/>
        <v>0</v>
      </c>
      <c r="AA3194" s="14">
        <f t="shared" si="1013"/>
        <v>0</v>
      </c>
      <c r="AB3194" s="14">
        <f t="shared" si="1021"/>
        <v>0</v>
      </c>
      <c r="AC3194" s="15">
        <f t="shared" si="1020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834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10"/>
        <v>860.25</v>
      </c>
      <c r="Y3195" s="14">
        <f t="shared" si="1011"/>
        <v>0</v>
      </c>
      <c r="Z3195" s="14">
        <f t="shared" si="1012"/>
        <v>0</v>
      </c>
      <c r="AA3195" s="14">
        <f t="shared" si="1013"/>
        <v>0</v>
      </c>
      <c r="AB3195" s="14">
        <f t="shared" si="1021"/>
        <v>0</v>
      </c>
      <c r="AC3195" s="15">
        <f t="shared" si="1020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10"/>
        <v>860.25</v>
      </c>
      <c r="Y3196" s="14">
        <f t="shared" si="1011"/>
        <v>0</v>
      </c>
      <c r="Z3196" s="14">
        <f t="shared" si="1012"/>
        <v>0</v>
      </c>
      <c r="AA3196" s="14">
        <f t="shared" si="1013"/>
        <v>0</v>
      </c>
      <c r="AB3196" s="14">
        <f t="shared" si="1021"/>
        <v>0</v>
      </c>
      <c r="AC3196" s="15">
        <f t="shared" si="1020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10"/>
        <v>796.07999999999993</v>
      </c>
      <c r="Y3197" s="14">
        <f t="shared" si="1011"/>
        <v>0</v>
      </c>
      <c r="Z3197" s="14">
        <f t="shared" si="1012"/>
        <v>0</v>
      </c>
      <c r="AA3197" s="14">
        <f t="shared" si="1013"/>
        <v>0</v>
      </c>
      <c r="AB3197" s="14">
        <f t="shared" si="1021"/>
        <v>0</v>
      </c>
      <c r="AC3197" s="15">
        <f t="shared" si="1020"/>
        <v>796.1</v>
      </c>
      <c r="AD3197" s="48">
        <f>(ROUND(AC3197-AC3184,1)/AC3184)</f>
        <v>7.0026881720430104E-2</v>
      </c>
      <c r="AE3197" s="111"/>
      <c r="AF3197" s="63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10"/>
        <v>949.83999999999992</v>
      </c>
      <c r="Y3198" s="14">
        <f t="shared" si="1011"/>
        <v>0</v>
      </c>
      <c r="Z3198" s="14">
        <f t="shared" si="1012"/>
        <v>0</v>
      </c>
      <c r="AA3198" s="14">
        <f t="shared" si="1013"/>
        <v>0</v>
      </c>
      <c r="AB3198" s="14">
        <f t="shared" si="1021"/>
        <v>0</v>
      </c>
      <c r="AC3198" s="15">
        <f t="shared" si="1020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10"/>
        <v>756.8</v>
      </c>
      <c r="Y3199" s="52">
        <f t="shared" si="1011"/>
        <v>0</v>
      </c>
      <c r="Z3199" s="52">
        <f t="shared" si="1012"/>
        <v>0</v>
      </c>
      <c r="AA3199" s="52">
        <f t="shared" si="1013"/>
        <v>0</v>
      </c>
      <c r="AB3199" s="52">
        <f t="shared" si="1021"/>
        <v>0</v>
      </c>
      <c r="AC3199" s="53">
        <f>ROUND(X3199+Y3199+Z3199+AA3199+AB3199,1)</f>
        <v>756.8</v>
      </c>
      <c r="AD3199" s="58">
        <v>0</v>
      </c>
      <c r="AE3199" s="113"/>
      <c r="AF3199" s="60"/>
    </row>
    <row r="3200" spans="1:32">
      <c r="A3200" s="99" t="s">
        <v>801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10"/>
        <v>880.6400000000001</v>
      </c>
      <c r="Y3200" s="14">
        <f t="shared" si="1011"/>
        <v>0</v>
      </c>
      <c r="Z3200" s="14">
        <f t="shared" si="1012"/>
        <v>0</v>
      </c>
      <c r="AA3200" s="14">
        <f t="shared" si="1013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 t="s">
        <v>800</v>
      </c>
      <c r="AF3200" s="60"/>
    </row>
    <row r="3201" spans="1:32">
      <c r="A3201" s="99" t="s">
        <v>802</v>
      </c>
      <c r="B3201" s="87">
        <v>0</v>
      </c>
      <c r="C3201" s="21" t="s">
        <v>835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0"/>
        <v>715.52</v>
      </c>
      <c r="Y3201" s="14">
        <f t="shared" si="1011"/>
        <v>0</v>
      </c>
      <c r="Z3201" s="14">
        <f t="shared" si="1012"/>
        <v>0</v>
      </c>
      <c r="AA3201" s="14">
        <f t="shared" si="1013"/>
        <v>0</v>
      </c>
      <c r="AB3201" s="14">
        <f>R3201+W3201</f>
        <v>0</v>
      </c>
      <c r="AC3201" s="15">
        <f t="shared" ref="AC3201:AC3213" si="1022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803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0"/>
        <v>715.52</v>
      </c>
      <c r="Y3202" s="14">
        <f t="shared" si="1011"/>
        <v>0</v>
      </c>
      <c r="Z3202" s="14">
        <f t="shared" si="1012"/>
        <v>0</v>
      </c>
      <c r="AA3202" s="14">
        <f t="shared" si="1013"/>
        <v>0</v>
      </c>
      <c r="AB3202" s="14">
        <f t="shared" ref="AB3202:AB3214" si="1023">R3202+W3202</f>
        <v>0</v>
      </c>
      <c r="AC3202" s="15">
        <f t="shared" si="1022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804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24">N3203+S3203</f>
        <v>715.52</v>
      </c>
      <c r="Y3203" s="14">
        <f t="shared" ref="Y3203:Y3379" si="1025">O3203+T3203</f>
        <v>0</v>
      </c>
      <c r="Z3203" s="14">
        <f t="shared" ref="Z3203:Z3379" si="1026">P3203+U3203</f>
        <v>0</v>
      </c>
      <c r="AA3203" s="14">
        <f t="shared" ref="AA3203:AA3379" si="1027">Q3203+V3203</f>
        <v>0</v>
      </c>
      <c r="AB3203" s="14">
        <f t="shared" si="1023"/>
        <v>0</v>
      </c>
      <c r="AC3203" s="15">
        <f t="shared" si="1022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654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24"/>
        <v>715.52</v>
      </c>
      <c r="Y3204" s="14">
        <f t="shared" si="1025"/>
        <v>0</v>
      </c>
      <c r="Z3204" s="14">
        <f t="shared" si="1026"/>
        <v>0</v>
      </c>
      <c r="AA3204" s="14">
        <f t="shared" si="1027"/>
        <v>0</v>
      </c>
      <c r="AB3204" s="14">
        <f t="shared" si="1023"/>
        <v>0</v>
      </c>
      <c r="AC3204" s="15">
        <f t="shared" si="1022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595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24"/>
        <v>245.95999999999998</v>
      </c>
      <c r="Y3205" s="14">
        <f t="shared" si="1025"/>
        <v>593.40000000000009</v>
      </c>
      <c r="Z3205" s="14">
        <f t="shared" si="1026"/>
        <v>0</v>
      </c>
      <c r="AA3205" s="14">
        <f t="shared" si="1027"/>
        <v>0</v>
      </c>
      <c r="AB3205" s="14">
        <f t="shared" si="1023"/>
        <v>0</v>
      </c>
      <c r="AC3205" s="15">
        <f t="shared" si="1022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830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24"/>
        <v>245.95999999999998</v>
      </c>
      <c r="Y3206" s="14">
        <f t="shared" si="1025"/>
        <v>0</v>
      </c>
      <c r="Z3206" s="14">
        <f t="shared" si="1026"/>
        <v>593.40000000000009</v>
      </c>
      <c r="AA3206" s="14">
        <f t="shared" si="1027"/>
        <v>0</v>
      </c>
      <c r="AB3206" s="14">
        <f t="shared" si="1023"/>
        <v>0</v>
      </c>
      <c r="AC3206" s="15">
        <f t="shared" si="1022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831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24"/>
        <v>245.95999999999998</v>
      </c>
      <c r="Y3207" s="14">
        <f t="shared" si="1025"/>
        <v>0</v>
      </c>
      <c r="Z3207" s="14">
        <f t="shared" si="1026"/>
        <v>0</v>
      </c>
      <c r="AA3207" s="14">
        <f t="shared" si="1027"/>
        <v>593.40000000000009</v>
      </c>
      <c r="AB3207" s="14">
        <f t="shared" si="1023"/>
        <v>0</v>
      </c>
      <c r="AC3207" s="15">
        <f t="shared" si="1022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832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24"/>
        <v>245.95999999999998</v>
      </c>
      <c r="Y3208" s="14">
        <f t="shared" si="1025"/>
        <v>0</v>
      </c>
      <c r="Z3208" s="14">
        <f t="shared" si="1026"/>
        <v>0</v>
      </c>
      <c r="AA3208" s="14">
        <f t="shared" si="1027"/>
        <v>0</v>
      </c>
      <c r="AB3208" s="14">
        <f t="shared" si="1023"/>
        <v>593.40000000000009</v>
      </c>
      <c r="AC3208" s="15">
        <f t="shared" si="1022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833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(N3209/100)*(I3209*$I$13)+(N3209/100)*(J3209*$J$13)+(N3209/100)*(M3209*$M$13)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>N3209+S3209</f>
        <v>877.2</v>
      </c>
      <c r="Y3209" s="14">
        <f t="shared" si="1025"/>
        <v>0</v>
      </c>
      <c r="Z3209" s="14">
        <f t="shared" si="1026"/>
        <v>0</v>
      </c>
      <c r="AA3209" s="14">
        <f t="shared" si="1027"/>
        <v>0</v>
      </c>
      <c r="AB3209" s="14">
        <f t="shared" si="1023"/>
        <v>0</v>
      </c>
      <c r="AC3209" s="15">
        <f t="shared" si="1022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834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24"/>
        <v>877.2</v>
      </c>
      <c r="Y3210" s="14">
        <f t="shared" si="1025"/>
        <v>0</v>
      </c>
      <c r="Z3210" s="14">
        <f t="shared" si="1026"/>
        <v>0</v>
      </c>
      <c r="AA3210" s="14">
        <f t="shared" si="1027"/>
        <v>0</v>
      </c>
      <c r="AB3210" s="14">
        <f t="shared" si="1023"/>
        <v>0</v>
      </c>
      <c r="AC3210" s="15">
        <f t="shared" si="1022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24"/>
        <v>877.2</v>
      </c>
      <c r="Y3211" s="14">
        <f t="shared" si="1025"/>
        <v>0</v>
      </c>
      <c r="Z3211" s="14">
        <f t="shared" si="1026"/>
        <v>0</v>
      </c>
      <c r="AA3211" s="14">
        <f t="shared" si="1027"/>
        <v>0</v>
      </c>
      <c r="AB3211" s="14">
        <f t="shared" si="1023"/>
        <v>0</v>
      </c>
      <c r="AC3211" s="15">
        <f t="shared" si="1022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24"/>
        <v>806.33600000000001</v>
      </c>
      <c r="Y3212" s="14">
        <f t="shared" si="1025"/>
        <v>0</v>
      </c>
      <c r="Z3212" s="14">
        <f t="shared" si="1026"/>
        <v>0</v>
      </c>
      <c r="AA3212" s="14">
        <f t="shared" si="1027"/>
        <v>0</v>
      </c>
      <c r="AB3212" s="14">
        <f t="shared" si="1023"/>
        <v>0</v>
      </c>
      <c r="AC3212" s="15">
        <f t="shared" si="1022"/>
        <v>806.3</v>
      </c>
      <c r="AD3212" s="48">
        <f>(ROUND(AC3212-AC3199,1)/AC3199)</f>
        <v>6.5406976744186052E-2</v>
      </c>
      <c r="AE3212" s="113"/>
      <c r="AF3212" s="60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24"/>
        <v>987.96799999999985</v>
      </c>
      <c r="Y3213" s="14">
        <f t="shared" si="1025"/>
        <v>0</v>
      </c>
      <c r="Z3213" s="14">
        <f t="shared" si="1026"/>
        <v>0</v>
      </c>
      <c r="AA3213" s="14">
        <f t="shared" si="1027"/>
        <v>0</v>
      </c>
      <c r="AB3213" s="14">
        <f t="shared" si="1023"/>
        <v>0</v>
      </c>
      <c r="AC3213" s="15">
        <f t="shared" si="1022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24"/>
        <v>784</v>
      </c>
      <c r="Y3214" s="52">
        <f t="shared" si="1025"/>
        <v>0</v>
      </c>
      <c r="Z3214" s="52">
        <f t="shared" si="1026"/>
        <v>0</v>
      </c>
      <c r="AA3214" s="52">
        <f t="shared" si="1027"/>
        <v>0</v>
      </c>
      <c r="AB3214" s="52">
        <f t="shared" si="1023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801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24"/>
        <v>952.00000000000011</v>
      </c>
      <c r="Y3215" s="14">
        <f t="shared" si="1025"/>
        <v>0</v>
      </c>
      <c r="Z3215" s="14">
        <f t="shared" si="1026"/>
        <v>0</v>
      </c>
      <c r="AA3215" s="14">
        <f t="shared" si="1027"/>
        <v>0</v>
      </c>
      <c r="AB3215" s="14">
        <f t="shared" ref="AB3215:AB3231" si="1028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800</v>
      </c>
      <c r="AF3215" s="60"/>
    </row>
    <row r="3216" spans="1:32">
      <c r="A3216" s="99" t="s">
        <v>802</v>
      </c>
      <c r="B3216" s="89">
        <v>20</v>
      </c>
      <c r="C3216" s="21" t="s">
        <v>835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24"/>
        <v>733.59999999999991</v>
      </c>
      <c r="Y3216" s="14">
        <f t="shared" si="1025"/>
        <v>0</v>
      </c>
      <c r="Z3216" s="14">
        <f t="shared" si="1026"/>
        <v>0</v>
      </c>
      <c r="AA3216" s="14">
        <f t="shared" si="1027"/>
        <v>0</v>
      </c>
      <c r="AB3216" s="14">
        <f t="shared" si="1028"/>
        <v>0</v>
      </c>
      <c r="AC3216" s="15">
        <f t="shared" ref="AC3216:AC3228" si="1029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803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24"/>
        <v>733.59999999999991</v>
      </c>
      <c r="Y3217" s="14">
        <f t="shared" si="1025"/>
        <v>0</v>
      </c>
      <c r="Z3217" s="14">
        <f t="shared" si="1026"/>
        <v>0</v>
      </c>
      <c r="AA3217" s="14">
        <f t="shared" si="1027"/>
        <v>0</v>
      </c>
      <c r="AB3217" s="14">
        <f t="shared" si="1028"/>
        <v>0</v>
      </c>
      <c r="AC3217" s="15">
        <f t="shared" si="1029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804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24"/>
        <v>733.59999999999991</v>
      </c>
      <c r="Y3218" s="14">
        <f t="shared" si="1025"/>
        <v>0</v>
      </c>
      <c r="Z3218" s="14">
        <f t="shared" si="1026"/>
        <v>0</v>
      </c>
      <c r="AA3218" s="14">
        <f t="shared" si="1027"/>
        <v>0</v>
      </c>
      <c r="AB3218" s="14">
        <f t="shared" si="1028"/>
        <v>0</v>
      </c>
      <c r="AC3218" s="15">
        <f t="shared" si="1029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654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24"/>
        <v>733.59999999999991</v>
      </c>
      <c r="Y3219" s="14">
        <f t="shared" si="1025"/>
        <v>0</v>
      </c>
      <c r="Z3219" s="14">
        <f t="shared" si="1026"/>
        <v>0</v>
      </c>
      <c r="AA3219" s="14">
        <f t="shared" si="1027"/>
        <v>0</v>
      </c>
      <c r="AB3219" s="14">
        <f t="shared" si="1028"/>
        <v>0</v>
      </c>
      <c r="AC3219" s="15">
        <f t="shared" si="1029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595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24"/>
        <v>254.8</v>
      </c>
      <c r="Y3220" s="14">
        <f t="shared" si="1025"/>
        <v>609</v>
      </c>
      <c r="Z3220" s="14">
        <f t="shared" si="1026"/>
        <v>0</v>
      </c>
      <c r="AA3220" s="14">
        <f t="shared" si="1027"/>
        <v>0</v>
      </c>
      <c r="AB3220" s="14">
        <f t="shared" si="1028"/>
        <v>0</v>
      </c>
      <c r="AC3220" s="15">
        <f t="shared" si="1029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830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24"/>
        <v>254.8</v>
      </c>
      <c r="Y3221" s="14">
        <f t="shared" si="1025"/>
        <v>0</v>
      </c>
      <c r="Z3221" s="14">
        <f t="shared" si="1026"/>
        <v>609</v>
      </c>
      <c r="AA3221" s="14">
        <f t="shared" si="1027"/>
        <v>0</v>
      </c>
      <c r="AB3221" s="14">
        <f t="shared" si="1028"/>
        <v>0</v>
      </c>
      <c r="AC3221" s="15">
        <f t="shared" si="1029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831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24"/>
        <v>254.8</v>
      </c>
      <c r="Y3222" s="14">
        <f t="shared" si="1025"/>
        <v>0</v>
      </c>
      <c r="Z3222" s="14">
        <f t="shared" si="1026"/>
        <v>0</v>
      </c>
      <c r="AA3222" s="14">
        <f t="shared" si="1027"/>
        <v>609</v>
      </c>
      <c r="AB3222" s="14">
        <f t="shared" si="1028"/>
        <v>0</v>
      </c>
      <c r="AC3222" s="15">
        <f t="shared" si="1029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832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24"/>
        <v>254.8</v>
      </c>
      <c r="Y3223" s="14">
        <f t="shared" si="1025"/>
        <v>0</v>
      </c>
      <c r="Z3223" s="14">
        <f t="shared" si="1026"/>
        <v>0</v>
      </c>
      <c r="AA3223" s="14">
        <f t="shared" si="1027"/>
        <v>0</v>
      </c>
      <c r="AB3223" s="14">
        <f t="shared" si="1028"/>
        <v>609</v>
      </c>
      <c r="AC3223" s="15">
        <f t="shared" si="1029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833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(N3224/100)*(I3224*$I$13)+(N3224/100)*(J3224*$J$13)+(N3224/100)*(M3224*$M$13)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>N3224+S3224</f>
        <v>903</v>
      </c>
      <c r="Y3224" s="14">
        <f t="shared" si="1025"/>
        <v>0</v>
      </c>
      <c r="Z3224" s="14">
        <f t="shared" si="1026"/>
        <v>0</v>
      </c>
      <c r="AA3224" s="14">
        <f t="shared" si="1027"/>
        <v>0</v>
      </c>
      <c r="AB3224" s="14">
        <f t="shared" si="1028"/>
        <v>0</v>
      </c>
      <c r="AC3224" s="15">
        <f t="shared" si="1029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834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24"/>
        <v>903</v>
      </c>
      <c r="Y3225" s="14">
        <f t="shared" si="1025"/>
        <v>0</v>
      </c>
      <c r="Z3225" s="14">
        <f t="shared" si="1026"/>
        <v>0</v>
      </c>
      <c r="AA3225" s="14">
        <f t="shared" si="1027"/>
        <v>0</v>
      </c>
      <c r="AB3225" s="14">
        <f t="shared" si="1028"/>
        <v>0</v>
      </c>
      <c r="AC3225" s="15">
        <f t="shared" si="1029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24"/>
        <v>903</v>
      </c>
      <c r="Y3226" s="14">
        <f t="shared" si="1025"/>
        <v>0</v>
      </c>
      <c r="Z3226" s="14">
        <f t="shared" si="1026"/>
        <v>0</v>
      </c>
      <c r="AA3226" s="14">
        <f t="shared" si="1027"/>
        <v>0</v>
      </c>
      <c r="AB3226" s="14">
        <f t="shared" si="1028"/>
        <v>0</v>
      </c>
      <c r="AC3226" s="15">
        <f t="shared" si="1029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24"/>
        <v>920.6400000000001</v>
      </c>
      <c r="Y3227" s="14">
        <f t="shared" si="1025"/>
        <v>0</v>
      </c>
      <c r="Z3227" s="14">
        <f t="shared" si="1026"/>
        <v>0</v>
      </c>
      <c r="AA3227" s="14">
        <f t="shared" si="1027"/>
        <v>0</v>
      </c>
      <c r="AB3227" s="14">
        <f t="shared" si="1028"/>
        <v>0</v>
      </c>
      <c r="AC3227" s="15">
        <f t="shared" si="1029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24"/>
        <v>920.6400000000001</v>
      </c>
      <c r="Y3228" s="14">
        <f t="shared" si="1025"/>
        <v>0</v>
      </c>
      <c r="Z3228" s="14">
        <f t="shared" si="1026"/>
        <v>0</v>
      </c>
      <c r="AA3228" s="14">
        <f t="shared" si="1027"/>
        <v>0</v>
      </c>
      <c r="AB3228" s="14">
        <f t="shared" si="1028"/>
        <v>0</v>
      </c>
      <c r="AC3228" s="15">
        <f t="shared" si="1029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24"/>
        <v>589.6</v>
      </c>
      <c r="Y3229" s="52">
        <f t="shared" si="1025"/>
        <v>0</v>
      </c>
      <c r="Z3229" s="52">
        <f t="shared" si="1026"/>
        <v>367.2</v>
      </c>
      <c r="AA3229" s="52">
        <f t="shared" si="1027"/>
        <v>0</v>
      </c>
      <c r="AB3229" s="52">
        <f t="shared" si="1028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801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24"/>
        <v>761.12</v>
      </c>
      <c r="Y3230" s="14">
        <f t="shared" si="1025"/>
        <v>0</v>
      </c>
      <c r="Z3230" s="14">
        <f t="shared" si="1026"/>
        <v>293.76</v>
      </c>
      <c r="AA3230" s="14">
        <f t="shared" si="1027"/>
        <v>0</v>
      </c>
      <c r="AB3230" s="14">
        <f t="shared" si="1028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800</v>
      </c>
      <c r="AF3230" s="60"/>
    </row>
    <row r="3231" spans="1:32">
      <c r="A3231" s="99" t="s">
        <v>802</v>
      </c>
      <c r="B3231" s="91">
        <v>0</v>
      </c>
      <c r="C3231" s="21" t="s">
        <v>835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24"/>
        <v>557.44000000000005</v>
      </c>
      <c r="Y3231" s="14">
        <f t="shared" si="1025"/>
        <v>0</v>
      </c>
      <c r="Z3231" s="14">
        <f t="shared" si="1026"/>
        <v>350.88</v>
      </c>
      <c r="AA3231" s="14">
        <f t="shared" si="1027"/>
        <v>0</v>
      </c>
      <c r="AB3231" s="14">
        <f t="shared" si="1028"/>
        <v>0</v>
      </c>
      <c r="AC3231" s="15">
        <f t="shared" ref="AC3231:AC3243" si="1030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803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24"/>
        <v>557.44000000000005</v>
      </c>
      <c r="Y3232" s="14">
        <f t="shared" si="1025"/>
        <v>0</v>
      </c>
      <c r="Z3232" s="14">
        <f t="shared" si="1026"/>
        <v>350.88</v>
      </c>
      <c r="AA3232" s="14">
        <f t="shared" si="1027"/>
        <v>0</v>
      </c>
      <c r="AB3232" s="14">
        <f t="shared" ref="AB3232:AB3243" si="1031">R3232+W3232</f>
        <v>0</v>
      </c>
      <c r="AC3232" s="15">
        <f t="shared" si="1030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804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24"/>
        <v>557.44000000000005</v>
      </c>
      <c r="Y3233" s="14">
        <f t="shared" si="1025"/>
        <v>0</v>
      </c>
      <c r="Z3233" s="14">
        <f t="shared" si="1026"/>
        <v>350.88</v>
      </c>
      <c r="AA3233" s="14">
        <f t="shared" si="1027"/>
        <v>0</v>
      </c>
      <c r="AB3233" s="14">
        <f t="shared" si="1031"/>
        <v>0</v>
      </c>
      <c r="AC3233" s="15">
        <f t="shared" si="1030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654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24"/>
        <v>557.44000000000005</v>
      </c>
      <c r="Y3234" s="14">
        <f t="shared" si="1025"/>
        <v>0</v>
      </c>
      <c r="Z3234" s="14">
        <f t="shared" si="1026"/>
        <v>350.88</v>
      </c>
      <c r="AA3234" s="14">
        <f t="shared" si="1027"/>
        <v>0</v>
      </c>
      <c r="AB3234" s="14">
        <f t="shared" si="1031"/>
        <v>0</v>
      </c>
      <c r="AC3234" s="15">
        <f t="shared" si="1030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595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110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627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24"/>
        <v>191.62</v>
      </c>
      <c r="Y3235" s="14">
        <f t="shared" si="1025"/>
        <v>912</v>
      </c>
      <c r="Z3235" s="14">
        <f t="shared" si="1026"/>
        <v>0</v>
      </c>
      <c r="AA3235" s="14">
        <f t="shared" si="1027"/>
        <v>0</v>
      </c>
      <c r="AB3235" s="14">
        <f t="shared" si="1031"/>
        <v>0</v>
      </c>
      <c r="AC3235" s="15">
        <f t="shared" si="1030"/>
        <v>1103.5999999999999</v>
      </c>
      <c r="AD3235" s="48">
        <f>(ROUND(AC3235-AC3229,1)/AC3229)</f>
        <v>0.15342809364548496</v>
      </c>
      <c r="AE3235" s="113"/>
      <c r="AF3235" s="60"/>
    </row>
    <row r="3236" spans="1:32">
      <c r="A3236" s="99" t="s">
        <v>830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60</v>
      </c>
      <c r="L3236" s="13">
        <v>60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24"/>
        <v>191.62</v>
      </c>
      <c r="Y3236" s="14">
        <f t="shared" si="1025"/>
        <v>0</v>
      </c>
      <c r="Z3236" s="14">
        <f t="shared" si="1026"/>
        <v>969</v>
      </c>
      <c r="AA3236" s="14">
        <f t="shared" si="1027"/>
        <v>0</v>
      </c>
      <c r="AB3236" s="14">
        <f t="shared" si="1031"/>
        <v>0</v>
      </c>
      <c r="AC3236" s="15">
        <f t="shared" si="1030"/>
        <v>1160.5999999999999</v>
      </c>
      <c r="AD3236" s="48">
        <f>(ROUND(AC3236-AC3229,1)/AC3229)</f>
        <v>0.21300167224080269</v>
      </c>
      <c r="AE3236" s="113"/>
      <c r="AF3236" s="60"/>
    </row>
    <row r="3237" spans="1:32">
      <c r="A3237" s="99" t="s">
        <v>831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110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627</v>
      </c>
      <c r="W3237" s="14">
        <f>(R3237/100)*(K3237*$K$11)+(R3237/100)*(L3237*$L$11)</f>
        <v>0</v>
      </c>
      <c r="X3237" s="14">
        <f t="shared" si="1024"/>
        <v>191.62</v>
      </c>
      <c r="Y3237" s="14">
        <f t="shared" si="1025"/>
        <v>0</v>
      </c>
      <c r="Z3237" s="14">
        <f t="shared" si="1026"/>
        <v>0</v>
      </c>
      <c r="AA3237" s="14">
        <f t="shared" si="1027"/>
        <v>912</v>
      </c>
      <c r="AB3237" s="14">
        <f t="shared" si="1031"/>
        <v>0</v>
      </c>
      <c r="AC3237" s="15">
        <f t="shared" si="1030"/>
        <v>1103.5999999999999</v>
      </c>
      <c r="AD3237" s="48">
        <f>(ROUND(AC3237-AC3229,1)/AC3229)</f>
        <v>0.15342809364548496</v>
      </c>
      <c r="AE3237" s="113"/>
      <c r="AF3237" s="60"/>
    </row>
    <row r="3238" spans="1:32">
      <c r="A3238" s="99" t="s">
        <v>832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55</v>
      </c>
      <c r="L3238" s="13">
        <v>55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627</v>
      </c>
      <c r="X3238" s="14">
        <f t="shared" si="1024"/>
        <v>191.62</v>
      </c>
      <c r="Y3238" s="14">
        <f t="shared" si="1025"/>
        <v>0</v>
      </c>
      <c r="Z3238" s="14">
        <f t="shared" si="1026"/>
        <v>0</v>
      </c>
      <c r="AA3238" s="14">
        <f t="shared" si="1027"/>
        <v>0</v>
      </c>
      <c r="AB3238" s="14">
        <f t="shared" si="1031"/>
        <v>912</v>
      </c>
      <c r="AC3238" s="15">
        <f t="shared" si="1030"/>
        <v>1103.5999999999999</v>
      </c>
      <c r="AD3238" s="48">
        <f>(ROUND(AC3238-AC3229,1)/AC3229)</f>
        <v>0.15342809364548496</v>
      </c>
      <c r="AE3238" s="113"/>
      <c r="AF3238" s="60"/>
    </row>
    <row r="3239" spans="1:32">
      <c r="A3239" s="99" t="s">
        <v>833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55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</f>
        <v>462.29999999999995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290.70000000000005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>N3239+S3239</f>
        <v>663.3</v>
      </c>
      <c r="Y3239" s="14">
        <f t="shared" si="1025"/>
        <v>0</v>
      </c>
      <c r="Z3239" s="14">
        <f t="shared" si="1026"/>
        <v>443.70000000000005</v>
      </c>
      <c r="AA3239" s="14">
        <f t="shared" si="1027"/>
        <v>0</v>
      </c>
      <c r="AB3239" s="14">
        <f t="shared" si="1031"/>
        <v>0</v>
      </c>
      <c r="AC3239" s="15">
        <f t="shared" si="1030"/>
        <v>1107</v>
      </c>
      <c r="AD3239" s="48">
        <f>(ROUND(AC3239-AC3229,1)/AC3229)</f>
        <v>0.15698160535117056</v>
      </c>
      <c r="AE3239" s="113"/>
      <c r="AF3239" s="60"/>
    </row>
    <row r="3240" spans="1:32">
      <c r="A3240" s="99" t="s">
        <v>834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100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840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24"/>
        <v>1102.5</v>
      </c>
      <c r="Y3240" s="14">
        <f t="shared" si="1025"/>
        <v>0</v>
      </c>
      <c r="Z3240" s="14">
        <f t="shared" si="1026"/>
        <v>0</v>
      </c>
      <c r="AA3240" s="14">
        <f t="shared" si="1027"/>
        <v>0</v>
      </c>
      <c r="AB3240" s="14">
        <f t="shared" si="1031"/>
        <v>0</v>
      </c>
      <c r="AC3240" s="15">
        <f t="shared" si="1030"/>
        <v>1102.5</v>
      </c>
      <c r="AD3240" s="48">
        <f>(ROUND(AC3240-AC3229,1)/AC3229)</f>
        <v>0.15227842809364547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100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840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24"/>
        <v>1102.5</v>
      </c>
      <c r="Y3241" s="14">
        <f t="shared" si="1025"/>
        <v>0</v>
      </c>
      <c r="Z3241" s="14">
        <f t="shared" si="1026"/>
        <v>0</v>
      </c>
      <c r="AA3241" s="14">
        <f t="shared" si="1027"/>
        <v>0</v>
      </c>
      <c r="AB3241" s="14">
        <f t="shared" si="1031"/>
        <v>0</v>
      </c>
      <c r="AC3241" s="15">
        <f t="shared" si="1030"/>
        <v>1102.5</v>
      </c>
      <c r="AD3241" s="48">
        <f>(ROUND(AC3241-AC3229,1)/AC3229)</f>
        <v>0.15227842809364547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60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536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24"/>
        <v>750.4</v>
      </c>
      <c r="Y3242" s="14">
        <f t="shared" si="1025"/>
        <v>0</v>
      </c>
      <c r="Z3242" s="14">
        <f t="shared" si="1026"/>
        <v>293.76</v>
      </c>
      <c r="AA3242" s="14">
        <f t="shared" si="1027"/>
        <v>0</v>
      </c>
      <c r="AB3242" s="14">
        <f t="shared" si="1031"/>
        <v>0</v>
      </c>
      <c r="AC3242" s="15">
        <f t="shared" si="1030"/>
        <v>1044.2</v>
      </c>
      <c r="AD3242" s="48">
        <f>(ROUND(AC3242-AC3229,1)/AC3229)</f>
        <v>9.1346153846153855E-2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80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643.20000000000005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24"/>
        <v>857.6</v>
      </c>
      <c r="Y3243" s="14">
        <f t="shared" si="1025"/>
        <v>0</v>
      </c>
      <c r="Z3243" s="14">
        <f t="shared" si="1026"/>
        <v>293.76</v>
      </c>
      <c r="AA3243" s="14">
        <f t="shared" si="1027"/>
        <v>0</v>
      </c>
      <c r="AB3243" s="14">
        <f t="shared" si="1031"/>
        <v>0</v>
      </c>
      <c r="AC3243" s="15">
        <f t="shared" si="1030"/>
        <v>1151.4000000000001</v>
      </c>
      <c r="AD3243" s="48">
        <f>(ROUND(AC3243-AC3229,1)/AC3229)</f>
        <v>0.20338628762541808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32">N3244+S3244</f>
        <v>840</v>
      </c>
      <c r="Y3244" s="52">
        <f t="shared" ref="Y3244:Y3258" si="1033">O3244+T3244</f>
        <v>0</v>
      </c>
      <c r="Z3244" s="52">
        <f t="shared" ref="Z3244:Z3258" si="1034">P3244+U3244</f>
        <v>0</v>
      </c>
      <c r="AA3244" s="52">
        <f t="shared" ref="AA3244:AA3258" si="1035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801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32"/>
        <v>957.60000000000014</v>
      </c>
      <c r="Y3245" s="14">
        <f t="shared" si="1033"/>
        <v>0</v>
      </c>
      <c r="Z3245" s="14">
        <f t="shared" si="1034"/>
        <v>0</v>
      </c>
      <c r="AA3245" s="14">
        <f t="shared" si="1035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800</v>
      </c>
      <c r="AF3245" s="60"/>
    </row>
    <row r="3246" spans="1:32">
      <c r="A3246" s="99" t="s">
        <v>802</v>
      </c>
      <c r="B3246" s="93">
        <v>0</v>
      </c>
      <c r="C3246" s="21" t="s">
        <v>835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32"/>
        <v>784</v>
      </c>
      <c r="Y3246" s="14">
        <f t="shared" si="1033"/>
        <v>0</v>
      </c>
      <c r="Z3246" s="14">
        <f t="shared" si="1034"/>
        <v>0</v>
      </c>
      <c r="AA3246" s="14">
        <f t="shared" si="1035"/>
        <v>0</v>
      </c>
      <c r="AB3246" s="14">
        <f>R3246+W3246</f>
        <v>0</v>
      </c>
      <c r="AC3246" s="15">
        <f t="shared" ref="AC3246:AC3258" si="1036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803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32"/>
        <v>784</v>
      </c>
      <c r="Y3247" s="14">
        <f t="shared" si="1033"/>
        <v>0</v>
      </c>
      <c r="Z3247" s="14">
        <f t="shared" si="1034"/>
        <v>0</v>
      </c>
      <c r="AA3247" s="14">
        <f t="shared" si="1035"/>
        <v>0</v>
      </c>
      <c r="AB3247" s="14">
        <f t="shared" ref="AB3247:AB3258" si="1037">R3247+W3247</f>
        <v>0</v>
      </c>
      <c r="AC3247" s="15">
        <f t="shared" si="1036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804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32"/>
        <v>784</v>
      </c>
      <c r="Y3248" s="14">
        <f t="shared" si="1033"/>
        <v>0</v>
      </c>
      <c r="Z3248" s="14">
        <f t="shared" si="1034"/>
        <v>0</v>
      </c>
      <c r="AA3248" s="14">
        <f t="shared" si="1035"/>
        <v>0</v>
      </c>
      <c r="AB3248" s="14">
        <f t="shared" si="1037"/>
        <v>0</v>
      </c>
      <c r="AC3248" s="15">
        <f t="shared" si="1036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654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32"/>
        <v>784</v>
      </c>
      <c r="Y3249" s="14">
        <f t="shared" si="1033"/>
        <v>0</v>
      </c>
      <c r="Z3249" s="14">
        <f t="shared" si="1034"/>
        <v>0</v>
      </c>
      <c r="AA3249" s="14">
        <f t="shared" si="1035"/>
        <v>0</v>
      </c>
      <c r="AB3249" s="14">
        <f t="shared" si="1037"/>
        <v>0</v>
      </c>
      <c r="AC3249" s="15">
        <f t="shared" si="1036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595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32"/>
        <v>182</v>
      </c>
      <c r="Y3250" s="14">
        <f t="shared" si="1033"/>
        <v>747.6</v>
      </c>
      <c r="Z3250" s="14">
        <f t="shared" si="1034"/>
        <v>0</v>
      </c>
      <c r="AA3250" s="14">
        <f t="shared" si="1035"/>
        <v>0</v>
      </c>
      <c r="AB3250" s="14">
        <f t="shared" si="1037"/>
        <v>0</v>
      </c>
      <c r="AC3250" s="15">
        <f t="shared" si="1036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830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32"/>
        <v>277.55</v>
      </c>
      <c r="Y3251" s="14">
        <f t="shared" si="1033"/>
        <v>0</v>
      </c>
      <c r="Z3251" s="14">
        <f t="shared" si="1034"/>
        <v>651</v>
      </c>
      <c r="AA3251" s="14">
        <f t="shared" si="1035"/>
        <v>0</v>
      </c>
      <c r="AB3251" s="14">
        <f t="shared" si="1037"/>
        <v>0</v>
      </c>
      <c r="AC3251" s="15">
        <f t="shared" si="1036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831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32"/>
        <v>343.98</v>
      </c>
      <c r="Y3252" s="14">
        <f t="shared" si="1033"/>
        <v>0</v>
      </c>
      <c r="Z3252" s="14">
        <f t="shared" si="1034"/>
        <v>0</v>
      </c>
      <c r="AA3252" s="14">
        <f t="shared" si="1035"/>
        <v>583.79999999999995</v>
      </c>
      <c r="AB3252" s="14">
        <f t="shared" si="1037"/>
        <v>0</v>
      </c>
      <c r="AC3252" s="15">
        <f t="shared" si="1036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832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32"/>
        <v>277.55</v>
      </c>
      <c r="Y3253" s="14">
        <f t="shared" si="1033"/>
        <v>0</v>
      </c>
      <c r="Z3253" s="14">
        <f t="shared" si="1034"/>
        <v>0</v>
      </c>
      <c r="AA3253" s="14">
        <f t="shared" si="1035"/>
        <v>0</v>
      </c>
      <c r="AB3253" s="14">
        <f t="shared" si="1037"/>
        <v>651</v>
      </c>
      <c r="AC3253" s="15">
        <f t="shared" si="1036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833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32"/>
        <v>966</v>
      </c>
      <c r="Y3254" s="14">
        <f t="shared" si="1033"/>
        <v>0</v>
      </c>
      <c r="Z3254" s="14">
        <f t="shared" si="1034"/>
        <v>0</v>
      </c>
      <c r="AA3254" s="14">
        <f t="shared" si="1035"/>
        <v>0</v>
      </c>
      <c r="AB3254" s="14">
        <f t="shared" si="1037"/>
        <v>0</v>
      </c>
      <c r="AC3254" s="15">
        <f t="shared" si="1036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834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32"/>
        <v>949.44</v>
      </c>
      <c r="Y3255" s="14">
        <f t="shared" si="1033"/>
        <v>0</v>
      </c>
      <c r="Z3255" s="14">
        <f t="shared" si="1034"/>
        <v>0</v>
      </c>
      <c r="AA3255" s="14">
        <f t="shared" si="1035"/>
        <v>0</v>
      </c>
      <c r="AB3255" s="14">
        <f t="shared" si="1037"/>
        <v>0</v>
      </c>
      <c r="AC3255" s="15">
        <f t="shared" si="1036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32"/>
        <v>949.44</v>
      </c>
      <c r="Y3256" s="14">
        <f t="shared" si="1033"/>
        <v>0</v>
      </c>
      <c r="Z3256" s="14">
        <f t="shared" si="1034"/>
        <v>0</v>
      </c>
      <c r="AA3256" s="14">
        <f t="shared" si="1035"/>
        <v>0</v>
      </c>
      <c r="AB3256" s="14">
        <f t="shared" si="1037"/>
        <v>0</v>
      </c>
      <c r="AC3256" s="15">
        <f t="shared" si="1036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32"/>
        <v>913.92000000000007</v>
      </c>
      <c r="Y3257" s="14">
        <f t="shared" si="1033"/>
        <v>0</v>
      </c>
      <c r="Z3257" s="14">
        <f t="shared" si="1034"/>
        <v>0</v>
      </c>
      <c r="AA3257" s="14">
        <f t="shared" si="1035"/>
        <v>0</v>
      </c>
      <c r="AB3257" s="14">
        <f t="shared" si="1037"/>
        <v>0</v>
      </c>
      <c r="AC3257" s="15">
        <f t="shared" si="1036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32"/>
        <v>1050.56</v>
      </c>
      <c r="Y3258" s="14">
        <f t="shared" si="1033"/>
        <v>0</v>
      </c>
      <c r="Z3258" s="14">
        <f t="shared" si="1034"/>
        <v>0</v>
      </c>
      <c r="AA3258" s="14">
        <f t="shared" si="1035"/>
        <v>0</v>
      </c>
      <c r="AB3258" s="14">
        <f t="shared" si="1037"/>
        <v>0</v>
      </c>
      <c r="AC3258" s="15">
        <f t="shared" si="1036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24"/>
        <v>832</v>
      </c>
      <c r="Y3259" s="52">
        <f t="shared" si="1025"/>
        <v>0</v>
      </c>
      <c r="Z3259" s="52">
        <f t="shared" si="1026"/>
        <v>0</v>
      </c>
      <c r="AA3259" s="52">
        <f t="shared" si="1027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801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38">N3260+S3260</f>
        <v>960</v>
      </c>
      <c r="Y3260" s="14">
        <f t="shared" ref="Y3260:Y3273" si="1039">O3260+T3260</f>
        <v>0</v>
      </c>
      <c r="Z3260" s="14">
        <f t="shared" ref="Z3260:Z3273" si="1040">P3260+U3260</f>
        <v>0</v>
      </c>
      <c r="AA3260" s="14">
        <f t="shared" ref="AA3260:AA3273" si="1041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800</v>
      </c>
      <c r="AF3260" s="60"/>
    </row>
    <row r="3261" spans="1:32">
      <c r="A3261" s="99" t="s">
        <v>802</v>
      </c>
      <c r="B3261" s="91">
        <v>0</v>
      </c>
      <c r="C3261" s="21" t="s">
        <v>835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38"/>
        <v>780.8</v>
      </c>
      <c r="Y3261" s="14">
        <f t="shared" si="1039"/>
        <v>0</v>
      </c>
      <c r="Z3261" s="14">
        <f t="shared" si="1040"/>
        <v>0</v>
      </c>
      <c r="AA3261" s="14">
        <f t="shared" si="1041"/>
        <v>0</v>
      </c>
      <c r="AB3261" s="14">
        <f>R3261+W3261</f>
        <v>0</v>
      </c>
      <c r="AC3261" s="15">
        <f t="shared" ref="AC3261:AC3273" si="1042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803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38"/>
        <v>780.8</v>
      </c>
      <c r="Y3262" s="14">
        <f t="shared" si="1039"/>
        <v>0</v>
      </c>
      <c r="Z3262" s="14">
        <f t="shared" si="1040"/>
        <v>0</v>
      </c>
      <c r="AA3262" s="14">
        <f t="shared" si="1041"/>
        <v>0</v>
      </c>
      <c r="AB3262" s="14">
        <f t="shared" ref="AB3262:AB3273" si="1043">R3262+W3262</f>
        <v>0</v>
      </c>
      <c r="AC3262" s="15">
        <f t="shared" si="1042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804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38"/>
        <v>780.8</v>
      </c>
      <c r="Y3263" s="14">
        <f t="shared" si="1039"/>
        <v>0</v>
      </c>
      <c r="Z3263" s="14">
        <f t="shared" si="1040"/>
        <v>0</v>
      </c>
      <c r="AA3263" s="14">
        <f t="shared" si="1041"/>
        <v>0</v>
      </c>
      <c r="AB3263" s="14">
        <f t="shared" si="1043"/>
        <v>0</v>
      </c>
      <c r="AC3263" s="15">
        <f t="shared" si="1042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654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38"/>
        <v>780.8</v>
      </c>
      <c r="Y3264" s="14">
        <f t="shared" si="1039"/>
        <v>0</v>
      </c>
      <c r="Z3264" s="14">
        <f t="shared" si="1040"/>
        <v>0</v>
      </c>
      <c r="AA3264" s="14">
        <f t="shared" si="1041"/>
        <v>0</v>
      </c>
      <c r="AB3264" s="14">
        <f t="shared" si="1043"/>
        <v>0</v>
      </c>
      <c r="AC3264" s="15">
        <f t="shared" si="1042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595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38"/>
        <v>270.39999999999998</v>
      </c>
      <c r="Y3265" s="14">
        <f t="shared" si="1039"/>
        <v>648</v>
      </c>
      <c r="Z3265" s="14">
        <f t="shared" si="1040"/>
        <v>0</v>
      </c>
      <c r="AA3265" s="14">
        <f t="shared" si="1041"/>
        <v>0</v>
      </c>
      <c r="AB3265" s="14">
        <f t="shared" si="1043"/>
        <v>0</v>
      </c>
      <c r="AC3265" s="15">
        <f t="shared" si="1042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830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38"/>
        <v>270.39999999999998</v>
      </c>
      <c r="Y3266" s="14">
        <f t="shared" si="1039"/>
        <v>0</v>
      </c>
      <c r="Z3266" s="14">
        <f t="shared" si="1040"/>
        <v>648</v>
      </c>
      <c r="AA3266" s="14">
        <f t="shared" si="1041"/>
        <v>0</v>
      </c>
      <c r="AB3266" s="14">
        <f t="shared" si="1043"/>
        <v>0</v>
      </c>
      <c r="AC3266" s="15">
        <f t="shared" si="1042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831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38"/>
        <v>270.39999999999998</v>
      </c>
      <c r="Y3267" s="14">
        <f t="shared" si="1039"/>
        <v>0</v>
      </c>
      <c r="Z3267" s="14">
        <f t="shared" si="1040"/>
        <v>0</v>
      </c>
      <c r="AA3267" s="14">
        <f t="shared" si="1041"/>
        <v>648</v>
      </c>
      <c r="AB3267" s="14">
        <f t="shared" si="1043"/>
        <v>0</v>
      </c>
      <c r="AC3267" s="15">
        <f t="shared" si="1042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832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38"/>
        <v>270.39999999999998</v>
      </c>
      <c r="Y3268" s="14">
        <f t="shared" si="1039"/>
        <v>0</v>
      </c>
      <c r="Z3268" s="14">
        <f t="shared" si="1040"/>
        <v>0</v>
      </c>
      <c r="AA3268" s="14">
        <f t="shared" si="1041"/>
        <v>0</v>
      </c>
      <c r="AB3268" s="14">
        <f t="shared" si="1043"/>
        <v>648</v>
      </c>
      <c r="AC3268" s="15">
        <f t="shared" si="1042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833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(N3269/100)*(I3269*$I$13)+(N3269/100)*(J3269*$J$13)+(N3269/100)*(M3269*$M$13)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>N3269+S3269</f>
        <v>960</v>
      </c>
      <c r="Y3269" s="14">
        <f t="shared" si="1039"/>
        <v>0</v>
      </c>
      <c r="Z3269" s="14">
        <f t="shared" si="1040"/>
        <v>0</v>
      </c>
      <c r="AA3269" s="14">
        <f t="shared" si="1041"/>
        <v>0</v>
      </c>
      <c r="AB3269" s="14">
        <f t="shared" si="1043"/>
        <v>0</v>
      </c>
      <c r="AC3269" s="15">
        <f t="shared" si="1042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834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38"/>
        <v>960</v>
      </c>
      <c r="Y3270" s="14">
        <f t="shared" si="1039"/>
        <v>0</v>
      </c>
      <c r="Z3270" s="14">
        <f t="shared" si="1040"/>
        <v>0</v>
      </c>
      <c r="AA3270" s="14">
        <f t="shared" si="1041"/>
        <v>0</v>
      </c>
      <c r="AB3270" s="14">
        <f t="shared" si="1043"/>
        <v>0</v>
      </c>
      <c r="AC3270" s="15">
        <f t="shared" si="1042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38"/>
        <v>960</v>
      </c>
      <c r="Y3271" s="14">
        <f t="shared" si="1039"/>
        <v>0</v>
      </c>
      <c r="Z3271" s="14">
        <f t="shared" si="1040"/>
        <v>0</v>
      </c>
      <c r="AA3271" s="14">
        <f t="shared" si="1041"/>
        <v>0</v>
      </c>
      <c r="AB3271" s="14">
        <f t="shared" si="1043"/>
        <v>0</v>
      </c>
      <c r="AC3271" s="15">
        <f t="shared" si="1042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38"/>
        <v>872.96</v>
      </c>
      <c r="Y3272" s="14">
        <f t="shared" si="1039"/>
        <v>0</v>
      </c>
      <c r="Z3272" s="14">
        <f t="shared" si="1040"/>
        <v>0</v>
      </c>
      <c r="AA3272" s="14">
        <f t="shared" si="1041"/>
        <v>0</v>
      </c>
      <c r="AB3272" s="14">
        <f t="shared" si="1043"/>
        <v>0</v>
      </c>
      <c r="AC3272" s="15">
        <f t="shared" si="1042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38"/>
        <v>1080.3200000000002</v>
      </c>
      <c r="Y3273" s="14">
        <f t="shared" si="1039"/>
        <v>0</v>
      </c>
      <c r="Z3273" s="14">
        <f t="shared" si="1040"/>
        <v>0</v>
      </c>
      <c r="AA3273" s="14">
        <f t="shared" si="1041"/>
        <v>0</v>
      </c>
      <c r="AB3273" s="14">
        <f t="shared" si="1043"/>
        <v>0</v>
      </c>
      <c r="AC3273" s="15">
        <f t="shared" si="1042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24"/>
        <v>831.6</v>
      </c>
      <c r="Y3274" s="52">
        <f t="shared" si="1025"/>
        <v>0</v>
      </c>
      <c r="Z3274" s="52">
        <f t="shared" si="1026"/>
        <v>0</v>
      </c>
      <c r="AA3274" s="52">
        <f t="shared" si="1027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801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24"/>
        <v>960.95999999999992</v>
      </c>
      <c r="Y3275" s="14">
        <f t="shared" si="1025"/>
        <v>0</v>
      </c>
      <c r="Z3275" s="14">
        <f t="shared" si="1026"/>
        <v>0</v>
      </c>
      <c r="AA3275" s="14">
        <f t="shared" si="1027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800</v>
      </c>
      <c r="AF3275" s="60"/>
    </row>
    <row r="3276" spans="1:32">
      <c r="A3276" s="99" t="s">
        <v>802</v>
      </c>
      <c r="B3276" s="93">
        <v>0</v>
      </c>
      <c r="C3276" s="21" t="s">
        <v>835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4"/>
        <v>779.24</v>
      </c>
      <c r="Y3276" s="14">
        <f t="shared" si="1025"/>
        <v>0</v>
      </c>
      <c r="Z3276" s="14">
        <f t="shared" si="1026"/>
        <v>0</v>
      </c>
      <c r="AA3276" s="14">
        <f t="shared" si="1027"/>
        <v>0</v>
      </c>
      <c r="AB3276" s="14">
        <f>R3276+W3276</f>
        <v>0</v>
      </c>
      <c r="AC3276" s="15">
        <f t="shared" ref="AC3276:AC3288" si="1044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803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4"/>
        <v>779.24</v>
      </c>
      <c r="Y3277" s="14">
        <f t="shared" si="1025"/>
        <v>0</v>
      </c>
      <c r="Z3277" s="14">
        <f t="shared" si="1026"/>
        <v>0</v>
      </c>
      <c r="AA3277" s="14">
        <f t="shared" si="1027"/>
        <v>0</v>
      </c>
      <c r="AB3277" s="14">
        <f t="shared" ref="AB3277:AB3288" si="1045">R3277+W3277</f>
        <v>0</v>
      </c>
      <c r="AC3277" s="15">
        <f t="shared" si="1044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804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4"/>
        <v>779.24</v>
      </c>
      <c r="Y3278" s="14">
        <f t="shared" si="1025"/>
        <v>0</v>
      </c>
      <c r="Z3278" s="14">
        <f t="shared" si="1026"/>
        <v>0</v>
      </c>
      <c r="AA3278" s="14">
        <f t="shared" si="1027"/>
        <v>0</v>
      </c>
      <c r="AB3278" s="14">
        <f t="shared" si="1045"/>
        <v>0</v>
      </c>
      <c r="AC3278" s="15">
        <f t="shared" si="1044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654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4"/>
        <v>779.24</v>
      </c>
      <c r="Y3279" s="14">
        <f t="shared" si="1025"/>
        <v>0</v>
      </c>
      <c r="Z3279" s="14">
        <f t="shared" si="1026"/>
        <v>0</v>
      </c>
      <c r="AA3279" s="14">
        <f t="shared" si="1027"/>
        <v>0</v>
      </c>
      <c r="AB3279" s="14">
        <f t="shared" si="1045"/>
        <v>0</v>
      </c>
      <c r="AC3279" s="15">
        <f t="shared" si="1044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595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4"/>
        <v>270.27000000000004</v>
      </c>
      <c r="Y3280" s="14">
        <f t="shared" si="1025"/>
        <v>646.79999999999995</v>
      </c>
      <c r="Z3280" s="14">
        <f t="shared" si="1026"/>
        <v>0</v>
      </c>
      <c r="AA3280" s="14">
        <f t="shared" si="1027"/>
        <v>0</v>
      </c>
      <c r="AB3280" s="14">
        <f t="shared" si="1045"/>
        <v>0</v>
      </c>
      <c r="AC3280" s="15">
        <f t="shared" si="1044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830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4"/>
        <v>270.27000000000004</v>
      </c>
      <c r="Y3281" s="14">
        <f t="shared" si="1025"/>
        <v>0</v>
      </c>
      <c r="Z3281" s="14">
        <f t="shared" si="1026"/>
        <v>646.79999999999995</v>
      </c>
      <c r="AA3281" s="14">
        <f t="shared" si="1027"/>
        <v>0</v>
      </c>
      <c r="AB3281" s="14">
        <f t="shared" si="1045"/>
        <v>0</v>
      </c>
      <c r="AC3281" s="15">
        <f t="shared" si="1044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831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24"/>
        <v>270.27000000000004</v>
      </c>
      <c r="Y3282" s="14">
        <f t="shared" si="1025"/>
        <v>0</v>
      </c>
      <c r="Z3282" s="14">
        <f t="shared" si="1026"/>
        <v>0</v>
      </c>
      <c r="AA3282" s="14">
        <f t="shared" si="1027"/>
        <v>646.79999999999995</v>
      </c>
      <c r="AB3282" s="14">
        <f t="shared" si="1045"/>
        <v>0</v>
      </c>
      <c r="AC3282" s="15">
        <f t="shared" si="1044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832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24"/>
        <v>270.27000000000004</v>
      </c>
      <c r="Y3283" s="14">
        <f t="shared" si="1025"/>
        <v>0</v>
      </c>
      <c r="Z3283" s="14">
        <f t="shared" si="1026"/>
        <v>0</v>
      </c>
      <c r="AA3283" s="14">
        <f t="shared" si="1027"/>
        <v>0</v>
      </c>
      <c r="AB3283" s="14">
        <f t="shared" si="1045"/>
        <v>646.79999999999995</v>
      </c>
      <c r="AC3283" s="15">
        <f t="shared" si="1044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833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(N3284/100)*(I3284*$I$13)+(N3284/100)*(J3284*$J$13)+(N3284/100)*(M3284*$M$13)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>N3284+S3284</f>
        <v>956.34</v>
      </c>
      <c r="Y3284" s="14">
        <f t="shared" ref="Y3284" si="1046">O3284+T3284</f>
        <v>0</v>
      </c>
      <c r="Z3284" s="14">
        <f t="shared" ref="Z3284" si="1047">P3284+U3284</f>
        <v>0</v>
      </c>
      <c r="AA3284" s="14">
        <f t="shared" ref="AA3284" si="1048">Q3284+V3284</f>
        <v>0</v>
      </c>
      <c r="AB3284" s="14">
        <f t="shared" si="1045"/>
        <v>0</v>
      </c>
      <c r="AC3284" s="15">
        <f t="shared" si="1044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834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4"/>
        <v>956.34</v>
      </c>
      <c r="Y3285" s="14">
        <f t="shared" si="1025"/>
        <v>0</v>
      </c>
      <c r="Z3285" s="14">
        <f t="shared" si="1026"/>
        <v>0</v>
      </c>
      <c r="AA3285" s="14">
        <f t="shared" si="1027"/>
        <v>0</v>
      </c>
      <c r="AB3285" s="14">
        <f t="shared" si="1045"/>
        <v>0</v>
      </c>
      <c r="AC3285" s="15">
        <f t="shared" si="1044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4"/>
        <v>956.34</v>
      </c>
      <c r="Y3286" s="14">
        <f t="shared" si="1025"/>
        <v>0</v>
      </c>
      <c r="Z3286" s="14">
        <f t="shared" si="1026"/>
        <v>0</v>
      </c>
      <c r="AA3286" s="14">
        <f t="shared" si="1027"/>
        <v>0</v>
      </c>
      <c r="AB3286" s="14">
        <f t="shared" si="1045"/>
        <v>0</v>
      </c>
      <c r="AC3286" s="15">
        <f t="shared" si="1044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4"/>
        <v>898.12799999999993</v>
      </c>
      <c r="Y3287" s="14">
        <f t="shared" si="1025"/>
        <v>0</v>
      </c>
      <c r="Z3287" s="14">
        <f t="shared" si="1026"/>
        <v>0</v>
      </c>
      <c r="AA3287" s="14">
        <f t="shared" si="1027"/>
        <v>0</v>
      </c>
      <c r="AB3287" s="14">
        <f t="shared" si="1045"/>
        <v>0</v>
      </c>
      <c r="AC3287" s="15">
        <f t="shared" si="1044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4"/>
        <v>1054.5920000000001</v>
      </c>
      <c r="Y3288" s="14">
        <f t="shared" si="1025"/>
        <v>0</v>
      </c>
      <c r="Z3288" s="14">
        <f t="shared" si="1026"/>
        <v>0</v>
      </c>
      <c r="AA3288" s="14">
        <f t="shared" si="1027"/>
        <v>0</v>
      </c>
      <c r="AB3288" s="14">
        <f t="shared" si="1045"/>
        <v>0</v>
      </c>
      <c r="AC3288" s="15">
        <f t="shared" si="1044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24"/>
        <v>828</v>
      </c>
      <c r="Y3289" s="52">
        <f t="shared" si="1025"/>
        <v>0</v>
      </c>
      <c r="Z3289" s="52">
        <f t="shared" si="1026"/>
        <v>0</v>
      </c>
      <c r="AA3289" s="52">
        <f t="shared" si="1027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801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49">N3290+S3290</f>
        <v>964.8</v>
      </c>
      <c r="Y3290" s="14">
        <f t="shared" ref="Y3290:Y3303" si="1050">O3290+T3290</f>
        <v>0</v>
      </c>
      <c r="Z3290" s="14">
        <f t="shared" ref="Z3290:Z3303" si="1051">P3290+U3290</f>
        <v>0</v>
      </c>
      <c r="AA3290" s="14">
        <f t="shared" ref="AA3290:AA3303" si="1052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/>
      <c r="AF3290" s="60"/>
    </row>
    <row r="3291" spans="1:32">
      <c r="A3291" s="99" t="s">
        <v>802</v>
      </c>
      <c r="B3291" s="91">
        <v>0</v>
      </c>
      <c r="C3291" s="21" t="s">
        <v>835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49"/>
        <v>781.2</v>
      </c>
      <c r="Y3291" s="14">
        <f t="shared" si="1050"/>
        <v>0</v>
      </c>
      <c r="Z3291" s="14">
        <f t="shared" si="1051"/>
        <v>0</v>
      </c>
      <c r="AA3291" s="14">
        <f t="shared" si="1052"/>
        <v>0</v>
      </c>
      <c r="AB3291" s="14">
        <f>R3291+W3291</f>
        <v>0</v>
      </c>
      <c r="AC3291" s="15">
        <f t="shared" ref="AC3291:AC3303" si="1053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803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49"/>
        <v>781.2</v>
      </c>
      <c r="Y3292" s="14">
        <f t="shared" si="1050"/>
        <v>0</v>
      </c>
      <c r="Z3292" s="14">
        <f t="shared" si="1051"/>
        <v>0</v>
      </c>
      <c r="AA3292" s="14">
        <f t="shared" si="1052"/>
        <v>0</v>
      </c>
      <c r="AB3292" s="14">
        <f t="shared" ref="AB3292:AB3303" si="1054">R3292+W3292</f>
        <v>0</v>
      </c>
      <c r="AC3292" s="15">
        <f t="shared" si="1053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804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49"/>
        <v>781.2</v>
      </c>
      <c r="Y3293" s="14">
        <f t="shared" si="1050"/>
        <v>0</v>
      </c>
      <c r="Z3293" s="14">
        <f t="shared" si="1051"/>
        <v>0</v>
      </c>
      <c r="AA3293" s="14">
        <f t="shared" si="1052"/>
        <v>0</v>
      </c>
      <c r="AB3293" s="14">
        <f t="shared" si="1054"/>
        <v>0</v>
      </c>
      <c r="AC3293" s="15">
        <f t="shared" si="1053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654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49"/>
        <v>781.2</v>
      </c>
      <c r="Y3294" s="14">
        <f t="shared" si="1050"/>
        <v>0</v>
      </c>
      <c r="Z3294" s="14">
        <f t="shared" si="1051"/>
        <v>0</v>
      </c>
      <c r="AA3294" s="14">
        <f t="shared" si="1052"/>
        <v>0</v>
      </c>
      <c r="AB3294" s="14">
        <f t="shared" si="1054"/>
        <v>0</v>
      </c>
      <c r="AC3294" s="15">
        <f t="shared" si="1053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595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49"/>
        <v>269.10000000000002</v>
      </c>
      <c r="Y3295" s="14">
        <f t="shared" si="1050"/>
        <v>648</v>
      </c>
      <c r="Z3295" s="14">
        <f t="shared" si="1051"/>
        <v>0</v>
      </c>
      <c r="AA3295" s="14">
        <f t="shared" si="1052"/>
        <v>0</v>
      </c>
      <c r="AB3295" s="14">
        <f t="shared" si="1054"/>
        <v>0</v>
      </c>
      <c r="AC3295" s="15">
        <f t="shared" si="1053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830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49"/>
        <v>269.10000000000002</v>
      </c>
      <c r="Y3296" s="14">
        <f t="shared" si="1050"/>
        <v>0</v>
      </c>
      <c r="Z3296" s="14">
        <f t="shared" si="1051"/>
        <v>648</v>
      </c>
      <c r="AA3296" s="14">
        <f t="shared" si="1052"/>
        <v>0</v>
      </c>
      <c r="AB3296" s="14">
        <f t="shared" si="1054"/>
        <v>0</v>
      </c>
      <c r="AC3296" s="15">
        <f t="shared" si="1053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831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49"/>
        <v>269.10000000000002</v>
      </c>
      <c r="Y3297" s="14">
        <f t="shared" si="1050"/>
        <v>0</v>
      </c>
      <c r="Z3297" s="14">
        <f t="shared" si="1051"/>
        <v>0</v>
      </c>
      <c r="AA3297" s="14">
        <f t="shared" si="1052"/>
        <v>648</v>
      </c>
      <c r="AB3297" s="14">
        <f t="shared" si="1054"/>
        <v>0</v>
      </c>
      <c r="AC3297" s="15">
        <f t="shared" si="1053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832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49"/>
        <v>269.10000000000002</v>
      </c>
      <c r="Y3298" s="14">
        <f t="shared" si="1050"/>
        <v>0</v>
      </c>
      <c r="Z3298" s="14">
        <f t="shared" si="1051"/>
        <v>0</v>
      </c>
      <c r="AA3298" s="14">
        <f t="shared" si="1052"/>
        <v>0</v>
      </c>
      <c r="AB3298" s="14">
        <f t="shared" si="1054"/>
        <v>648</v>
      </c>
      <c r="AC3298" s="15">
        <f t="shared" si="1053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833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(N3299/100)*(I3299*$I$13)+(N3299/100)*(J3299*$J$13)+(N3299/100)*(M3299*$M$13)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>N3299+S3299</f>
        <v>955.8</v>
      </c>
      <c r="Y3299" s="14">
        <f t="shared" si="1050"/>
        <v>0</v>
      </c>
      <c r="Z3299" s="14">
        <f t="shared" si="1051"/>
        <v>0</v>
      </c>
      <c r="AA3299" s="14">
        <f t="shared" si="1052"/>
        <v>0</v>
      </c>
      <c r="AB3299" s="14">
        <f t="shared" si="1054"/>
        <v>0</v>
      </c>
      <c r="AC3299" s="15">
        <f t="shared" si="1053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834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49"/>
        <v>955.8</v>
      </c>
      <c r="Y3300" s="14">
        <f t="shared" si="1050"/>
        <v>0</v>
      </c>
      <c r="Z3300" s="14">
        <f t="shared" si="1051"/>
        <v>0</v>
      </c>
      <c r="AA3300" s="14">
        <f t="shared" si="1052"/>
        <v>0</v>
      </c>
      <c r="AB3300" s="14">
        <f t="shared" si="1054"/>
        <v>0</v>
      </c>
      <c r="AC3300" s="15">
        <f t="shared" si="1053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49"/>
        <v>955.8</v>
      </c>
      <c r="Y3301" s="14">
        <f t="shared" si="1050"/>
        <v>0</v>
      </c>
      <c r="Z3301" s="14">
        <f t="shared" si="1051"/>
        <v>0</v>
      </c>
      <c r="AA3301" s="14">
        <f t="shared" si="1052"/>
        <v>0</v>
      </c>
      <c r="AB3301" s="14">
        <f t="shared" si="1054"/>
        <v>0</v>
      </c>
      <c r="AC3301" s="15">
        <f t="shared" si="1053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49"/>
        <v>878.4</v>
      </c>
      <c r="Y3302" s="14">
        <f t="shared" si="1050"/>
        <v>0</v>
      </c>
      <c r="Z3302" s="14">
        <f t="shared" si="1051"/>
        <v>0</v>
      </c>
      <c r="AA3302" s="14">
        <f t="shared" si="1052"/>
        <v>0</v>
      </c>
      <c r="AB3302" s="14">
        <f t="shared" si="1054"/>
        <v>0</v>
      </c>
      <c r="AC3302" s="15">
        <f t="shared" si="1053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49"/>
        <v>1074.24</v>
      </c>
      <c r="Y3303" s="14">
        <f t="shared" si="1050"/>
        <v>0</v>
      </c>
      <c r="Z3303" s="14">
        <f t="shared" si="1051"/>
        <v>0</v>
      </c>
      <c r="AA3303" s="14">
        <f t="shared" si="1052"/>
        <v>0</v>
      </c>
      <c r="AB3303" s="14">
        <f t="shared" si="1054"/>
        <v>0</v>
      </c>
      <c r="AC3303" s="15">
        <f t="shared" si="1053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24"/>
        <v>840</v>
      </c>
      <c r="Y3304" s="52">
        <f t="shared" si="1025"/>
        <v>0</v>
      </c>
      <c r="Z3304" s="52">
        <f t="shared" si="1026"/>
        <v>0</v>
      </c>
      <c r="AA3304" s="52">
        <f t="shared" si="1027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801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24"/>
        <v>972</v>
      </c>
      <c r="Y3305" s="14">
        <f t="shared" si="1025"/>
        <v>0</v>
      </c>
      <c r="Z3305" s="14">
        <f t="shared" si="1026"/>
        <v>0</v>
      </c>
      <c r="AA3305" s="14">
        <f t="shared" si="1027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802</v>
      </c>
      <c r="B3306" s="93">
        <v>0</v>
      </c>
      <c r="C3306" s="21" t="s">
        <v>835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24"/>
        <v>786</v>
      </c>
      <c r="Y3306" s="14">
        <f t="shared" si="1025"/>
        <v>0</v>
      </c>
      <c r="Z3306" s="14">
        <f t="shared" si="1026"/>
        <v>0</v>
      </c>
      <c r="AA3306" s="14">
        <f t="shared" si="1027"/>
        <v>0</v>
      </c>
      <c r="AB3306" s="14">
        <f>R3306+W3306</f>
        <v>0</v>
      </c>
      <c r="AC3306" s="15">
        <f t="shared" ref="AC3306:AC3318" si="1055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803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24"/>
        <v>786</v>
      </c>
      <c r="Y3307" s="14">
        <f t="shared" si="1025"/>
        <v>0</v>
      </c>
      <c r="Z3307" s="14">
        <f t="shared" si="1026"/>
        <v>0</v>
      </c>
      <c r="AA3307" s="14">
        <f t="shared" si="1027"/>
        <v>0</v>
      </c>
      <c r="AB3307" s="14">
        <f t="shared" ref="AB3307:AB3318" si="1056">R3307+W3307</f>
        <v>0</v>
      </c>
      <c r="AC3307" s="15">
        <f t="shared" si="1055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804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24"/>
        <v>786</v>
      </c>
      <c r="Y3308" s="14">
        <f t="shared" si="1025"/>
        <v>0</v>
      </c>
      <c r="Z3308" s="14">
        <f t="shared" si="1026"/>
        <v>0</v>
      </c>
      <c r="AA3308" s="14">
        <f t="shared" si="1027"/>
        <v>0</v>
      </c>
      <c r="AB3308" s="14">
        <f t="shared" si="1056"/>
        <v>0</v>
      </c>
      <c r="AC3308" s="15">
        <f t="shared" si="1055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654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24"/>
        <v>786</v>
      </c>
      <c r="Y3309" s="14">
        <f t="shared" si="1025"/>
        <v>0</v>
      </c>
      <c r="Z3309" s="14">
        <f t="shared" si="1026"/>
        <v>0</v>
      </c>
      <c r="AA3309" s="14">
        <f t="shared" si="1027"/>
        <v>0</v>
      </c>
      <c r="AB3309" s="14">
        <f t="shared" si="1056"/>
        <v>0</v>
      </c>
      <c r="AC3309" s="15">
        <f t="shared" si="1055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595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24"/>
        <v>273</v>
      </c>
      <c r="Y3310" s="14">
        <f t="shared" si="1025"/>
        <v>652.5</v>
      </c>
      <c r="Z3310" s="14">
        <f t="shared" si="1026"/>
        <v>0</v>
      </c>
      <c r="AA3310" s="14">
        <f t="shared" si="1027"/>
        <v>0</v>
      </c>
      <c r="AB3310" s="14">
        <f t="shared" si="1056"/>
        <v>0</v>
      </c>
      <c r="AC3310" s="15">
        <f t="shared" si="1055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830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24"/>
        <v>273</v>
      </c>
      <c r="Y3311" s="14">
        <f t="shared" si="1025"/>
        <v>0</v>
      </c>
      <c r="Z3311" s="14">
        <f t="shared" si="1026"/>
        <v>652.5</v>
      </c>
      <c r="AA3311" s="14">
        <f t="shared" si="1027"/>
        <v>0</v>
      </c>
      <c r="AB3311" s="14">
        <f t="shared" si="1056"/>
        <v>0</v>
      </c>
      <c r="AC3311" s="15">
        <f t="shared" si="1055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831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24"/>
        <v>273</v>
      </c>
      <c r="Y3312" s="14">
        <f t="shared" si="1025"/>
        <v>0</v>
      </c>
      <c r="Z3312" s="14">
        <f t="shared" si="1026"/>
        <v>0</v>
      </c>
      <c r="AA3312" s="14">
        <f t="shared" si="1027"/>
        <v>652.5</v>
      </c>
      <c r="AB3312" s="14">
        <f t="shared" si="1056"/>
        <v>0</v>
      </c>
      <c r="AC3312" s="15">
        <f t="shared" si="1055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832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24"/>
        <v>273</v>
      </c>
      <c r="Y3313" s="14">
        <f t="shared" si="1025"/>
        <v>0</v>
      </c>
      <c r="Z3313" s="14">
        <f t="shared" si="1026"/>
        <v>0</v>
      </c>
      <c r="AA3313" s="14">
        <f t="shared" si="1027"/>
        <v>0</v>
      </c>
      <c r="AB3313" s="14">
        <f t="shared" si="1056"/>
        <v>652.5</v>
      </c>
      <c r="AC3313" s="15">
        <f t="shared" si="1055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833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(N3314/100)*(I3314*$I$13)+(N3314/100)*(J3314*$J$13)+(N3314/100)*(M3314*$M$13)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>N3314+S3314</f>
        <v>967.5</v>
      </c>
      <c r="Y3314" s="14">
        <f t="shared" ref="Y3314" si="1057">O3314+T3314</f>
        <v>0</v>
      </c>
      <c r="Z3314" s="14">
        <f t="shared" ref="Z3314" si="1058">P3314+U3314</f>
        <v>0</v>
      </c>
      <c r="AA3314" s="14">
        <f t="shared" ref="AA3314" si="1059">Q3314+V3314</f>
        <v>0</v>
      </c>
      <c r="AB3314" s="14">
        <f t="shared" si="1056"/>
        <v>0</v>
      </c>
      <c r="AC3314" s="15">
        <f t="shared" si="1055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834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24"/>
        <v>967.5</v>
      </c>
      <c r="Y3315" s="14">
        <f t="shared" si="1025"/>
        <v>0</v>
      </c>
      <c r="Z3315" s="14">
        <f t="shared" si="1026"/>
        <v>0</v>
      </c>
      <c r="AA3315" s="14">
        <f t="shared" si="1027"/>
        <v>0</v>
      </c>
      <c r="AB3315" s="14">
        <f t="shared" si="1056"/>
        <v>0</v>
      </c>
      <c r="AC3315" s="15">
        <f t="shared" si="1055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24"/>
        <v>967.5</v>
      </c>
      <c r="Y3316" s="14">
        <f t="shared" si="1025"/>
        <v>0</v>
      </c>
      <c r="Z3316" s="14">
        <f t="shared" si="1026"/>
        <v>0</v>
      </c>
      <c r="AA3316" s="14">
        <f t="shared" si="1027"/>
        <v>0</v>
      </c>
      <c r="AB3316" s="14">
        <f t="shared" si="1056"/>
        <v>0</v>
      </c>
      <c r="AC3316" s="15">
        <f t="shared" si="1055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24"/>
        <v>903.59999999999991</v>
      </c>
      <c r="Y3317" s="14">
        <f t="shared" si="1025"/>
        <v>0</v>
      </c>
      <c r="Z3317" s="14">
        <f t="shared" si="1026"/>
        <v>0</v>
      </c>
      <c r="AA3317" s="14">
        <f t="shared" si="1027"/>
        <v>0</v>
      </c>
      <c r="AB3317" s="14">
        <f t="shared" si="1056"/>
        <v>0</v>
      </c>
      <c r="AC3317" s="15">
        <f t="shared" si="1055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24"/>
        <v>1069.1999999999998</v>
      </c>
      <c r="Y3318" s="14">
        <f t="shared" si="1025"/>
        <v>0</v>
      </c>
      <c r="Z3318" s="14">
        <f t="shared" si="1026"/>
        <v>0</v>
      </c>
      <c r="AA3318" s="14">
        <f t="shared" si="1027"/>
        <v>0</v>
      </c>
      <c r="AB3318" s="14">
        <f t="shared" si="1056"/>
        <v>0</v>
      </c>
      <c r="AC3318" s="15">
        <f t="shared" si="1055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24"/>
        <v>560</v>
      </c>
      <c r="Y3319" s="52">
        <f t="shared" si="1025"/>
        <v>0</v>
      </c>
      <c r="Z3319" s="52">
        <f t="shared" si="1026"/>
        <v>440</v>
      </c>
      <c r="AA3319" s="52">
        <f t="shared" si="1027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801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60">N3320+S3320</f>
        <v>733.60000000000014</v>
      </c>
      <c r="Y3320" s="14">
        <f t="shared" ref="Y3320:Y3333" si="1061">O3320+T3320</f>
        <v>0</v>
      </c>
      <c r="Z3320" s="14">
        <f t="shared" ref="Z3320:Z3333" si="1062">P3320+U3320</f>
        <v>352</v>
      </c>
      <c r="AA3320" s="14">
        <f t="shared" ref="AA3320:AA3333" si="1063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802</v>
      </c>
      <c r="B3321" s="91">
        <v>0</v>
      </c>
      <c r="C3321" s="21" t="s">
        <v>835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60"/>
        <v>532</v>
      </c>
      <c r="Y3321" s="14">
        <f t="shared" si="1061"/>
        <v>0</v>
      </c>
      <c r="Z3321" s="14">
        <f t="shared" si="1062"/>
        <v>418</v>
      </c>
      <c r="AA3321" s="14">
        <f t="shared" si="1063"/>
        <v>0</v>
      </c>
      <c r="AB3321" s="14">
        <f>R3321+W3321</f>
        <v>0</v>
      </c>
      <c r="AC3321" s="15">
        <f t="shared" ref="AC3321:AC3333" si="1064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803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60"/>
        <v>532</v>
      </c>
      <c r="Y3322" s="14">
        <f t="shared" si="1061"/>
        <v>0</v>
      </c>
      <c r="Z3322" s="14">
        <f t="shared" si="1062"/>
        <v>418</v>
      </c>
      <c r="AA3322" s="14">
        <f t="shared" si="1063"/>
        <v>0</v>
      </c>
      <c r="AB3322" s="14">
        <f t="shared" ref="AB3322:AB3333" si="1065">R3322+W3322</f>
        <v>0</v>
      </c>
      <c r="AC3322" s="15">
        <f t="shared" si="1064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804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60"/>
        <v>532</v>
      </c>
      <c r="Y3323" s="14">
        <f t="shared" si="1061"/>
        <v>0</v>
      </c>
      <c r="Z3323" s="14">
        <f t="shared" si="1062"/>
        <v>418</v>
      </c>
      <c r="AA3323" s="14">
        <f t="shared" si="1063"/>
        <v>0</v>
      </c>
      <c r="AB3323" s="14">
        <f t="shared" si="1065"/>
        <v>0</v>
      </c>
      <c r="AC3323" s="15">
        <f t="shared" si="1064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654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60"/>
        <v>532</v>
      </c>
      <c r="Y3324" s="14">
        <f t="shared" si="1061"/>
        <v>0</v>
      </c>
      <c r="Z3324" s="14">
        <f t="shared" si="1062"/>
        <v>418</v>
      </c>
      <c r="AA3324" s="14">
        <f t="shared" si="1063"/>
        <v>0</v>
      </c>
      <c r="AB3324" s="14">
        <f t="shared" si="1065"/>
        <v>0</v>
      </c>
      <c r="AC3324" s="15">
        <f t="shared" si="1064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595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100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630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60"/>
        <v>182</v>
      </c>
      <c r="Y3325" s="14">
        <f t="shared" si="1061"/>
        <v>945</v>
      </c>
      <c r="Z3325" s="14">
        <f t="shared" si="1062"/>
        <v>0</v>
      </c>
      <c r="AA3325" s="14">
        <f t="shared" si="1063"/>
        <v>0</v>
      </c>
      <c r="AB3325" s="14">
        <f t="shared" si="1065"/>
        <v>0</v>
      </c>
      <c r="AC3325" s="15">
        <f t="shared" si="1064"/>
        <v>1127</v>
      </c>
      <c r="AD3325" s="48">
        <f>(ROUND(AC3325-AC3319,1)/AC3319)</f>
        <v>0.127</v>
      </c>
      <c r="AE3325" s="113"/>
      <c r="AF3325" s="60"/>
    </row>
    <row r="3326" spans="1:32">
      <c r="A3326" s="99" t="s">
        <v>830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55</v>
      </c>
      <c r="L3326" s="13">
        <v>55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693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60"/>
        <v>182</v>
      </c>
      <c r="Y3326" s="14">
        <f t="shared" si="1061"/>
        <v>0</v>
      </c>
      <c r="Z3326" s="14">
        <f t="shared" si="1062"/>
        <v>1008</v>
      </c>
      <c r="AA3326" s="14">
        <f t="shared" si="1063"/>
        <v>0</v>
      </c>
      <c r="AB3326" s="14">
        <f t="shared" si="1065"/>
        <v>0</v>
      </c>
      <c r="AC3326" s="15">
        <f t="shared" si="1064"/>
        <v>1190</v>
      </c>
      <c r="AD3326" s="48">
        <f>(ROUND(AC3326-AC3319,1)/AC3319)</f>
        <v>0.19</v>
      </c>
      <c r="AE3326" s="113"/>
      <c r="AF3326" s="60"/>
    </row>
    <row r="3327" spans="1:32">
      <c r="A3327" s="99" t="s">
        <v>831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100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630</v>
      </c>
      <c r="W3327" s="14">
        <f>(R3327/100)*(K3327*$K$11)+(R3327/100)*(L3327*$L$11)</f>
        <v>0</v>
      </c>
      <c r="X3327" s="14">
        <f t="shared" si="1060"/>
        <v>182</v>
      </c>
      <c r="Y3327" s="14">
        <f t="shared" si="1061"/>
        <v>0</v>
      </c>
      <c r="Z3327" s="14">
        <f t="shared" si="1062"/>
        <v>0</v>
      </c>
      <c r="AA3327" s="14">
        <f t="shared" si="1063"/>
        <v>945</v>
      </c>
      <c r="AB3327" s="14">
        <f t="shared" si="1065"/>
        <v>0</v>
      </c>
      <c r="AC3327" s="15">
        <f t="shared" si="1064"/>
        <v>1127</v>
      </c>
      <c r="AD3327" s="48">
        <f>(ROUND(AC3327-AC3319,1)/AC3319)</f>
        <v>0.127</v>
      </c>
      <c r="AE3327" s="113"/>
      <c r="AF3327" s="60"/>
    </row>
    <row r="3328" spans="1:32">
      <c r="A3328" s="99" t="s">
        <v>832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50</v>
      </c>
      <c r="L3328" s="13">
        <v>50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630</v>
      </c>
      <c r="X3328" s="14">
        <f t="shared" si="1060"/>
        <v>182</v>
      </c>
      <c r="Y3328" s="14">
        <f t="shared" si="1061"/>
        <v>0</v>
      </c>
      <c r="Z3328" s="14">
        <f t="shared" si="1062"/>
        <v>0</v>
      </c>
      <c r="AA3328" s="14">
        <f t="shared" si="1063"/>
        <v>0</v>
      </c>
      <c r="AB3328" s="14">
        <f t="shared" si="1065"/>
        <v>945</v>
      </c>
      <c r="AC3328" s="15">
        <f t="shared" si="1064"/>
        <v>1127</v>
      </c>
      <c r="AD3328" s="48">
        <f>(ROUND(AC3328-AC3319,1)/AC3319)</f>
        <v>0.127</v>
      </c>
      <c r="AE3328" s="113"/>
      <c r="AF3328" s="60"/>
    </row>
    <row r="3329" spans="1:32">
      <c r="A3329" s="99" t="s">
        <v>833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50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(N3329/100)*(I3329*$I$13)+(N3329/100)*(J3329*$J$13)+(N3329/100)*(M3329*$M$13)</f>
        <v>420</v>
      </c>
      <c r="T3329" s="14">
        <f>(O3329/100)*(K3329*$K$13)+(O3329/100)*(M3329*$M$13)</f>
        <v>0</v>
      </c>
      <c r="U3329" s="14">
        <f>(P3329/100)*(K3329*$K$13)+(P3329/100)*(L3329*$L$13)+(P3329/100)*(M3329*$M$13)</f>
        <v>330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>N3329+S3329</f>
        <v>630</v>
      </c>
      <c r="Y3329" s="14">
        <f t="shared" si="1061"/>
        <v>0</v>
      </c>
      <c r="Z3329" s="14">
        <f t="shared" si="1062"/>
        <v>495</v>
      </c>
      <c r="AA3329" s="14">
        <f t="shared" si="1063"/>
        <v>0</v>
      </c>
      <c r="AB3329" s="14">
        <f t="shared" si="1065"/>
        <v>0</v>
      </c>
      <c r="AC3329" s="15">
        <f t="shared" si="1064"/>
        <v>1125</v>
      </c>
      <c r="AD3329" s="48">
        <f>(ROUND(AC3329-AC3319,1)/AC3319)</f>
        <v>0.125</v>
      </c>
      <c r="AE3329" s="113"/>
      <c r="AF3329" s="60"/>
    </row>
    <row r="3330" spans="1:32">
      <c r="A3330" s="99" t="s">
        <v>834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100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855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60"/>
        <v>1140</v>
      </c>
      <c r="Y3330" s="14">
        <f t="shared" si="1061"/>
        <v>0</v>
      </c>
      <c r="Z3330" s="14">
        <f t="shared" si="1062"/>
        <v>0</v>
      </c>
      <c r="AA3330" s="14">
        <f t="shared" si="1063"/>
        <v>0</v>
      </c>
      <c r="AB3330" s="14">
        <f t="shared" si="1065"/>
        <v>0</v>
      </c>
      <c r="AC3330" s="15">
        <f t="shared" si="1064"/>
        <v>1140</v>
      </c>
      <c r="AD3330" s="48">
        <f>(ROUND(AC3330-AC3319,1)/AC3319)</f>
        <v>0.14000000000000001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855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60"/>
        <v>1140</v>
      </c>
      <c r="Y3331" s="14">
        <f t="shared" si="1061"/>
        <v>0</v>
      </c>
      <c r="Z3331" s="14">
        <f t="shared" si="1062"/>
        <v>0</v>
      </c>
      <c r="AA3331" s="14">
        <f t="shared" si="1063"/>
        <v>0</v>
      </c>
      <c r="AB3331" s="14">
        <f t="shared" si="1065"/>
        <v>0</v>
      </c>
      <c r="AC3331" s="15">
        <f t="shared" si="1064"/>
        <v>1140</v>
      </c>
      <c r="AD3331" s="48">
        <f>(ROUND(AC3331-AC3319,1)/AC3319)</f>
        <v>0.14000000000000001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60"/>
        <v>689.92000000000007</v>
      </c>
      <c r="Y3332" s="14">
        <f t="shared" si="1061"/>
        <v>0</v>
      </c>
      <c r="Z3332" s="14">
        <f t="shared" si="1062"/>
        <v>352</v>
      </c>
      <c r="AA3332" s="14">
        <f t="shared" si="1063"/>
        <v>0</v>
      </c>
      <c r="AB3332" s="14">
        <f t="shared" si="1065"/>
        <v>0</v>
      </c>
      <c r="AC3332" s="15">
        <f t="shared" si="1064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60"/>
        <v>826.56000000000006</v>
      </c>
      <c r="Y3333" s="14">
        <f t="shared" si="1061"/>
        <v>0</v>
      </c>
      <c r="Z3333" s="14">
        <f t="shared" si="1062"/>
        <v>352</v>
      </c>
      <c r="AA3333" s="14">
        <f t="shared" si="1063"/>
        <v>0</v>
      </c>
      <c r="AB3333" s="14">
        <f t="shared" si="1065"/>
        <v>0</v>
      </c>
      <c r="AC3333" s="15">
        <f t="shared" si="1064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24"/>
        <v>840</v>
      </c>
      <c r="Y3334" s="52">
        <f t="shared" si="1025"/>
        <v>0</v>
      </c>
      <c r="Z3334" s="52">
        <f t="shared" si="1026"/>
        <v>0</v>
      </c>
      <c r="AA3334" s="52">
        <f t="shared" si="1027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801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24"/>
        <v>982.8</v>
      </c>
      <c r="Y3335" s="14">
        <f t="shared" si="1025"/>
        <v>0</v>
      </c>
      <c r="Z3335" s="14">
        <f t="shared" si="1026"/>
        <v>0</v>
      </c>
      <c r="AA3335" s="14">
        <f t="shared" si="1027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802</v>
      </c>
      <c r="B3336" s="93">
        <v>0</v>
      </c>
      <c r="C3336" s="21" t="s">
        <v>835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24"/>
        <v>798</v>
      </c>
      <c r="Y3336" s="14">
        <f t="shared" si="1025"/>
        <v>0</v>
      </c>
      <c r="Z3336" s="14">
        <f t="shared" si="1026"/>
        <v>0</v>
      </c>
      <c r="AA3336" s="14">
        <f t="shared" si="1027"/>
        <v>0</v>
      </c>
      <c r="AB3336" s="14">
        <f>R3336+W3336</f>
        <v>0</v>
      </c>
      <c r="AC3336" s="15">
        <f t="shared" ref="AC3336:AC3348" si="1066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803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24"/>
        <v>798</v>
      </c>
      <c r="Y3337" s="14">
        <f t="shared" si="1025"/>
        <v>0</v>
      </c>
      <c r="Z3337" s="14">
        <f t="shared" si="1026"/>
        <v>0</v>
      </c>
      <c r="AA3337" s="14">
        <f t="shared" si="1027"/>
        <v>0</v>
      </c>
      <c r="AB3337" s="14">
        <f t="shared" ref="AB3337:AB3348" si="1067">R3337+W3337</f>
        <v>0</v>
      </c>
      <c r="AC3337" s="15">
        <f t="shared" si="1066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804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24"/>
        <v>798</v>
      </c>
      <c r="Y3338" s="14">
        <f t="shared" si="1025"/>
        <v>0</v>
      </c>
      <c r="Z3338" s="14">
        <f t="shared" si="1026"/>
        <v>0</v>
      </c>
      <c r="AA3338" s="14">
        <f t="shared" si="1027"/>
        <v>0</v>
      </c>
      <c r="AB3338" s="14">
        <f t="shared" si="1067"/>
        <v>0</v>
      </c>
      <c r="AC3338" s="15">
        <f t="shared" si="1066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654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24"/>
        <v>798</v>
      </c>
      <c r="Y3339" s="14">
        <f t="shared" si="1025"/>
        <v>0</v>
      </c>
      <c r="Z3339" s="14">
        <f t="shared" si="1026"/>
        <v>0</v>
      </c>
      <c r="AA3339" s="14">
        <f t="shared" si="1027"/>
        <v>0</v>
      </c>
      <c r="AB3339" s="14">
        <f t="shared" si="1067"/>
        <v>0</v>
      </c>
      <c r="AC3339" s="15">
        <f t="shared" si="1066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595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24"/>
        <v>273</v>
      </c>
      <c r="Y3340" s="14">
        <f t="shared" si="1025"/>
        <v>655.20000000000005</v>
      </c>
      <c r="Z3340" s="14">
        <f t="shared" si="1026"/>
        <v>0</v>
      </c>
      <c r="AA3340" s="14">
        <f t="shared" si="1027"/>
        <v>0</v>
      </c>
      <c r="AB3340" s="14">
        <f t="shared" si="1067"/>
        <v>0</v>
      </c>
      <c r="AC3340" s="15">
        <f t="shared" si="1066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830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24"/>
        <v>273</v>
      </c>
      <c r="Y3341" s="14">
        <f t="shared" si="1025"/>
        <v>0</v>
      </c>
      <c r="Z3341" s="14">
        <f t="shared" si="1026"/>
        <v>655.20000000000005</v>
      </c>
      <c r="AA3341" s="14">
        <f t="shared" si="1027"/>
        <v>0</v>
      </c>
      <c r="AB3341" s="14">
        <f t="shared" si="1067"/>
        <v>0</v>
      </c>
      <c r="AC3341" s="15">
        <f t="shared" si="1066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831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24"/>
        <v>273</v>
      </c>
      <c r="Y3342" s="14">
        <f t="shared" si="1025"/>
        <v>0</v>
      </c>
      <c r="Z3342" s="14">
        <f t="shared" si="1026"/>
        <v>0</v>
      </c>
      <c r="AA3342" s="14">
        <f t="shared" si="1027"/>
        <v>655.20000000000005</v>
      </c>
      <c r="AB3342" s="14">
        <f t="shared" si="1067"/>
        <v>0</v>
      </c>
      <c r="AC3342" s="15">
        <f t="shared" si="1066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832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24"/>
        <v>273</v>
      </c>
      <c r="Y3343" s="14">
        <f t="shared" si="1025"/>
        <v>0</v>
      </c>
      <c r="Z3343" s="14">
        <f t="shared" si="1026"/>
        <v>0</v>
      </c>
      <c r="AA3343" s="14">
        <f t="shared" si="1027"/>
        <v>0</v>
      </c>
      <c r="AB3343" s="14">
        <f t="shared" si="1067"/>
        <v>655.20000000000005</v>
      </c>
      <c r="AC3343" s="15">
        <f t="shared" si="1066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833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(N3344/100)*(I3344*$I$13)+(N3344/100)*(J3344*$J$13)+(N3344/100)*(M3344*$M$13)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>N3344+S3344</f>
        <v>976.5</v>
      </c>
      <c r="Y3344" s="14">
        <f t="shared" ref="Y3344" si="1068">O3344+T3344</f>
        <v>0</v>
      </c>
      <c r="Z3344" s="14">
        <f t="shared" ref="Z3344" si="1069">P3344+U3344</f>
        <v>0</v>
      </c>
      <c r="AA3344" s="14">
        <f t="shared" ref="AA3344" si="1070">Q3344+V3344</f>
        <v>0</v>
      </c>
      <c r="AB3344" s="14">
        <f t="shared" si="1067"/>
        <v>0</v>
      </c>
      <c r="AC3344" s="15">
        <f t="shared" si="1066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834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24"/>
        <v>976.5</v>
      </c>
      <c r="Y3345" s="14">
        <f t="shared" si="1025"/>
        <v>0</v>
      </c>
      <c r="Z3345" s="14">
        <f t="shared" si="1026"/>
        <v>0</v>
      </c>
      <c r="AA3345" s="14">
        <f t="shared" si="1027"/>
        <v>0</v>
      </c>
      <c r="AB3345" s="14">
        <f t="shared" si="1067"/>
        <v>0</v>
      </c>
      <c r="AC3345" s="15">
        <f t="shared" si="1066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24"/>
        <v>976.5</v>
      </c>
      <c r="Y3346" s="14">
        <f t="shared" si="1025"/>
        <v>0</v>
      </c>
      <c r="Z3346" s="14">
        <f t="shared" si="1026"/>
        <v>0</v>
      </c>
      <c r="AA3346" s="14">
        <f t="shared" si="1027"/>
        <v>0</v>
      </c>
      <c r="AB3346" s="14">
        <f t="shared" si="1067"/>
        <v>0</v>
      </c>
      <c r="AC3346" s="15">
        <f t="shared" si="1066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24"/>
        <v>903.83999999999992</v>
      </c>
      <c r="Y3347" s="14">
        <f t="shared" si="1025"/>
        <v>0</v>
      </c>
      <c r="Z3347" s="14">
        <f t="shared" si="1026"/>
        <v>0</v>
      </c>
      <c r="AA3347" s="14">
        <f t="shared" si="1027"/>
        <v>0</v>
      </c>
      <c r="AB3347" s="14">
        <f t="shared" si="1067"/>
        <v>0</v>
      </c>
      <c r="AC3347" s="15">
        <f t="shared" si="1066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60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705.6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24"/>
        <v>1041.5999999999999</v>
      </c>
      <c r="Y3348" s="14">
        <f t="shared" si="1025"/>
        <v>0</v>
      </c>
      <c r="Z3348" s="14">
        <f t="shared" si="1026"/>
        <v>0</v>
      </c>
      <c r="AA3348" s="14">
        <f t="shared" si="1027"/>
        <v>0</v>
      </c>
      <c r="AB3348" s="14">
        <f t="shared" si="1067"/>
        <v>0</v>
      </c>
      <c r="AC3348" s="15">
        <f t="shared" si="1066"/>
        <v>1041.5999999999999</v>
      </c>
      <c r="AD3348" s="48">
        <f>(ROUND(AC3348-AC3334,1)/AC3334)</f>
        <v>0.24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24"/>
        <v>840</v>
      </c>
      <c r="Y3349" s="52">
        <f t="shared" si="1025"/>
        <v>0</v>
      </c>
      <c r="Z3349" s="52">
        <f t="shared" si="1026"/>
        <v>0</v>
      </c>
      <c r="AA3349" s="52">
        <f t="shared" si="1027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801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71">N3350+S3350</f>
        <v>968.80000000000007</v>
      </c>
      <c r="Y3350" s="14">
        <f t="shared" ref="Y3350:Y3363" si="1072">O3350+T3350</f>
        <v>0</v>
      </c>
      <c r="Z3350" s="14">
        <f t="shared" ref="Z3350:Z3363" si="1073">P3350+U3350</f>
        <v>0</v>
      </c>
      <c r="AA3350" s="14">
        <f t="shared" ref="AA3350:AA3363" si="1074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 t="s">
        <v>800</v>
      </c>
      <c r="AF3350" s="60"/>
    </row>
    <row r="3351" spans="1:32">
      <c r="A3351" s="99" t="s">
        <v>802</v>
      </c>
      <c r="B3351" s="91">
        <v>0</v>
      </c>
      <c r="C3351" s="21" t="s">
        <v>835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71"/>
        <v>784</v>
      </c>
      <c r="Y3351" s="14">
        <f t="shared" si="1072"/>
        <v>0</v>
      </c>
      <c r="Z3351" s="14">
        <f t="shared" si="1073"/>
        <v>0</v>
      </c>
      <c r="AA3351" s="14">
        <f t="shared" si="1074"/>
        <v>0</v>
      </c>
      <c r="AB3351" s="14">
        <f>R3351+W3351</f>
        <v>0</v>
      </c>
      <c r="AC3351" s="15">
        <f t="shared" ref="AC3351:AC3363" si="1075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803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71"/>
        <v>784</v>
      </c>
      <c r="Y3352" s="14">
        <f t="shared" si="1072"/>
        <v>0</v>
      </c>
      <c r="Z3352" s="14">
        <f t="shared" si="1073"/>
        <v>0</v>
      </c>
      <c r="AA3352" s="14">
        <f t="shared" si="1074"/>
        <v>0</v>
      </c>
      <c r="AB3352" s="14">
        <f t="shared" ref="AB3352:AB3363" si="1076">R3352+W3352</f>
        <v>0</v>
      </c>
      <c r="AC3352" s="15">
        <f t="shared" si="1075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804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71"/>
        <v>784</v>
      </c>
      <c r="Y3353" s="14">
        <f t="shared" si="1072"/>
        <v>0</v>
      </c>
      <c r="Z3353" s="14">
        <f t="shared" si="1073"/>
        <v>0</v>
      </c>
      <c r="AA3353" s="14">
        <f t="shared" si="1074"/>
        <v>0</v>
      </c>
      <c r="AB3353" s="14">
        <f t="shared" si="1076"/>
        <v>0</v>
      </c>
      <c r="AC3353" s="15">
        <f t="shared" si="1075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654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71"/>
        <v>784</v>
      </c>
      <c r="Y3354" s="14">
        <f t="shared" si="1072"/>
        <v>0</v>
      </c>
      <c r="Z3354" s="14">
        <f t="shared" si="1073"/>
        <v>0</v>
      </c>
      <c r="AA3354" s="14">
        <f t="shared" si="1074"/>
        <v>0</v>
      </c>
      <c r="AB3354" s="14">
        <f t="shared" si="1076"/>
        <v>0</v>
      </c>
      <c r="AC3354" s="15">
        <f t="shared" si="1075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595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71"/>
        <v>273</v>
      </c>
      <c r="Y3355" s="14">
        <f t="shared" si="1072"/>
        <v>651</v>
      </c>
      <c r="Z3355" s="14">
        <f t="shared" si="1073"/>
        <v>0</v>
      </c>
      <c r="AA3355" s="14">
        <f t="shared" si="1074"/>
        <v>0</v>
      </c>
      <c r="AB3355" s="14">
        <f t="shared" si="1076"/>
        <v>0</v>
      </c>
      <c r="AC3355" s="15">
        <f t="shared" si="1075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830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71"/>
        <v>273</v>
      </c>
      <c r="Y3356" s="14">
        <f t="shared" si="1072"/>
        <v>0</v>
      </c>
      <c r="Z3356" s="14">
        <f t="shared" si="1073"/>
        <v>651</v>
      </c>
      <c r="AA3356" s="14">
        <f t="shared" si="1074"/>
        <v>0</v>
      </c>
      <c r="AB3356" s="14">
        <f t="shared" si="1076"/>
        <v>0</v>
      </c>
      <c r="AC3356" s="15">
        <f t="shared" si="1075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831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71"/>
        <v>273</v>
      </c>
      <c r="Y3357" s="14">
        <f t="shared" si="1072"/>
        <v>0</v>
      </c>
      <c r="Z3357" s="14">
        <f t="shared" si="1073"/>
        <v>0</v>
      </c>
      <c r="AA3357" s="14">
        <f t="shared" si="1074"/>
        <v>651</v>
      </c>
      <c r="AB3357" s="14">
        <f t="shared" si="1076"/>
        <v>0</v>
      </c>
      <c r="AC3357" s="15">
        <f t="shared" si="1075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832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71"/>
        <v>273</v>
      </c>
      <c r="Y3358" s="14">
        <f t="shared" si="1072"/>
        <v>0</v>
      </c>
      <c r="Z3358" s="14">
        <f t="shared" si="1073"/>
        <v>0</v>
      </c>
      <c r="AA3358" s="14">
        <f t="shared" si="1074"/>
        <v>0</v>
      </c>
      <c r="AB3358" s="14">
        <f t="shared" si="1076"/>
        <v>651</v>
      </c>
      <c r="AC3358" s="15">
        <f t="shared" si="1075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833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(N3359/100)*(I3359*$I$13)+(N3359/100)*(J3359*$J$13)+(N3359/100)*(M3359*$M$13)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>N3359+S3359</f>
        <v>966</v>
      </c>
      <c r="Y3359" s="14">
        <f t="shared" si="1072"/>
        <v>0</v>
      </c>
      <c r="Z3359" s="14">
        <f t="shared" si="1073"/>
        <v>0</v>
      </c>
      <c r="AA3359" s="14">
        <f t="shared" si="1074"/>
        <v>0</v>
      </c>
      <c r="AB3359" s="14">
        <f t="shared" si="1076"/>
        <v>0</v>
      </c>
      <c r="AC3359" s="15">
        <f t="shared" si="1075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834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71"/>
        <v>966</v>
      </c>
      <c r="Y3360" s="14">
        <f t="shared" si="1072"/>
        <v>0</v>
      </c>
      <c r="Z3360" s="14">
        <f t="shared" si="1073"/>
        <v>0</v>
      </c>
      <c r="AA3360" s="14">
        <f t="shared" si="1074"/>
        <v>0</v>
      </c>
      <c r="AB3360" s="14">
        <f t="shared" si="1076"/>
        <v>0</v>
      </c>
      <c r="AC3360" s="15">
        <f t="shared" si="1075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71"/>
        <v>966</v>
      </c>
      <c r="Y3361" s="14">
        <f t="shared" si="1072"/>
        <v>0</v>
      </c>
      <c r="Z3361" s="14">
        <f t="shared" si="1073"/>
        <v>0</v>
      </c>
      <c r="AA3361" s="14">
        <f t="shared" si="1074"/>
        <v>0</v>
      </c>
      <c r="AB3361" s="14">
        <f t="shared" si="1076"/>
        <v>0</v>
      </c>
      <c r="AC3361" s="15">
        <f t="shared" si="1075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71"/>
        <v>897.12000000000012</v>
      </c>
      <c r="Y3362" s="14">
        <f t="shared" si="1072"/>
        <v>0</v>
      </c>
      <c r="Z3362" s="14">
        <f t="shared" si="1073"/>
        <v>0</v>
      </c>
      <c r="AA3362" s="14">
        <f t="shared" si="1074"/>
        <v>0</v>
      </c>
      <c r="AB3362" s="14">
        <f t="shared" si="1076"/>
        <v>0</v>
      </c>
      <c r="AC3362" s="15">
        <f t="shared" si="1075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71"/>
        <v>1068.48</v>
      </c>
      <c r="Y3363" s="14">
        <f t="shared" si="1072"/>
        <v>0</v>
      </c>
      <c r="Z3363" s="14">
        <f t="shared" si="1073"/>
        <v>0</v>
      </c>
      <c r="AA3363" s="14">
        <f t="shared" si="1074"/>
        <v>0</v>
      </c>
      <c r="AB3363" s="14">
        <f t="shared" si="1076"/>
        <v>0</v>
      </c>
      <c r="AC3363" s="15">
        <f t="shared" si="1075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24"/>
        <v>846.8</v>
      </c>
      <c r="Y3364" s="52">
        <f t="shared" si="1025"/>
        <v>0</v>
      </c>
      <c r="Z3364" s="52">
        <f t="shared" si="1026"/>
        <v>0</v>
      </c>
      <c r="AA3364" s="52">
        <f t="shared" si="1027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801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24"/>
        <v>981.12000000000012</v>
      </c>
      <c r="Y3365" s="14">
        <f t="shared" si="1025"/>
        <v>0</v>
      </c>
      <c r="Z3365" s="14">
        <f t="shared" si="1026"/>
        <v>0</v>
      </c>
      <c r="AA3365" s="14">
        <f t="shared" si="1027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800</v>
      </c>
      <c r="AF3365" s="60"/>
    </row>
    <row r="3366" spans="1:32">
      <c r="A3366" s="99" t="s">
        <v>802</v>
      </c>
      <c r="B3366" s="93">
        <v>10</v>
      </c>
      <c r="C3366" s="21" t="s">
        <v>835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24"/>
        <v>791.32</v>
      </c>
      <c r="Y3366" s="14">
        <f t="shared" si="1025"/>
        <v>0</v>
      </c>
      <c r="Z3366" s="14">
        <f t="shared" si="1026"/>
        <v>0</v>
      </c>
      <c r="AA3366" s="14">
        <f t="shared" si="1027"/>
        <v>0</v>
      </c>
      <c r="AB3366" s="14">
        <f>R3366+W3366</f>
        <v>0</v>
      </c>
      <c r="AC3366" s="15">
        <f t="shared" ref="AC3366:AC3378" si="1077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803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24"/>
        <v>791.32</v>
      </c>
      <c r="Y3367" s="14">
        <f t="shared" si="1025"/>
        <v>0</v>
      </c>
      <c r="Z3367" s="14">
        <f t="shared" si="1026"/>
        <v>0</v>
      </c>
      <c r="AA3367" s="14">
        <f t="shared" si="1027"/>
        <v>0</v>
      </c>
      <c r="AB3367" s="14">
        <f t="shared" ref="AB3367:AB3378" si="1078">R3367+W3367</f>
        <v>0</v>
      </c>
      <c r="AC3367" s="15">
        <f t="shared" si="1077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804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24"/>
        <v>791.32</v>
      </c>
      <c r="Y3368" s="14">
        <f t="shared" si="1025"/>
        <v>0</v>
      </c>
      <c r="Z3368" s="14">
        <f t="shared" si="1026"/>
        <v>0</v>
      </c>
      <c r="AA3368" s="14">
        <f t="shared" si="1027"/>
        <v>0</v>
      </c>
      <c r="AB3368" s="14">
        <f t="shared" si="1078"/>
        <v>0</v>
      </c>
      <c r="AC3368" s="15">
        <f t="shared" si="1077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654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24"/>
        <v>791.32</v>
      </c>
      <c r="Y3369" s="14">
        <f t="shared" si="1025"/>
        <v>0</v>
      </c>
      <c r="Z3369" s="14">
        <f t="shared" si="1026"/>
        <v>0</v>
      </c>
      <c r="AA3369" s="14">
        <f t="shared" si="1027"/>
        <v>0</v>
      </c>
      <c r="AB3369" s="14">
        <f t="shared" si="1078"/>
        <v>0</v>
      </c>
      <c r="AC3369" s="15">
        <f t="shared" si="1077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595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24"/>
        <v>275.21000000000004</v>
      </c>
      <c r="Y3370" s="14">
        <f t="shared" si="1025"/>
        <v>657</v>
      </c>
      <c r="Z3370" s="14">
        <f t="shared" si="1026"/>
        <v>0</v>
      </c>
      <c r="AA3370" s="14">
        <f t="shared" si="1027"/>
        <v>0</v>
      </c>
      <c r="AB3370" s="14">
        <f t="shared" si="1078"/>
        <v>0</v>
      </c>
      <c r="AC3370" s="15">
        <f t="shared" si="1077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830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24"/>
        <v>275.21000000000004</v>
      </c>
      <c r="Y3371" s="14">
        <f t="shared" si="1025"/>
        <v>0</v>
      </c>
      <c r="Z3371" s="14">
        <f t="shared" si="1026"/>
        <v>657</v>
      </c>
      <c r="AA3371" s="14">
        <f t="shared" si="1027"/>
        <v>0</v>
      </c>
      <c r="AB3371" s="14">
        <f t="shared" si="1078"/>
        <v>0</v>
      </c>
      <c r="AC3371" s="15">
        <f t="shared" si="1077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831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24"/>
        <v>275.21000000000004</v>
      </c>
      <c r="Y3372" s="14">
        <f t="shared" si="1025"/>
        <v>0</v>
      </c>
      <c r="Z3372" s="14">
        <f t="shared" si="1026"/>
        <v>0</v>
      </c>
      <c r="AA3372" s="14">
        <f t="shared" si="1027"/>
        <v>657</v>
      </c>
      <c r="AB3372" s="14">
        <f t="shared" si="1078"/>
        <v>0</v>
      </c>
      <c r="AC3372" s="15">
        <f t="shared" si="1077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832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24"/>
        <v>275.21000000000004</v>
      </c>
      <c r="Y3373" s="14">
        <f t="shared" si="1025"/>
        <v>0</v>
      </c>
      <c r="Z3373" s="14">
        <f t="shared" si="1026"/>
        <v>0</v>
      </c>
      <c r="AA3373" s="14">
        <f t="shared" si="1027"/>
        <v>0</v>
      </c>
      <c r="AB3373" s="14">
        <f t="shared" si="1078"/>
        <v>657</v>
      </c>
      <c r="AC3373" s="15">
        <f t="shared" si="1077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833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(N3374/100)*(I3374*$I$13)+(N3374/100)*(J3374*$J$13)+(N3374/100)*(M3374*$M$13)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>N3374+S3374</f>
        <v>972.36</v>
      </c>
      <c r="Y3374" s="14">
        <f t="shared" ref="Y3374" si="1079">O3374+T3374</f>
        <v>0</v>
      </c>
      <c r="Z3374" s="14">
        <f t="shared" ref="Z3374" si="1080">P3374+U3374</f>
        <v>0</v>
      </c>
      <c r="AA3374" s="14">
        <f t="shared" ref="AA3374" si="1081">Q3374+V3374</f>
        <v>0</v>
      </c>
      <c r="AB3374" s="14">
        <f t="shared" si="1078"/>
        <v>0</v>
      </c>
      <c r="AC3374" s="15">
        <f t="shared" si="1077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834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24"/>
        <v>972.36</v>
      </c>
      <c r="Y3375" s="14">
        <f t="shared" si="1025"/>
        <v>0</v>
      </c>
      <c r="Z3375" s="14">
        <f t="shared" si="1026"/>
        <v>0</v>
      </c>
      <c r="AA3375" s="14">
        <f t="shared" si="1027"/>
        <v>0</v>
      </c>
      <c r="AB3375" s="14">
        <f t="shared" si="1078"/>
        <v>0</v>
      </c>
      <c r="AC3375" s="15">
        <f t="shared" si="1077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24"/>
        <v>972.36</v>
      </c>
      <c r="Y3376" s="14">
        <f t="shared" si="1025"/>
        <v>0</v>
      </c>
      <c r="Z3376" s="14">
        <f t="shared" si="1026"/>
        <v>0</v>
      </c>
      <c r="AA3376" s="14">
        <f t="shared" si="1027"/>
        <v>0</v>
      </c>
      <c r="AB3376" s="14">
        <f t="shared" si="1078"/>
        <v>0</v>
      </c>
      <c r="AC3376" s="15">
        <f t="shared" si="1077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24"/>
        <v>929.72800000000018</v>
      </c>
      <c r="Y3377" s="14">
        <f t="shared" si="1025"/>
        <v>0</v>
      </c>
      <c r="Z3377" s="14">
        <f t="shared" si="1026"/>
        <v>0</v>
      </c>
      <c r="AA3377" s="14">
        <f t="shared" si="1027"/>
        <v>0</v>
      </c>
      <c r="AB3377" s="14">
        <f t="shared" si="1078"/>
        <v>0</v>
      </c>
      <c r="AC3377" s="15">
        <f t="shared" si="1077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24"/>
        <v>1059.3760000000002</v>
      </c>
      <c r="Y3378" s="14">
        <f t="shared" si="1025"/>
        <v>0</v>
      </c>
      <c r="Z3378" s="14">
        <f t="shared" si="1026"/>
        <v>0</v>
      </c>
      <c r="AA3378" s="14">
        <f t="shared" si="1027"/>
        <v>0</v>
      </c>
      <c r="AB3378" s="14">
        <f t="shared" si="1078"/>
        <v>0</v>
      </c>
      <c r="AC3378" s="15">
        <f t="shared" si="1077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24"/>
        <v>841</v>
      </c>
      <c r="Y3379" s="52">
        <f t="shared" si="1025"/>
        <v>0</v>
      </c>
      <c r="Z3379" s="52">
        <f t="shared" si="1026"/>
        <v>0</v>
      </c>
      <c r="AA3379" s="52">
        <f t="shared" si="1027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801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82">N3380+S3380</f>
        <v>968.59999999999991</v>
      </c>
      <c r="Y3380" s="14">
        <f t="shared" ref="Y3380:Y3393" si="1083">O3380+T3380</f>
        <v>0</v>
      </c>
      <c r="Z3380" s="14">
        <f t="shared" ref="Z3380:Z3393" si="1084">P3380+U3380</f>
        <v>0</v>
      </c>
      <c r="AA3380" s="14">
        <f t="shared" ref="AA3380:AA3393" si="1085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800</v>
      </c>
      <c r="AF3380" s="60"/>
    </row>
    <row r="3381" spans="1:32">
      <c r="A3381" s="99" t="s">
        <v>802</v>
      </c>
      <c r="B3381" s="91">
        <v>0</v>
      </c>
      <c r="C3381" s="21" t="s">
        <v>835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82"/>
        <v>785.9</v>
      </c>
      <c r="Y3381" s="14">
        <f t="shared" si="1083"/>
        <v>0</v>
      </c>
      <c r="Z3381" s="14">
        <f t="shared" si="1084"/>
        <v>0</v>
      </c>
      <c r="AA3381" s="14">
        <f t="shared" si="1085"/>
        <v>0</v>
      </c>
      <c r="AB3381" s="14">
        <f>R3381+W3381</f>
        <v>0</v>
      </c>
      <c r="AC3381" s="15">
        <f t="shared" ref="AC3381:AC3393" si="1086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803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82"/>
        <v>785.9</v>
      </c>
      <c r="Y3382" s="14">
        <f t="shared" si="1083"/>
        <v>0</v>
      </c>
      <c r="Z3382" s="14">
        <f t="shared" si="1084"/>
        <v>0</v>
      </c>
      <c r="AA3382" s="14">
        <f t="shared" si="1085"/>
        <v>0</v>
      </c>
      <c r="AB3382" s="14">
        <f t="shared" ref="AB3382:AB3393" si="1087">R3382+W3382</f>
        <v>0</v>
      </c>
      <c r="AC3382" s="15">
        <f t="shared" si="1086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804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82"/>
        <v>785.9</v>
      </c>
      <c r="Y3383" s="14">
        <f t="shared" si="1083"/>
        <v>0</v>
      </c>
      <c r="Z3383" s="14">
        <f t="shared" si="1084"/>
        <v>0</v>
      </c>
      <c r="AA3383" s="14">
        <f t="shared" si="1085"/>
        <v>0</v>
      </c>
      <c r="AB3383" s="14">
        <f t="shared" si="1087"/>
        <v>0</v>
      </c>
      <c r="AC3383" s="15">
        <f t="shared" si="1086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654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82"/>
        <v>785.9</v>
      </c>
      <c r="Y3384" s="14">
        <f t="shared" si="1083"/>
        <v>0</v>
      </c>
      <c r="Z3384" s="14">
        <f t="shared" si="1084"/>
        <v>0</v>
      </c>
      <c r="AA3384" s="14">
        <f t="shared" si="1085"/>
        <v>0</v>
      </c>
      <c r="AB3384" s="14">
        <f t="shared" si="1087"/>
        <v>0</v>
      </c>
      <c r="AC3384" s="15">
        <f t="shared" si="1086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595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82"/>
        <v>275.21000000000004</v>
      </c>
      <c r="Y3385" s="14">
        <f t="shared" si="1083"/>
        <v>652.5</v>
      </c>
      <c r="Z3385" s="14">
        <f t="shared" si="1084"/>
        <v>0</v>
      </c>
      <c r="AA3385" s="14">
        <f t="shared" si="1085"/>
        <v>0</v>
      </c>
      <c r="AB3385" s="14">
        <f t="shared" si="1087"/>
        <v>0</v>
      </c>
      <c r="AC3385" s="15">
        <f t="shared" si="1086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830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82"/>
        <v>275.21000000000004</v>
      </c>
      <c r="Y3386" s="14">
        <f t="shared" si="1083"/>
        <v>0</v>
      </c>
      <c r="Z3386" s="14">
        <f t="shared" si="1084"/>
        <v>652.5</v>
      </c>
      <c r="AA3386" s="14">
        <f t="shared" si="1085"/>
        <v>0</v>
      </c>
      <c r="AB3386" s="14">
        <f t="shared" si="1087"/>
        <v>0</v>
      </c>
      <c r="AC3386" s="15">
        <f t="shared" si="1086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831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82"/>
        <v>275.21000000000004</v>
      </c>
      <c r="Y3387" s="14">
        <f t="shared" si="1083"/>
        <v>0</v>
      </c>
      <c r="Z3387" s="14">
        <f t="shared" si="1084"/>
        <v>0</v>
      </c>
      <c r="AA3387" s="14">
        <f t="shared" si="1085"/>
        <v>652.5</v>
      </c>
      <c r="AB3387" s="14">
        <f t="shared" si="1087"/>
        <v>0</v>
      </c>
      <c r="AC3387" s="15">
        <f t="shared" si="1086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832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82"/>
        <v>275.21000000000004</v>
      </c>
      <c r="Y3388" s="14">
        <f t="shared" si="1083"/>
        <v>0</v>
      </c>
      <c r="Z3388" s="14">
        <f t="shared" si="1084"/>
        <v>0</v>
      </c>
      <c r="AA3388" s="14">
        <f t="shared" si="1085"/>
        <v>0</v>
      </c>
      <c r="AB3388" s="14">
        <f t="shared" si="1087"/>
        <v>652.5</v>
      </c>
      <c r="AC3388" s="15">
        <f t="shared" si="1086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833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>N3389+S3389</f>
        <v>965.7</v>
      </c>
      <c r="Y3389" s="14">
        <f t="shared" si="1083"/>
        <v>0</v>
      </c>
      <c r="Z3389" s="14">
        <f t="shared" si="1084"/>
        <v>0</v>
      </c>
      <c r="AA3389" s="14">
        <f t="shared" si="1085"/>
        <v>0</v>
      </c>
      <c r="AB3389" s="14">
        <f t="shared" si="1087"/>
        <v>0</v>
      </c>
      <c r="AC3389" s="15">
        <f t="shared" si="1086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834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82"/>
        <v>965.7</v>
      </c>
      <c r="Y3390" s="14">
        <f t="shared" si="1083"/>
        <v>0</v>
      </c>
      <c r="Z3390" s="14">
        <f t="shared" si="1084"/>
        <v>0</v>
      </c>
      <c r="AA3390" s="14">
        <f t="shared" si="1085"/>
        <v>0</v>
      </c>
      <c r="AB3390" s="14">
        <f t="shared" si="1087"/>
        <v>0</v>
      </c>
      <c r="AC3390" s="15">
        <f t="shared" si="1086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82"/>
        <v>965.7</v>
      </c>
      <c r="Y3391" s="14">
        <f t="shared" si="1083"/>
        <v>0</v>
      </c>
      <c r="Z3391" s="14">
        <f t="shared" si="1084"/>
        <v>0</v>
      </c>
      <c r="AA3391" s="14">
        <f t="shared" si="1085"/>
        <v>0</v>
      </c>
      <c r="AB3391" s="14">
        <f t="shared" si="1087"/>
        <v>0</v>
      </c>
      <c r="AC3391" s="15">
        <f t="shared" si="1086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82"/>
        <v>905.95999999999992</v>
      </c>
      <c r="Y3392" s="14">
        <f t="shared" si="1083"/>
        <v>0</v>
      </c>
      <c r="Z3392" s="14">
        <f t="shared" si="1084"/>
        <v>0</v>
      </c>
      <c r="AA3392" s="14">
        <f t="shared" si="1085"/>
        <v>0</v>
      </c>
      <c r="AB3392" s="14">
        <f t="shared" si="1087"/>
        <v>0</v>
      </c>
      <c r="AC3392" s="15">
        <f t="shared" si="1086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82"/>
        <v>1061.4000000000001</v>
      </c>
      <c r="Y3393" s="14">
        <f t="shared" si="1083"/>
        <v>0</v>
      </c>
      <c r="Z3393" s="14">
        <f t="shared" si="1084"/>
        <v>0</v>
      </c>
      <c r="AA3393" s="14">
        <f t="shared" si="1085"/>
        <v>0</v>
      </c>
      <c r="AB3393" s="14">
        <f t="shared" si="1087"/>
        <v>0</v>
      </c>
      <c r="AC3393" s="15">
        <f t="shared" si="1086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88">N3394+S3394</f>
        <v>852</v>
      </c>
      <c r="Y3394" s="52">
        <f t="shared" ref="Y3394:Y3438" si="1089">O3394+T3394</f>
        <v>0</v>
      </c>
      <c r="Z3394" s="52">
        <f t="shared" ref="Z3394:Z3438" si="1090">P3394+U3394</f>
        <v>0</v>
      </c>
      <c r="AA3394" s="52">
        <f t="shared" ref="AA3394:AA3438" si="1091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801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88"/>
        <v>976.96</v>
      </c>
      <c r="Y3395" s="14">
        <f t="shared" si="1089"/>
        <v>0</v>
      </c>
      <c r="Z3395" s="14">
        <f t="shared" si="1090"/>
        <v>0</v>
      </c>
      <c r="AA3395" s="14">
        <f t="shared" si="1091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800</v>
      </c>
      <c r="AF3395" s="60"/>
    </row>
    <row r="3396" spans="1:32">
      <c r="A3396" s="99" t="s">
        <v>802</v>
      </c>
      <c r="B3396" s="93">
        <v>0</v>
      </c>
      <c r="C3396" s="21" t="s">
        <v>835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88"/>
        <v>795.19999999999993</v>
      </c>
      <c r="Y3396" s="14">
        <f t="shared" si="1089"/>
        <v>0</v>
      </c>
      <c r="Z3396" s="14">
        <f t="shared" si="1090"/>
        <v>0</v>
      </c>
      <c r="AA3396" s="14">
        <f t="shared" si="1091"/>
        <v>0</v>
      </c>
      <c r="AB3396" s="14">
        <f>R3396+W3396</f>
        <v>0</v>
      </c>
      <c r="AC3396" s="15">
        <f t="shared" ref="AC3396:AC3408" si="1092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803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88"/>
        <v>795.19999999999993</v>
      </c>
      <c r="Y3397" s="14">
        <f t="shared" si="1089"/>
        <v>0</v>
      </c>
      <c r="Z3397" s="14">
        <f t="shared" si="1090"/>
        <v>0</v>
      </c>
      <c r="AA3397" s="14">
        <f t="shared" si="1091"/>
        <v>0</v>
      </c>
      <c r="AB3397" s="14">
        <f t="shared" ref="AB3397:AB3408" si="1093">R3397+W3397</f>
        <v>0</v>
      </c>
      <c r="AC3397" s="15">
        <f t="shared" si="1092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804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88"/>
        <v>795.19999999999993</v>
      </c>
      <c r="Y3398" s="14">
        <f t="shared" si="1089"/>
        <v>0</v>
      </c>
      <c r="Z3398" s="14">
        <f t="shared" si="1090"/>
        <v>0</v>
      </c>
      <c r="AA3398" s="14">
        <f t="shared" si="1091"/>
        <v>0</v>
      </c>
      <c r="AB3398" s="14">
        <f t="shared" si="1093"/>
        <v>0</v>
      </c>
      <c r="AC3398" s="15">
        <f t="shared" si="1092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654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88"/>
        <v>795.19999999999993</v>
      </c>
      <c r="Y3399" s="14">
        <f t="shared" si="1089"/>
        <v>0</v>
      </c>
      <c r="Z3399" s="14">
        <f t="shared" si="1090"/>
        <v>0</v>
      </c>
      <c r="AA3399" s="14">
        <f t="shared" si="1091"/>
        <v>0</v>
      </c>
      <c r="AB3399" s="14">
        <f t="shared" si="1093"/>
        <v>0</v>
      </c>
      <c r="AC3399" s="15">
        <f t="shared" si="1092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595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88"/>
        <v>203.06</v>
      </c>
      <c r="Y3400" s="14">
        <f t="shared" si="1089"/>
        <v>717.59999999999991</v>
      </c>
      <c r="Z3400" s="14">
        <f t="shared" si="1090"/>
        <v>0</v>
      </c>
      <c r="AA3400" s="14">
        <f t="shared" si="1091"/>
        <v>0</v>
      </c>
      <c r="AB3400" s="14">
        <f t="shared" si="1093"/>
        <v>0</v>
      </c>
      <c r="AC3400" s="15">
        <f t="shared" si="1092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830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88"/>
        <v>295.36</v>
      </c>
      <c r="Y3401" s="14">
        <f t="shared" si="1089"/>
        <v>0</v>
      </c>
      <c r="Z3401" s="14">
        <f t="shared" si="1090"/>
        <v>643.5</v>
      </c>
      <c r="AA3401" s="14">
        <f t="shared" si="1091"/>
        <v>0</v>
      </c>
      <c r="AB3401" s="14">
        <f t="shared" si="1093"/>
        <v>0</v>
      </c>
      <c r="AC3401" s="15">
        <f t="shared" si="1092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831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88"/>
        <v>350.73999999999995</v>
      </c>
      <c r="Y3402" s="14">
        <f t="shared" si="1089"/>
        <v>0</v>
      </c>
      <c r="Z3402" s="14">
        <f t="shared" si="1090"/>
        <v>0</v>
      </c>
      <c r="AA3402" s="14">
        <f t="shared" si="1091"/>
        <v>585</v>
      </c>
      <c r="AB3402" s="14">
        <f t="shared" si="1093"/>
        <v>0</v>
      </c>
      <c r="AC3402" s="15">
        <f t="shared" si="1092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832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88"/>
        <v>295.36</v>
      </c>
      <c r="Y3403" s="14">
        <f t="shared" si="1089"/>
        <v>0</v>
      </c>
      <c r="Z3403" s="14">
        <f t="shared" si="1090"/>
        <v>0</v>
      </c>
      <c r="AA3403" s="14">
        <f t="shared" si="1091"/>
        <v>0</v>
      </c>
      <c r="AB3403" s="14">
        <f t="shared" si="1093"/>
        <v>643.5</v>
      </c>
      <c r="AC3403" s="15">
        <f t="shared" si="1092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833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88"/>
        <v>979.79999999999984</v>
      </c>
      <c r="Y3404" s="14">
        <f t="shared" si="1089"/>
        <v>0</v>
      </c>
      <c r="Z3404" s="14">
        <f t="shared" si="1090"/>
        <v>0</v>
      </c>
      <c r="AA3404" s="14">
        <f t="shared" si="1091"/>
        <v>0</v>
      </c>
      <c r="AB3404" s="14">
        <f t="shared" si="1093"/>
        <v>0</v>
      </c>
      <c r="AC3404" s="15">
        <f t="shared" si="1092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834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88"/>
        <v>963.30000000000007</v>
      </c>
      <c r="Y3405" s="14">
        <f t="shared" si="1089"/>
        <v>0</v>
      </c>
      <c r="Z3405" s="14">
        <f t="shared" si="1090"/>
        <v>0</v>
      </c>
      <c r="AA3405" s="14">
        <f t="shared" si="1091"/>
        <v>0</v>
      </c>
      <c r="AB3405" s="14">
        <f t="shared" si="1093"/>
        <v>0</v>
      </c>
      <c r="AC3405" s="15">
        <f t="shared" si="1092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88"/>
        <v>963.30000000000007</v>
      </c>
      <c r="Y3406" s="14">
        <f t="shared" si="1089"/>
        <v>0</v>
      </c>
      <c r="Z3406" s="14">
        <f t="shared" si="1090"/>
        <v>0</v>
      </c>
      <c r="AA3406" s="14">
        <f t="shared" si="1091"/>
        <v>0</v>
      </c>
      <c r="AB3406" s="14">
        <f t="shared" si="1093"/>
        <v>0</v>
      </c>
      <c r="AC3406" s="15">
        <f t="shared" si="1092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88"/>
        <v>1058.7520000000002</v>
      </c>
      <c r="Y3407" s="14">
        <f t="shared" si="1089"/>
        <v>0</v>
      </c>
      <c r="Z3407" s="14">
        <f t="shared" si="1090"/>
        <v>0</v>
      </c>
      <c r="AA3407" s="14">
        <f t="shared" si="1091"/>
        <v>0</v>
      </c>
      <c r="AB3407" s="14">
        <f t="shared" si="1093"/>
        <v>0</v>
      </c>
      <c r="AC3407" s="15">
        <f t="shared" si="1092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88"/>
        <v>929.24800000000016</v>
      </c>
      <c r="Y3408" s="14">
        <f t="shared" si="1089"/>
        <v>0</v>
      </c>
      <c r="Z3408" s="14">
        <f t="shared" si="1090"/>
        <v>0</v>
      </c>
      <c r="AA3408" s="14">
        <f t="shared" si="1091"/>
        <v>0</v>
      </c>
      <c r="AB3408" s="14">
        <f t="shared" si="1093"/>
        <v>0</v>
      </c>
      <c r="AC3408" s="15">
        <f t="shared" si="1092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88"/>
        <v>858.40000000000009</v>
      </c>
      <c r="Y3409" s="52">
        <f t="shared" si="1089"/>
        <v>0</v>
      </c>
      <c r="Z3409" s="52">
        <f t="shared" si="1090"/>
        <v>0</v>
      </c>
      <c r="AA3409" s="52">
        <f t="shared" si="1091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801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94">N3410+S3410</f>
        <v>982.72</v>
      </c>
      <c r="Y3410" s="14">
        <f t="shared" ref="Y3410:Y3423" si="1095">O3410+T3410</f>
        <v>0</v>
      </c>
      <c r="Z3410" s="14">
        <f t="shared" ref="Z3410:Z3423" si="1096">P3410+U3410</f>
        <v>0</v>
      </c>
      <c r="AA3410" s="14">
        <f t="shared" ref="AA3410:AA3423" si="1097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800</v>
      </c>
      <c r="AF3410" s="60"/>
    </row>
    <row r="3411" spans="1:32">
      <c r="A3411" s="99" t="s">
        <v>802</v>
      </c>
      <c r="B3411" s="91">
        <v>14</v>
      </c>
      <c r="C3411" s="21" t="s">
        <v>835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94"/>
        <v>802.16000000000008</v>
      </c>
      <c r="Y3411" s="14">
        <f t="shared" si="1095"/>
        <v>0</v>
      </c>
      <c r="Z3411" s="14">
        <f t="shared" si="1096"/>
        <v>0</v>
      </c>
      <c r="AA3411" s="14">
        <f t="shared" si="1097"/>
        <v>0</v>
      </c>
      <c r="AB3411" s="14">
        <f>R3411+W3411</f>
        <v>0</v>
      </c>
      <c r="AC3411" s="15">
        <f t="shared" ref="AC3411:AC3423" si="1098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803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94"/>
        <v>802.16000000000008</v>
      </c>
      <c r="Y3412" s="14">
        <f t="shared" si="1095"/>
        <v>0</v>
      </c>
      <c r="Z3412" s="14">
        <f t="shared" si="1096"/>
        <v>0</v>
      </c>
      <c r="AA3412" s="14">
        <f t="shared" si="1097"/>
        <v>0</v>
      </c>
      <c r="AB3412" s="14">
        <f t="shared" ref="AB3412:AB3423" si="1099">R3412+W3412</f>
        <v>0</v>
      </c>
      <c r="AC3412" s="15">
        <f t="shared" si="1098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804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94"/>
        <v>802.16000000000008</v>
      </c>
      <c r="Y3413" s="14">
        <f t="shared" si="1095"/>
        <v>0</v>
      </c>
      <c r="Z3413" s="14">
        <f t="shared" si="1096"/>
        <v>0</v>
      </c>
      <c r="AA3413" s="14">
        <f t="shared" si="1097"/>
        <v>0</v>
      </c>
      <c r="AB3413" s="14">
        <f t="shared" si="1099"/>
        <v>0</v>
      </c>
      <c r="AC3413" s="15">
        <f t="shared" si="1098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654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94"/>
        <v>802.16000000000008</v>
      </c>
      <c r="Y3414" s="14">
        <f t="shared" si="1095"/>
        <v>0</v>
      </c>
      <c r="Z3414" s="14">
        <f t="shared" si="1096"/>
        <v>0</v>
      </c>
      <c r="AA3414" s="14">
        <f t="shared" si="1097"/>
        <v>0</v>
      </c>
      <c r="AB3414" s="14">
        <f t="shared" si="1099"/>
        <v>0</v>
      </c>
      <c r="AC3414" s="15">
        <f t="shared" si="1098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595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94"/>
        <v>202.02</v>
      </c>
      <c r="Y3415" s="14">
        <f t="shared" si="1095"/>
        <v>725.4</v>
      </c>
      <c r="Z3415" s="14">
        <f t="shared" si="1096"/>
        <v>0</v>
      </c>
      <c r="AA3415" s="14">
        <f t="shared" si="1097"/>
        <v>0</v>
      </c>
      <c r="AB3415" s="14">
        <f t="shared" si="1099"/>
        <v>0</v>
      </c>
      <c r="AC3415" s="15">
        <f t="shared" si="1098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830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94"/>
        <v>278.98</v>
      </c>
      <c r="Y3416" s="14">
        <f t="shared" si="1095"/>
        <v>0</v>
      </c>
      <c r="Z3416" s="14">
        <f t="shared" si="1096"/>
        <v>655.20000000000005</v>
      </c>
      <c r="AA3416" s="14">
        <f t="shared" si="1097"/>
        <v>0</v>
      </c>
      <c r="AB3416" s="14">
        <f t="shared" si="1099"/>
        <v>0</v>
      </c>
      <c r="AC3416" s="15">
        <f t="shared" si="1098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831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094"/>
        <v>355.94</v>
      </c>
      <c r="Y3417" s="14">
        <f t="shared" si="1095"/>
        <v>0</v>
      </c>
      <c r="Z3417" s="14">
        <f t="shared" si="1096"/>
        <v>0</v>
      </c>
      <c r="AA3417" s="14">
        <f t="shared" si="1097"/>
        <v>592.79999999999995</v>
      </c>
      <c r="AB3417" s="14">
        <f t="shared" si="1099"/>
        <v>0</v>
      </c>
      <c r="AC3417" s="15">
        <f t="shared" si="1098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832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094"/>
        <v>278.98</v>
      </c>
      <c r="Y3418" s="14">
        <f t="shared" si="1095"/>
        <v>0</v>
      </c>
      <c r="Z3418" s="14">
        <f t="shared" si="1096"/>
        <v>0</v>
      </c>
      <c r="AA3418" s="14">
        <f t="shared" si="1097"/>
        <v>0</v>
      </c>
      <c r="AB3418" s="14">
        <f t="shared" si="1099"/>
        <v>655.20000000000005</v>
      </c>
      <c r="AC3418" s="15">
        <f t="shared" si="1098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833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94"/>
        <v>985.68000000000018</v>
      </c>
      <c r="Y3419" s="14">
        <f t="shared" si="1095"/>
        <v>0</v>
      </c>
      <c r="Z3419" s="14">
        <f t="shared" si="1096"/>
        <v>0</v>
      </c>
      <c r="AA3419" s="14">
        <f t="shared" si="1097"/>
        <v>0</v>
      </c>
      <c r="AB3419" s="14">
        <f t="shared" si="1099"/>
        <v>0</v>
      </c>
      <c r="AC3419" s="15">
        <f t="shared" si="1098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834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94"/>
        <v>971.25</v>
      </c>
      <c r="Y3420" s="14">
        <f t="shared" si="1095"/>
        <v>0</v>
      </c>
      <c r="Z3420" s="14">
        <f t="shared" si="1096"/>
        <v>0</v>
      </c>
      <c r="AA3420" s="14">
        <f t="shared" si="1097"/>
        <v>0</v>
      </c>
      <c r="AB3420" s="14">
        <f t="shared" si="1099"/>
        <v>0</v>
      </c>
      <c r="AC3420" s="15">
        <f t="shared" si="1098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94"/>
        <v>971.25</v>
      </c>
      <c r="Y3421" s="14">
        <f t="shared" si="1095"/>
        <v>0</v>
      </c>
      <c r="Z3421" s="14">
        <f t="shared" si="1096"/>
        <v>0</v>
      </c>
      <c r="AA3421" s="14">
        <f t="shared" si="1097"/>
        <v>0</v>
      </c>
      <c r="AB3421" s="14">
        <f t="shared" si="1099"/>
        <v>0</v>
      </c>
      <c r="AC3421" s="15">
        <f t="shared" si="1098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94"/>
        <v>935.36000000000013</v>
      </c>
      <c r="Y3422" s="14">
        <f t="shared" si="1095"/>
        <v>0</v>
      </c>
      <c r="Z3422" s="14">
        <f t="shared" si="1096"/>
        <v>0</v>
      </c>
      <c r="AA3422" s="14">
        <f t="shared" si="1097"/>
        <v>0</v>
      </c>
      <c r="AB3422" s="14">
        <f t="shared" si="1099"/>
        <v>0</v>
      </c>
      <c r="AC3422" s="15">
        <f t="shared" si="1098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94"/>
        <v>1066.7840000000001</v>
      </c>
      <c r="Y3423" s="14">
        <f t="shared" si="1095"/>
        <v>0</v>
      </c>
      <c r="Z3423" s="14">
        <f t="shared" si="1096"/>
        <v>0</v>
      </c>
      <c r="AA3423" s="14">
        <f t="shared" si="1097"/>
        <v>0</v>
      </c>
      <c r="AB3423" s="14">
        <f t="shared" si="1099"/>
        <v>0</v>
      </c>
      <c r="AC3423" s="15">
        <f t="shared" si="1098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88"/>
        <v>832</v>
      </c>
      <c r="Y3424" s="52">
        <f t="shared" si="1089"/>
        <v>0</v>
      </c>
      <c r="Z3424" s="52">
        <f t="shared" si="1090"/>
        <v>0</v>
      </c>
      <c r="AA3424" s="52">
        <f t="shared" si="1091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801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88"/>
        <v>960</v>
      </c>
      <c r="Y3425" s="14">
        <f t="shared" si="1089"/>
        <v>0</v>
      </c>
      <c r="Z3425" s="14">
        <f t="shared" si="1090"/>
        <v>0</v>
      </c>
      <c r="AA3425" s="14">
        <f t="shared" si="1091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800</v>
      </c>
      <c r="AF3425" s="60"/>
    </row>
    <row r="3426" spans="1:32">
      <c r="A3426" s="99" t="s">
        <v>802</v>
      </c>
      <c r="B3426" s="93">
        <v>0</v>
      </c>
      <c r="C3426" s="21" t="s">
        <v>835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88"/>
        <v>780.8</v>
      </c>
      <c r="Y3426" s="14">
        <f t="shared" si="1089"/>
        <v>0</v>
      </c>
      <c r="Z3426" s="14">
        <f t="shared" si="1090"/>
        <v>0</v>
      </c>
      <c r="AA3426" s="14">
        <f t="shared" si="1091"/>
        <v>0</v>
      </c>
      <c r="AB3426" s="14">
        <f>R3426+W3426</f>
        <v>0</v>
      </c>
      <c r="AC3426" s="15">
        <f t="shared" ref="AC3426:AC3438" si="1100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803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88"/>
        <v>780.8</v>
      </c>
      <c r="Y3427" s="14">
        <f t="shared" si="1089"/>
        <v>0</v>
      </c>
      <c r="Z3427" s="14">
        <f t="shared" si="1090"/>
        <v>0</v>
      </c>
      <c r="AA3427" s="14">
        <f t="shared" si="1091"/>
        <v>0</v>
      </c>
      <c r="AB3427" s="14">
        <f t="shared" ref="AB3427:AB3438" si="1101">R3427+W3427</f>
        <v>0</v>
      </c>
      <c r="AC3427" s="15">
        <f t="shared" si="1100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804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88"/>
        <v>780.8</v>
      </c>
      <c r="Y3428" s="14">
        <f t="shared" si="1089"/>
        <v>0</v>
      </c>
      <c r="Z3428" s="14">
        <f t="shared" si="1090"/>
        <v>0</v>
      </c>
      <c r="AA3428" s="14">
        <f t="shared" si="1091"/>
        <v>0</v>
      </c>
      <c r="AB3428" s="14">
        <f t="shared" si="1101"/>
        <v>0</v>
      </c>
      <c r="AC3428" s="15">
        <f t="shared" si="1100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654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88"/>
        <v>780.8</v>
      </c>
      <c r="Y3429" s="14">
        <f t="shared" si="1089"/>
        <v>0</v>
      </c>
      <c r="Z3429" s="14">
        <f t="shared" si="1090"/>
        <v>0</v>
      </c>
      <c r="AA3429" s="14">
        <f t="shared" si="1091"/>
        <v>0</v>
      </c>
      <c r="AB3429" s="14">
        <f t="shared" si="1101"/>
        <v>0</v>
      </c>
      <c r="AC3429" s="15">
        <f t="shared" si="1100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595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88"/>
        <v>270.39999999999998</v>
      </c>
      <c r="Y3430" s="14">
        <f t="shared" si="1089"/>
        <v>648</v>
      </c>
      <c r="Z3430" s="14">
        <f t="shared" si="1090"/>
        <v>0</v>
      </c>
      <c r="AA3430" s="14">
        <f t="shared" si="1091"/>
        <v>0</v>
      </c>
      <c r="AB3430" s="14">
        <f t="shared" si="1101"/>
        <v>0</v>
      </c>
      <c r="AC3430" s="15">
        <f t="shared" si="1100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830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88"/>
        <v>270.39999999999998</v>
      </c>
      <c r="Y3431" s="14">
        <f t="shared" si="1089"/>
        <v>0</v>
      </c>
      <c r="Z3431" s="14">
        <f t="shared" si="1090"/>
        <v>648</v>
      </c>
      <c r="AA3431" s="14">
        <f t="shared" si="1091"/>
        <v>0</v>
      </c>
      <c r="AB3431" s="14">
        <f t="shared" si="1101"/>
        <v>0</v>
      </c>
      <c r="AC3431" s="15">
        <f t="shared" si="1100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831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88"/>
        <v>270.39999999999998</v>
      </c>
      <c r="Y3432" s="14">
        <f t="shared" si="1089"/>
        <v>0</v>
      </c>
      <c r="Z3432" s="14">
        <f t="shared" si="1090"/>
        <v>0</v>
      </c>
      <c r="AA3432" s="14">
        <f t="shared" si="1091"/>
        <v>648</v>
      </c>
      <c r="AB3432" s="14">
        <f t="shared" si="1101"/>
        <v>0</v>
      </c>
      <c r="AC3432" s="15">
        <f t="shared" si="1100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832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88"/>
        <v>270.39999999999998</v>
      </c>
      <c r="Y3433" s="14">
        <f t="shared" si="1089"/>
        <v>0</v>
      </c>
      <c r="Z3433" s="14">
        <f t="shared" si="1090"/>
        <v>0</v>
      </c>
      <c r="AA3433" s="14">
        <f t="shared" si="1091"/>
        <v>0</v>
      </c>
      <c r="AB3433" s="14">
        <f t="shared" si="1101"/>
        <v>648</v>
      </c>
      <c r="AC3433" s="15">
        <f t="shared" si="1100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833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(N3434/100)*(I3434*$I$13)+(N3434/100)*(J3434*$J$13)+(N3434/100)*(M3434*$M$13)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>N3434+S3434</f>
        <v>960</v>
      </c>
      <c r="Y3434" s="14">
        <f t="shared" si="1089"/>
        <v>0</v>
      </c>
      <c r="Z3434" s="14">
        <f t="shared" si="1090"/>
        <v>0</v>
      </c>
      <c r="AA3434" s="14">
        <f t="shared" si="1091"/>
        <v>0</v>
      </c>
      <c r="AB3434" s="14">
        <f t="shared" si="1101"/>
        <v>0</v>
      </c>
      <c r="AC3434" s="15">
        <f t="shared" si="1100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834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88"/>
        <v>960</v>
      </c>
      <c r="Y3435" s="14">
        <f t="shared" si="1089"/>
        <v>0</v>
      </c>
      <c r="Z3435" s="14">
        <f t="shared" si="1090"/>
        <v>0</v>
      </c>
      <c r="AA3435" s="14">
        <f t="shared" si="1091"/>
        <v>0</v>
      </c>
      <c r="AB3435" s="14">
        <f t="shared" si="1101"/>
        <v>0</v>
      </c>
      <c r="AC3435" s="15">
        <f t="shared" si="1100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88"/>
        <v>960</v>
      </c>
      <c r="Y3436" s="14">
        <f t="shared" si="1089"/>
        <v>0</v>
      </c>
      <c r="Z3436" s="14">
        <f t="shared" si="1090"/>
        <v>0</v>
      </c>
      <c r="AA3436" s="14">
        <f t="shared" si="1091"/>
        <v>0</v>
      </c>
      <c r="AB3436" s="14">
        <f t="shared" si="1101"/>
        <v>0</v>
      </c>
      <c r="AC3436" s="15">
        <f t="shared" si="1100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88"/>
        <v>902.4</v>
      </c>
      <c r="Y3437" s="14">
        <f t="shared" si="1089"/>
        <v>0</v>
      </c>
      <c r="Z3437" s="14">
        <f t="shared" si="1090"/>
        <v>0</v>
      </c>
      <c r="AA3437" s="14">
        <f t="shared" si="1091"/>
        <v>0</v>
      </c>
      <c r="AB3437" s="14">
        <f t="shared" si="1101"/>
        <v>0</v>
      </c>
      <c r="AC3437" s="15">
        <f t="shared" si="1100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88"/>
        <v>1050.8800000000001</v>
      </c>
      <c r="Y3438" s="14">
        <f t="shared" si="1089"/>
        <v>0</v>
      </c>
      <c r="Z3438" s="14">
        <f t="shared" si="1090"/>
        <v>0</v>
      </c>
      <c r="AA3438" s="14">
        <f t="shared" si="1091"/>
        <v>0</v>
      </c>
      <c r="AB3438" s="14">
        <f t="shared" si="1101"/>
        <v>0</v>
      </c>
      <c r="AC3438" s="15">
        <f t="shared" si="1100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102">N3439+S3439</f>
        <v>828</v>
      </c>
      <c r="Y3439" s="52">
        <f t="shared" ref="Y3439:Y3468" si="1103">O3439+T3439</f>
        <v>0</v>
      </c>
      <c r="Z3439" s="52">
        <f t="shared" ref="Z3439:Z3468" si="1104">P3439+U3439</f>
        <v>0</v>
      </c>
      <c r="AA3439" s="52">
        <f t="shared" ref="AA3439:AA3468" si="1105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801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102"/>
        <v>964.8</v>
      </c>
      <c r="Y3440" s="14">
        <f t="shared" si="1103"/>
        <v>0</v>
      </c>
      <c r="Z3440" s="14">
        <f t="shared" si="1104"/>
        <v>0</v>
      </c>
      <c r="AA3440" s="14">
        <f t="shared" si="1105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800</v>
      </c>
      <c r="AF3440" s="60"/>
    </row>
    <row r="3441" spans="1:32">
      <c r="A3441" s="99" t="s">
        <v>802</v>
      </c>
      <c r="B3441" s="91">
        <v>0</v>
      </c>
      <c r="C3441" s="21" t="s">
        <v>835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102"/>
        <v>781.2</v>
      </c>
      <c r="Y3441" s="14">
        <f t="shared" si="1103"/>
        <v>0</v>
      </c>
      <c r="Z3441" s="14">
        <f t="shared" si="1104"/>
        <v>0</v>
      </c>
      <c r="AA3441" s="14">
        <f t="shared" si="1105"/>
        <v>0</v>
      </c>
      <c r="AB3441" s="14">
        <f>R3441+W3441</f>
        <v>0</v>
      </c>
      <c r="AC3441" s="15">
        <f t="shared" ref="AC3441:AC3453" si="1106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803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102"/>
        <v>781.2</v>
      </c>
      <c r="Y3442" s="14">
        <f t="shared" si="1103"/>
        <v>0</v>
      </c>
      <c r="Z3442" s="14">
        <f t="shared" si="1104"/>
        <v>0</v>
      </c>
      <c r="AA3442" s="14">
        <f t="shared" si="1105"/>
        <v>0</v>
      </c>
      <c r="AB3442" s="14">
        <f t="shared" ref="AB3442:AB3453" si="1107">R3442+W3442</f>
        <v>0</v>
      </c>
      <c r="AC3442" s="15">
        <f t="shared" si="1106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804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102"/>
        <v>781.2</v>
      </c>
      <c r="Y3443" s="14">
        <f t="shared" si="1103"/>
        <v>0</v>
      </c>
      <c r="Z3443" s="14">
        <f t="shared" si="1104"/>
        <v>0</v>
      </c>
      <c r="AA3443" s="14">
        <f t="shared" si="1105"/>
        <v>0</v>
      </c>
      <c r="AB3443" s="14">
        <f t="shared" si="1107"/>
        <v>0</v>
      </c>
      <c r="AC3443" s="15">
        <f t="shared" si="1106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654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102"/>
        <v>781.2</v>
      </c>
      <c r="Y3444" s="14">
        <f t="shared" si="1103"/>
        <v>0</v>
      </c>
      <c r="Z3444" s="14">
        <f t="shared" si="1104"/>
        <v>0</v>
      </c>
      <c r="AA3444" s="14">
        <f t="shared" si="1105"/>
        <v>0</v>
      </c>
      <c r="AB3444" s="14">
        <f t="shared" si="1107"/>
        <v>0</v>
      </c>
      <c r="AC3444" s="15">
        <f t="shared" si="1106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595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102"/>
        <v>269.10000000000002</v>
      </c>
      <c r="Y3445" s="14">
        <f t="shared" si="1103"/>
        <v>648</v>
      </c>
      <c r="Z3445" s="14">
        <f t="shared" si="1104"/>
        <v>0</v>
      </c>
      <c r="AA3445" s="14">
        <f t="shared" si="1105"/>
        <v>0</v>
      </c>
      <c r="AB3445" s="14">
        <f t="shared" si="1107"/>
        <v>0</v>
      </c>
      <c r="AC3445" s="15">
        <f t="shared" si="1106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830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102"/>
        <v>269.10000000000002</v>
      </c>
      <c r="Y3446" s="14">
        <f t="shared" si="1103"/>
        <v>0</v>
      </c>
      <c r="Z3446" s="14">
        <f t="shared" si="1104"/>
        <v>648</v>
      </c>
      <c r="AA3446" s="14">
        <f t="shared" si="1105"/>
        <v>0</v>
      </c>
      <c r="AB3446" s="14">
        <f t="shared" si="1107"/>
        <v>0</v>
      </c>
      <c r="AC3446" s="15">
        <f t="shared" si="1106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831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102"/>
        <v>269.10000000000002</v>
      </c>
      <c r="Y3447" s="14">
        <f t="shared" si="1103"/>
        <v>0</v>
      </c>
      <c r="Z3447" s="14">
        <f t="shared" si="1104"/>
        <v>0</v>
      </c>
      <c r="AA3447" s="14">
        <f t="shared" si="1105"/>
        <v>648</v>
      </c>
      <c r="AB3447" s="14">
        <f t="shared" si="1107"/>
        <v>0</v>
      </c>
      <c r="AC3447" s="15">
        <f t="shared" si="1106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832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102"/>
        <v>269.10000000000002</v>
      </c>
      <c r="Y3448" s="14">
        <f t="shared" si="1103"/>
        <v>0</v>
      </c>
      <c r="Z3448" s="14">
        <f t="shared" si="1104"/>
        <v>0</v>
      </c>
      <c r="AA3448" s="14">
        <f t="shared" si="1105"/>
        <v>0</v>
      </c>
      <c r="AB3448" s="14">
        <f t="shared" si="1107"/>
        <v>648</v>
      </c>
      <c r="AC3448" s="15">
        <f t="shared" si="1106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833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>N3449+S3449</f>
        <v>955.8</v>
      </c>
      <c r="Y3449" s="14">
        <f t="shared" si="1103"/>
        <v>0</v>
      </c>
      <c r="Z3449" s="14">
        <f t="shared" si="1104"/>
        <v>0</v>
      </c>
      <c r="AA3449" s="14">
        <f t="shared" si="1105"/>
        <v>0</v>
      </c>
      <c r="AB3449" s="14">
        <f t="shared" si="1107"/>
        <v>0</v>
      </c>
      <c r="AC3449" s="15">
        <f t="shared" si="1106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834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102"/>
        <v>955.8</v>
      </c>
      <c r="Y3450" s="14">
        <f t="shared" si="1103"/>
        <v>0</v>
      </c>
      <c r="Z3450" s="14">
        <f t="shared" si="1104"/>
        <v>0</v>
      </c>
      <c r="AA3450" s="14">
        <f t="shared" si="1105"/>
        <v>0</v>
      </c>
      <c r="AB3450" s="14">
        <f t="shared" si="1107"/>
        <v>0</v>
      </c>
      <c r="AC3450" s="15">
        <f t="shared" si="1106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102"/>
        <v>955.8</v>
      </c>
      <c r="Y3451" s="14">
        <f t="shared" si="1103"/>
        <v>0</v>
      </c>
      <c r="Z3451" s="14">
        <f t="shared" si="1104"/>
        <v>0</v>
      </c>
      <c r="AA3451" s="14">
        <f t="shared" si="1105"/>
        <v>0</v>
      </c>
      <c r="AB3451" s="14">
        <f t="shared" si="1107"/>
        <v>0</v>
      </c>
      <c r="AC3451" s="15">
        <f t="shared" si="1106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102"/>
        <v>878.4</v>
      </c>
      <c r="Y3452" s="14">
        <f t="shared" si="1103"/>
        <v>0</v>
      </c>
      <c r="Z3452" s="14">
        <f t="shared" si="1104"/>
        <v>0</v>
      </c>
      <c r="AA3452" s="14">
        <f t="shared" si="1105"/>
        <v>0</v>
      </c>
      <c r="AB3452" s="14">
        <f t="shared" si="1107"/>
        <v>0</v>
      </c>
      <c r="AC3452" s="15">
        <f t="shared" si="1106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102"/>
        <v>1074.24</v>
      </c>
      <c r="Y3453" s="14">
        <f t="shared" si="1103"/>
        <v>0</v>
      </c>
      <c r="Z3453" s="14">
        <f t="shared" si="1104"/>
        <v>0</v>
      </c>
      <c r="AA3453" s="14">
        <f t="shared" si="1105"/>
        <v>0</v>
      </c>
      <c r="AB3453" s="14">
        <f t="shared" si="1107"/>
        <v>0</v>
      </c>
      <c r="AC3453" s="15">
        <f t="shared" si="1106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102"/>
        <v>840</v>
      </c>
      <c r="Y3454" s="52">
        <f t="shared" si="1103"/>
        <v>0</v>
      </c>
      <c r="Z3454" s="52">
        <f t="shared" si="1104"/>
        <v>0</v>
      </c>
      <c r="AA3454" s="52">
        <f t="shared" si="1105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801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102"/>
        <v>963.20000000000016</v>
      </c>
      <c r="Y3455" s="14">
        <f t="shared" si="1103"/>
        <v>0</v>
      </c>
      <c r="Z3455" s="14">
        <f t="shared" si="1104"/>
        <v>0</v>
      </c>
      <c r="AA3455" s="14">
        <f t="shared" si="1105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800</v>
      </c>
      <c r="AF3455" s="60"/>
    </row>
    <row r="3456" spans="1:32">
      <c r="A3456" s="99" t="s">
        <v>802</v>
      </c>
      <c r="B3456" s="93">
        <v>0</v>
      </c>
      <c r="C3456" s="21" t="s">
        <v>835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102"/>
        <v>784</v>
      </c>
      <c r="Y3456" s="14">
        <f t="shared" si="1103"/>
        <v>0</v>
      </c>
      <c r="Z3456" s="14">
        <f t="shared" si="1104"/>
        <v>0</v>
      </c>
      <c r="AA3456" s="14">
        <f t="shared" si="1105"/>
        <v>0</v>
      </c>
      <c r="AB3456" s="14">
        <f>R3456+W3456</f>
        <v>0</v>
      </c>
      <c r="AC3456" s="15">
        <f t="shared" ref="AC3456:AC3468" si="1108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803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102"/>
        <v>784</v>
      </c>
      <c r="Y3457" s="14">
        <f t="shared" si="1103"/>
        <v>0</v>
      </c>
      <c r="Z3457" s="14">
        <f t="shared" si="1104"/>
        <v>0</v>
      </c>
      <c r="AA3457" s="14">
        <f t="shared" si="1105"/>
        <v>0</v>
      </c>
      <c r="AB3457" s="14">
        <f t="shared" ref="AB3457:AB3468" si="1109">R3457+W3457</f>
        <v>0</v>
      </c>
      <c r="AC3457" s="15">
        <f t="shared" si="1108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804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102"/>
        <v>784</v>
      </c>
      <c r="Y3458" s="14">
        <f t="shared" si="1103"/>
        <v>0</v>
      </c>
      <c r="Z3458" s="14">
        <f t="shared" si="1104"/>
        <v>0</v>
      </c>
      <c r="AA3458" s="14">
        <f t="shared" si="1105"/>
        <v>0</v>
      </c>
      <c r="AB3458" s="14">
        <f t="shared" si="1109"/>
        <v>0</v>
      </c>
      <c r="AC3458" s="15">
        <f t="shared" si="1108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654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102"/>
        <v>784</v>
      </c>
      <c r="Y3459" s="14">
        <f t="shared" si="1103"/>
        <v>0</v>
      </c>
      <c r="Z3459" s="14">
        <f t="shared" si="1104"/>
        <v>0</v>
      </c>
      <c r="AA3459" s="14">
        <f t="shared" si="1105"/>
        <v>0</v>
      </c>
      <c r="AB3459" s="14">
        <f t="shared" si="1109"/>
        <v>0</v>
      </c>
      <c r="AC3459" s="15">
        <f t="shared" si="1108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595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90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491.4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102"/>
        <v>200.2</v>
      </c>
      <c r="Y3460" s="14">
        <f t="shared" si="1103"/>
        <v>764.4</v>
      </c>
      <c r="Z3460" s="14">
        <f t="shared" si="1104"/>
        <v>0</v>
      </c>
      <c r="AA3460" s="14">
        <f t="shared" si="1105"/>
        <v>0</v>
      </c>
      <c r="AB3460" s="14">
        <f t="shared" si="1109"/>
        <v>0</v>
      </c>
      <c r="AC3460" s="15">
        <f t="shared" si="1108"/>
        <v>964.6</v>
      </c>
      <c r="AD3460" s="48">
        <f>(ROUND(AC3460-AC3454,1)/AC3454)</f>
        <v>0.14833333333333332</v>
      </c>
      <c r="AE3460" s="113"/>
      <c r="AF3460" s="60"/>
    </row>
    <row r="3461" spans="1:32">
      <c r="A3461" s="99" t="s">
        <v>830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45</v>
      </c>
      <c r="L3461" s="13">
        <v>45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191.10000000000002</v>
      </c>
      <c r="T3461" s="14">
        <f>(O3461/100)*(K3461*$J$10)</f>
        <v>0</v>
      </c>
      <c r="U3461" s="14">
        <f>(P3461/100)*(K3461*$K$10)+(P3461/100)*(L3461*$L$10)</f>
        <v>445.5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102"/>
        <v>282.10000000000002</v>
      </c>
      <c r="Y3461" s="14">
        <f t="shared" si="1103"/>
        <v>0</v>
      </c>
      <c r="Z3461" s="14">
        <f t="shared" si="1104"/>
        <v>693</v>
      </c>
      <c r="AA3461" s="14">
        <f t="shared" si="1105"/>
        <v>0</v>
      </c>
      <c r="AB3461" s="14">
        <f t="shared" si="1109"/>
        <v>0</v>
      </c>
      <c r="AC3461" s="15">
        <f t="shared" si="1108"/>
        <v>975.1</v>
      </c>
      <c r="AD3461" s="48">
        <f>(ROUND(AC3461-AC3454,1)/AC3454)</f>
        <v>0.16083333333333333</v>
      </c>
      <c r="AE3461" s="113"/>
      <c r="AF3461" s="60"/>
    </row>
    <row r="3462" spans="1:32">
      <c r="A3462" s="99" t="s">
        <v>831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90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273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399.6</v>
      </c>
      <c r="W3462" s="14">
        <f>(R3462/100)*(K3462*$K$11)+(R3462/100)*(L3462*$L$11)</f>
        <v>0</v>
      </c>
      <c r="X3462" s="14">
        <f t="shared" si="1102"/>
        <v>364</v>
      </c>
      <c r="Y3462" s="14">
        <f t="shared" si="1103"/>
        <v>0</v>
      </c>
      <c r="Z3462" s="14">
        <f t="shared" si="1104"/>
        <v>0</v>
      </c>
      <c r="AA3462" s="14">
        <f t="shared" si="1105"/>
        <v>621.6</v>
      </c>
      <c r="AB3462" s="14">
        <f t="shared" si="1109"/>
        <v>0</v>
      </c>
      <c r="AC3462" s="15">
        <f t="shared" si="1108"/>
        <v>985.6</v>
      </c>
      <c r="AD3462" s="48">
        <f>(ROUND(AC3462-AC3454,1)/AC3454)</f>
        <v>0.17333333333333334</v>
      </c>
      <c r="AE3462" s="113"/>
      <c r="AF3462" s="60"/>
    </row>
    <row r="3463" spans="1:32">
      <c r="A3463" s="99" t="s">
        <v>832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45</v>
      </c>
      <c r="L3463" s="13">
        <v>45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191.10000000000002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445.5</v>
      </c>
      <c r="X3463" s="14">
        <f t="shared" si="1102"/>
        <v>282.10000000000002</v>
      </c>
      <c r="Y3463" s="14">
        <f t="shared" si="1103"/>
        <v>0</v>
      </c>
      <c r="Z3463" s="14">
        <f t="shared" si="1104"/>
        <v>0</v>
      </c>
      <c r="AA3463" s="14">
        <f t="shared" si="1105"/>
        <v>0</v>
      </c>
      <c r="AB3463" s="14">
        <f t="shared" si="1109"/>
        <v>693</v>
      </c>
      <c r="AC3463" s="15">
        <f t="shared" si="1108"/>
        <v>975.1</v>
      </c>
      <c r="AD3463" s="48">
        <f>(ROUND(AC3463-AC3454,1)/AC3454)</f>
        <v>0.16083333333333333</v>
      </c>
      <c r="AE3463" s="113"/>
      <c r="AF3463" s="60"/>
    </row>
    <row r="3464" spans="1:32">
      <c r="A3464" s="99" t="s">
        <v>833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102"/>
        <v>966</v>
      </c>
      <c r="Y3464" s="14">
        <f t="shared" si="1103"/>
        <v>0</v>
      </c>
      <c r="Z3464" s="14">
        <f t="shared" si="1104"/>
        <v>0</v>
      </c>
      <c r="AA3464" s="14">
        <f t="shared" si="1105"/>
        <v>0</v>
      </c>
      <c r="AB3464" s="14">
        <f t="shared" si="1109"/>
        <v>0</v>
      </c>
      <c r="AC3464" s="15">
        <f t="shared" si="1108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834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102"/>
        <v>951.9</v>
      </c>
      <c r="Y3465" s="14">
        <f t="shared" si="1103"/>
        <v>0</v>
      </c>
      <c r="Z3465" s="14">
        <f t="shared" si="1104"/>
        <v>0</v>
      </c>
      <c r="AA3465" s="14">
        <f t="shared" si="1105"/>
        <v>0</v>
      </c>
      <c r="AB3465" s="14">
        <f t="shared" si="1109"/>
        <v>0</v>
      </c>
      <c r="AC3465" s="15">
        <f t="shared" si="1108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102"/>
        <v>951.9</v>
      </c>
      <c r="Y3466" s="14">
        <f t="shared" si="1103"/>
        <v>0</v>
      </c>
      <c r="Z3466" s="14">
        <f t="shared" si="1104"/>
        <v>0</v>
      </c>
      <c r="AA3466" s="14">
        <f t="shared" si="1105"/>
        <v>0</v>
      </c>
      <c r="AB3466" s="14">
        <f t="shared" si="1109"/>
        <v>0</v>
      </c>
      <c r="AC3466" s="15">
        <f t="shared" si="1108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102"/>
        <v>907.2</v>
      </c>
      <c r="Y3467" s="14">
        <f t="shared" si="1103"/>
        <v>0</v>
      </c>
      <c r="Z3467" s="14">
        <f t="shared" si="1104"/>
        <v>0</v>
      </c>
      <c r="AA3467" s="14">
        <f t="shared" si="1105"/>
        <v>0</v>
      </c>
      <c r="AB3467" s="14">
        <f t="shared" si="1109"/>
        <v>0</v>
      </c>
      <c r="AC3467" s="15">
        <f t="shared" si="1108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102"/>
        <v>1052.8000000000002</v>
      </c>
      <c r="Y3468" s="14">
        <f t="shared" si="1103"/>
        <v>0</v>
      </c>
      <c r="Z3468" s="14">
        <f t="shared" si="1104"/>
        <v>0</v>
      </c>
      <c r="AA3468" s="14">
        <f t="shared" si="1105"/>
        <v>0</v>
      </c>
      <c r="AB3468" s="14">
        <f t="shared" si="1109"/>
        <v>0</v>
      </c>
      <c r="AC3468" s="15">
        <f t="shared" si="1108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110">N3469+S3469</f>
        <v>814</v>
      </c>
      <c r="Y3469" s="52">
        <f t="shared" ref="Y3469:Y3483" si="1111">O3469+T3469</f>
        <v>0</v>
      </c>
      <c r="Z3469" s="52">
        <f t="shared" ref="Z3469:Z3483" si="1112">P3469+U3469</f>
        <v>0</v>
      </c>
      <c r="AA3469" s="52">
        <f t="shared" ref="AA3469:AA3483" si="1113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801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110"/>
        <v>947.2</v>
      </c>
      <c r="Y3470" s="14">
        <f t="shared" si="1111"/>
        <v>0</v>
      </c>
      <c r="Z3470" s="14">
        <f t="shared" si="1112"/>
        <v>0</v>
      </c>
      <c r="AA3470" s="14">
        <f t="shared" si="1113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800</v>
      </c>
      <c r="AF3470" s="60"/>
    </row>
    <row r="3471" spans="1:32">
      <c r="A3471" s="99" t="s">
        <v>802</v>
      </c>
      <c r="B3471" s="91">
        <v>0</v>
      </c>
      <c r="C3471" s="21" t="s">
        <v>835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110"/>
        <v>769.6</v>
      </c>
      <c r="Y3471" s="14">
        <f t="shared" si="1111"/>
        <v>0</v>
      </c>
      <c r="Z3471" s="14">
        <f t="shared" si="1112"/>
        <v>0</v>
      </c>
      <c r="AA3471" s="14">
        <f t="shared" si="1113"/>
        <v>0</v>
      </c>
      <c r="AB3471" s="14">
        <f>R3471+W3471</f>
        <v>0</v>
      </c>
      <c r="AC3471" s="15">
        <f t="shared" ref="AC3471:AC3483" si="1114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803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110"/>
        <v>769.6</v>
      </c>
      <c r="Y3472" s="14">
        <f t="shared" si="1111"/>
        <v>0</v>
      </c>
      <c r="Z3472" s="14">
        <f t="shared" si="1112"/>
        <v>0</v>
      </c>
      <c r="AA3472" s="14">
        <f t="shared" si="1113"/>
        <v>0</v>
      </c>
      <c r="AB3472" s="14">
        <f t="shared" ref="AB3472:AB3483" si="1115">R3472+W3472</f>
        <v>0</v>
      </c>
      <c r="AC3472" s="15">
        <f t="shared" si="1114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804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110"/>
        <v>769.6</v>
      </c>
      <c r="Y3473" s="14">
        <f t="shared" si="1111"/>
        <v>0</v>
      </c>
      <c r="Z3473" s="14">
        <f t="shared" si="1112"/>
        <v>0</v>
      </c>
      <c r="AA3473" s="14">
        <f t="shared" si="1113"/>
        <v>0</v>
      </c>
      <c r="AB3473" s="14">
        <f t="shared" si="1115"/>
        <v>0</v>
      </c>
      <c r="AC3473" s="15">
        <f t="shared" si="1114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654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110"/>
        <v>769.6</v>
      </c>
      <c r="Y3474" s="14">
        <f t="shared" si="1111"/>
        <v>0</v>
      </c>
      <c r="Z3474" s="14">
        <f t="shared" si="1112"/>
        <v>0</v>
      </c>
      <c r="AA3474" s="14">
        <f t="shared" si="1113"/>
        <v>0</v>
      </c>
      <c r="AB3474" s="14">
        <f t="shared" si="1115"/>
        <v>0</v>
      </c>
      <c r="AC3474" s="15">
        <f t="shared" si="1114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595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70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388.5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110"/>
        <v>265.98</v>
      </c>
      <c r="Y3475" s="14">
        <f t="shared" si="1111"/>
        <v>666</v>
      </c>
      <c r="Z3475" s="14">
        <f t="shared" si="1112"/>
        <v>0</v>
      </c>
      <c r="AA3475" s="14">
        <f t="shared" si="1113"/>
        <v>0</v>
      </c>
      <c r="AB3475" s="14">
        <f t="shared" si="1115"/>
        <v>0</v>
      </c>
      <c r="AC3475" s="15">
        <f t="shared" si="1114"/>
        <v>932</v>
      </c>
      <c r="AD3475" s="48">
        <f>(ROUND(AC3475-AC3469,1)/AC3469)</f>
        <v>0.14496314496314497</v>
      </c>
      <c r="AE3475" s="113"/>
      <c r="AF3475" s="60"/>
    </row>
    <row r="3476" spans="1:32">
      <c r="A3476" s="99" t="s">
        <v>830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35</v>
      </c>
      <c r="L3476" s="13">
        <v>35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388.5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110"/>
        <v>265.98</v>
      </c>
      <c r="Y3476" s="14">
        <f t="shared" si="1111"/>
        <v>0</v>
      </c>
      <c r="Z3476" s="14">
        <f t="shared" si="1112"/>
        <v>666</v>
      </c>
      <c r="AA3476" s="14">
        <f t="shared" si="1113"/>
        <v>0</v>
      </c>
      <c r="AB3476" s="14">
        <f t="shared" si="1115"/>
        <v>0</v>
      </c>
      <c r="AC3476" s="15">
        <f t="shared" si="1114"/>
        <v>932</v>
      </c>
      <c r="AD3476" s="48">
        <f>(ROUND(AC3476-AC3469,1)/AC3469)</f>
        <v>0.14496314496314497</v>
      </c>
      <c r="AE3476" s="113"/>
      <c r="AF3476" s="60"/>
    </row>
    <row r="3477" spans="1:32">
      <c r="A3477" s="99" t="s">
        <v>831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70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388.5</v>
      </c>
      <c r="W3477" s="14">
        <f>(R3477/100)*(K3477*$K$11)+(R3477/100)*(L3477*$L$11)</f>
        <v>0</v>
      </c>
      <c r="X3477" s="14">
        <f t="shared" si="1110"/>
        <v>265.98</v>
      </c>
      <c r="Y3477" s="14">
        <f t="shared" si="1111"/>
        <v>0</v>
      </c>
      <c r="Z3477" s="14">
        <f t="shared" si="1112"/>
        <v>0</v>
      </c>
      <c r="AA3477" s="14">
        <f t="shared" si="1113"/>
        <v>666</v>
      </c>
      <c r="AB3477" s="14">
        <f t="shared" si="1115"/>
        <v>0</v>
      </c>
      <c r="AC3477" s="15">
        <f t="shared" si="1114"/>
        <v>932</v>
      </c>
      <c r="AD3477" s="48">
        <f>(ROUND(AC3477-AC3469,1)/AC3469)</f>
        <v>0.14496314496314497</v>
      </c>
      <c r="AE3477" s="113"/>
      <c r="AF3477" s="60"/>
    </row>
    <row r="3478" spans="1:32">
      <c r="A3478" s="99" t="s">
        <v>832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35</v>
      </c>
      <c r="L3478" s="13">
        <v>35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388.5</v>
      </c>
      <c r="X3478" s="14">
        <f t="shared" si="1110"/>
        <v>265.98</v>
      </c>
      <c r="Y3478" s="14">
        <f t="shared" si="1111"/>
        <v>0</v>
      </c>
      <c r="Z3478" s="14">
        <f t="shared" si="1112"/>
        <v>0</v>
      </c>
      <c r="AA3478" s="14">
        <f t="shared" si="1113"/>
        <v>0</v>
      </c>
      <c r="AB3478" s="14">
        <f t="shared" si="1115"/>
        <v>666</v>
      </c>
      <c r="AC3478" s="15">
        <f t="shared" si="1114"/>
        <v>932</v>
      </c>
      <c r="AD3478" s="48">
        <f>(ROUND(AC3478-AC3469,1)/AC3469)</f>
        <v>0.14496314496314497</v>
      </c>
      <c r="AE3478" s="113"/>
      <c r="AF3478" s="60"/>
    </row>
    <row r="3479" spans="1:32">
      <c r="A3479" s="99" t="s">
        <v>833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>N3479+S3479</f>
        <v>943.5</v>
      </c>
      <c r="Y3479" s="14">
        <f t="shared" si="1111"/>
        <v>0</v>
      </c>
      <c r="Z3479" s="14">
        <f t="shared" si="1112"/>
        <v>0</v>
      </c>
      <c r="AA3479" s="14">
        <f t="shared" si="1113"/>
        <v>0</v>
      </c>
      <c r="AB3479" s="14">
        <f t="shared" si="1115"/>
        <v>0</v>
      </c>
      <c r="AC3479" s="15">
        <f t="shared" si="1114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834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110"/>
        <v>943.5</v>
      </c>
      <c r="Y3480" s="14">
        <f t="shared" si="1111"/>
        <v>0</v>
      </c>
      <c r="Z3480" s="14">
        <f t="shared" si="1112"/>
        <v>0</v>
      </c>
      <c r="AA3480" s="14">
        <f t="shared" si="1113"/>
        <v>0</v>
      </c>
      <c r="AB3480" s="14">
        <f t="shared" si="1115"/>
        <v>0</v>
      </c>
      <c r="AC3480" s="15">
        <f t="shared" si="1114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110"/>
        <v>943.5</v>
      </c>
      <c r="Y3481" s="14">
        <f t="shared" si="1111"/>
        <v>0</v>
      </c>
      <c r="Z3481" s="14">
        <f t="shared" si="1112"/>
        <v>0</v>
      </c>
      <c r="AA3481" s="14">
        <f t="shared" si="1113"/>
        <v>0</v>
      </c>
      <c r="AB3481" s="14">
        <f t="shared" si="1115"/>
        <v>0</v>
      </c>
      <c r="AC3481" s="15">
        <f t="shared" si="1114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110"/>
        <v>867.28</v>
      </c>
      <c r="Y3482" s="14">
        <f t="shared" si="1111"/>
        <v>0</v>
      </c>
      <c r="Z3482" s="14">
        <f t="shared" si="1112"/>
        <v>0</v>
      </c>
      <c r="AA3482" s="14">
        <f t="shared" si="1113"/>
        <v>0</v>
      </c>
      <c r="AB3482" s="14">
        <f t="shared" si="1115"/>
        <v>0</v>
      </c>
      <c r="AC3482" s="15">
        <f t="shared" si="1114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70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725.2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110"/>
        <v>1021.2</v>
      </c>
      <c r="Y3483" s="14">
        <f t="shared" si="1111"/>
        <v>0</v>
      </c>
      <c r="Z3483" s="14">
        <f t="shared" si="1112"/>
        <v>0</v>
      </c>
      <c r="AA3483" s="14">
        <f t="shared" si="1113"/>
        <v>0</v>
      </c>
      <c r="AB3483" s="14">
        <f t="shared" si="1115"/>
        <v>0</v>
      </c>
      <c r="AC3483" s="15">
        <f t="shared" si="1114"/>
        <v>1021.2</v>
      </c>
      <c r="AD3483" s="48">
        <f>(ROUND(AC3483-AC3469,1)/AC3469)</f>
        <v>0.25454545454545452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116">N3484+S3484</f>
        <v>843.2</v>
      </c>
      <c r="Y3484" s="52">
        <f t="shared" ref="Y3484:Y3513" si="1117">O3484+T3484</f>
        <v>0</v>
      </c>
      <c r="Z3484" s="52">
        <f t="shared" ref="Z3484:Z3513" si="1118">P3484+U3484</f>
        <v>0</v>
      </c>
      <c r="AA3484" s="52">
        <f t="shared" ref="AA3484:AA3513" si="1119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801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116"/>
        <v>962.88000000000011</v>
      </c>
      <c r="Y3485" s="14">
        <f t="shared" si="1117"/>
        <v>0</v>
      </c>
      <c r="Z3485" s="14">
        <f t="shared" si="1118"/>
        <v>0</v>
      </c>
      <c r="AA3485" s="14">
        <f t="shared" si="1119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800</v>
      </c>
      <c r="AF3485" s="60"/>
    </row>
    <row r="3486" spans="1:32">
      <c r="A3486" s="99" t="s">
        <v>802</v>
      </c>
      <c r="B3486" s="93">
        <v>0</v>
      </c>
      <c r="C3486" s="21" t="s">
        <v>835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116"/>
        <v>786.08</v>
      </c>
      <c r="Y3486" s="14">
        <f t="shared" si="1117"/>
        <v>0</v>
      </c>
      <c r="Z3486" s="14">
        <f t="shared" si="1118"/>
        <v>0</v>
      </c>
      <c r="AA3486" s="14">
        <f t="shared" si="1119"/>
        <v>0</v>
      </c>
      <c r="AB3486" s="14">
        <f>R3486+W3486</f>
        <v>0</v>
      </c>
      <c r="AC3486" s="15">
        <f t="shared" ref="AC3486:AC3498" si="1120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803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116"/>
        <v>786.08</v>
      </c>
      <c r="Y3487" s="14">
        <f t="shared" si="1117"/>
        <v>0</v>
      </c>
      <c r="Z3487" s="14">
        <f t="shared" si="1118"/>
        <v>0</v>
      </c>
      <c r="AA3487" s="14">
        <f t="shared" si="1119"/>
        <v>0</v>
      </c>
      <c r="AB3487" s="14">
        <f t="shared" ref="AB3487:AB3498" si="1121">R3487+W3487</f>
        <v>0</v>
      </c>
      <c r="AC3487" s="15">
        <f t="shared" si="1120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804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116"/>
        <v>786.08</v>
      </c>
      <c r="Y3488" s="14">
        <f t="shared" si="1117"/>
        <v>0</v>
      </c>
      <c r="Z3488" s="14">
        <f t="shared" si="1118"/>
        <v>0</v>
      </c>
      <c r="AA3488" s="14">
        <f t="shared" si="1119"/>
        <v>0</v>
      </c>
      <c r="AB3488" s="14">
        <f t="shared" si="1121"/>
        <v>0</v>
      </c>
      <c r="AC3488" s="15">
        <f t="shared" si="1120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654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116"/>
        <v>786.08</v>
      </c>
      <c r="Y3489" s="14">
        <f t="shared" si="1117"/>
        <v>0</v>
      </c>
      <c r="Z3489" s="14">
        <f t="shared" si="1118"/>
        <v>0</v>
      </c>
      <c r="AA3489" s="14">
        <f t="shared" si="1119"/>
        <v>0</v>
      </c>
      <c r="AB3489" s="14">
        <f t="shared" si="1121"/>
        <v>0</v>
      </c>
      <c r="AC3489" s="15">
        <f t="shared" si="1120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595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16"/>
        <v>274.04000000000002</v>
      </c>
      <c r="Y3490" s="14">
        <f t="shared" si="1117"/>
        <v>624</v>
      </c>
      <c r="Z3490" s="14">
        <f t="shared" si="1118"/>
        <v>0</v>
      </c>
      <c r="AA3490" s="14">
        <f t="shared" si="1119"/>
        <v>0</v>
      </c>
      <c r="AB3490" s="14">
        <f t="shared" si="1121"/>
        <v>0</v>
      </c>
      <c r="AC3490" s="15">
        <f t="shared" si="1120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830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16"/>
        <v>229.84</v>
      </c>
      <c r="Y3491" s="14">
        <f t="shared" si="1117"/>
        <v>0</v>
      </c>
      <c r="Z3491" s="14">
        <f t="shared" si="1118"/>
        <v>666</v>
      </c>
      <c r="AA3491" s="14">
        <f t="shared" si="1119"/>
        <v>0</v>
      </c>
      <c r="AB3491" s="14">
        <f t="shared" si="1121"/>
        <v>0</v>
      </c>
      <c r="AC3491" s="15">
        <f t="shared" si="1120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831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116"/>
        <v>185.64000000000001</v>
      </c>
      <c r="Y3492" s="14">
        <f t="shared" si="1117"/>
        <v>0</v>
      </c>
      <c r="Z3492" s="14">
        <f t="shared" si="1118"/>
        <v>0</v>
      </c>
      <c r="AA3492" s="14">
        <f t="shared" si="1119"/>
        <v>705</v>
      </c>
      <c r="AB3492" s="14">
        <f t="shared" si="1121"/>
        <v>0</v>
      </c>
      <c r="AC3492" s="15">
        <f t="shared" si="1120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832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116"/>
        <v>229.84</v>
      </c>
      <c r="Y3493" s="14">
        <f t="shared" si="1117"/>
        <v>0</v>
      </c>
      <c r="Z3493" s="14">
        <f t="shared" si="1118"/>
        <v>0</v>
      </c>
      <c r="AA3493" s="14">
        <f t="shared" si="1119"/>
        <v>0</v>
      </c>
      <c r="AB3493" s="14">
        <f t="shared" si="1121"/>
        <v>666</v>
      </c>
      <c r="AC3493" s="15">
        <f t="shared" si="1120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833</v>
      </c>
      <c r="B3494" s="93"/>
      <c r="C3494" s="21" t="s">
        <v>327</v>
      </c>
      <c r="D3494" s="12">
        <v>180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270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702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116"/>
        <v>972</v>
      </c>
      <c r="Y3494" s="14">
        <f t="shared" si="1117"/>
        <v>0</v>
      </c>
      <c r="Z3494" s="14">
        <f t="shared" si="1118"/>
        <v>0</v>
      </c>
      <c r="AA3494" s="14">
        <f t="shared" si="1119"/>
        <v>0</v>
      </c>
      <c r="AB3494" s="14">
        <f t="shared" si="1121"/>
        <v>0</v>
      </c>
      <c r="AC3494" s="15">
        <f t="shared" si="1120"/>
        <v>972</v>
      </c>
      <c r="AD3494" s="48">
        <f>(ROUND(AC3494-AC3484,1)/AC3484)</f>
        <v>0.15275142314990514</v>
      </c>
      <c r="AE3494" s="113"/>
      <c r="AF3494" s="60"/>
    </row>
    <row r="3495" spans="1:32">
      <c r="A3495" s="99" t="s">
        <v>834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16"/>
        <v>930</v>
      </c>
      <c r="Y3495" s="14">
        <f t="shared" si="1117"/>
        <v>0</v>
      </c>
      <c r="Z3495" s="14">
        <f t="shared" si="1118"/>
        <v>0</v>
      </c>
      <c r="AA3495" s="14">
        <f t="shared" si="1119"/>
        <v>0</v>
      </c>
      <c r="AB3495" s="14">
        <f t="shared" si="1121"/>
        <v>0</v>
      </c>
      <c r="AC3495" s="15">
        <f t="shared" si="1120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16"/>
        <v>930</v>
      </c>
      <c r="Y3496" s="14">
        <f t="shared" si="1117"/>
        <v>0</v>
      </c>
      <c r="Z3496" s="14">
        <f t="shared" si="1118"/>
        <v>0</v>
      </c>
      <c r="AA3496" s="14">
        <f t="shared" si="1119"/>
        <v>0</v>
      </c>
      <c r="AB3496" s="14">
        <f t="shared" si="1121"/>
        <v>0</v>
      </c>
      <c r="AC3496" s="15">
        <f t="shared" si="1120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116"/>
        <v>926.97600000000011</v>
      </c>
      <c r="Y3497" s="14">
        <f t="shared" si="1117"/>
        <v>0</v>
      </c>
      <c r="Z3497" s="14">
        <f t="shared" si="1118"/>
        <v>0</v>
      </c>
      <c r="AA3497" s="14">
        <f t="shared" si="1119"/>
        <v>0</v>
      </c>
      <c r="AB3497" s="14">
        <f t="shared" si="1121"/>
        <v>0</v>
      </c>
      <c r="AC3497" s="15">
        <f t="shared" si="1120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116"/>
        <v>1037.9520000000002</v>
      </c>
      <c r="Y3498" s="14">
        <f t="shared" si="1117"/>
        <v>0</v>
      </c>
      <c r="Z3498" s="14">
        <f t="shared" si="1118"/>
        <v>0</v>
      </c>
      <c r="AA3498" s="14">
        <f t="shared" si="1119"/>
        <v>0</v>
      </c>
      <c r="AB3498" s="14">
        <f t="shared" si="1121"/>
        <v>0</v>
      </c>
      <c r="AC3498" s="15">
        <f t="shared" si="1120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879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116"/>
        <v>840</v>
      </c>
      <c r="Y3499" s="52">
        <f t="shared" si="1117"/>
        <v>0</v>
      </c>
      <c r="Z3499" s="52">
        <f t="shared" si="1118"/>
        <v>0</v>
      </c>
      <c r="AA3499" s="52">
        <f t="shared" si="1119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801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116"/>
        <v>960</v>
      </c>
      <c r="Y3500" s="14">
        <f t="shared" si="1117"/>
        <v>0</v>
      </c>
      <c r="Z3500" s="14">
        <f t="shared" si="1118"/>
        <v>0</v>
      </c>
      <c r="AA3500" s="14">
        <f t="shared" si="1119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800</v>
      </c>
      <c r="AF3500" s="60"/>
    </row>
    <row r="3501" spans="1:32">
      <c r="A3501" s="99" t="s">
        <v>802</v>
      </c>
      <c r="B3501" s="91">
        <v>16</v>
      </c>
      <c r="C3501" s="21" t="s">
        <v>835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116"/>
        <v>786</v>
      </c>
      <c r="Y3501" s="14">
        <f t="shared" si="1117"/>
        <v>0</v>
      </c>
      <c r="Z3501" s="14">
        <f t="shared" si="1118"/>
        <v>0</v>
      </c>
      <c r="AA3501" s="14">
        <f t="shared" si="1119"/>
        <v>0</v>
      </c>
      <c r="AB3501" s="14">
        <f>R3501+W3501</f>
        <v>0</v>
      </c>
      <c r="AC3501" s="15">
        <f t="shared" ref="AC3501:AC3513" si="1122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803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116"/>
        <v>786</v>
      </c>
      <c r="Y3502" s="14">
        <f t="shared" si="1117"/>
        <v>0</v>
      </c>
      <c r="Z3502" s="14">
        <f t="shared" si="1118"/>
        <v>0</v>
      </c>
      <c r="AA3502" s="14">
        <f t="shared" si="1119"/>
        <v>0</v>
      </c>
      <c r="AB3502" s="14">
        <f t="shared" ref="AB3502:AB3513" si="1123">R3502+W3502</f>
        <v>0</v>
      </c>
      <c r="AC3502" s="15">
        <f t="shared" si="1122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804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116"/>
        <v>786</v>
      </c>
      <c r="Y3503" s="14">
        <f t="shared" si="1117"/>
        <v>0</v>
      </c>
      <c r="Z3503" s="14">
        <f t="shared" si="1118"/>
        <v>0</v>
      </c>
      <c r="AA3503" s="14">
        <f t="shared" si="1119"/>
        <v>0</v>
      </c>
      <c r="AB3503" s="14">
        <f t="shared" si="1123"/>
        <v>0</v>
      </c>
      <c r="AC3503" s="15">
        <f t="shared" si="1122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654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116"/>
        <v>786</v>
      </c>
      <c r="Y3504" s="14">
        <f t="shared" si="1117"/>
        <v>0</v>
      </c>
      <c r="Z3504" s="14">
        <f t="shared" si="1118"/>
        <v>0</v>
      </c>
      <c r="AA3504" s="14">
        <f t="shared" si="1119"/>
        <v>0</v>
      </c>
      <c r="AB3504" s="14">
        <f t="shared" si="1123"/>
        <v>0</v>
      </c>
      <c r="AC3504" s="15">
        <f t="shared" si="1122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595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116"/>
        <v>273</v>
      </c>
      <c r="Y3505" s="14">
        <f t="shared" si="1117"/>
        <v>657</v>
      </c>
      <c r="Z3505" s="14">
        <f t="shared" si="1118"/>
        <v>0</v>
      </c>
      <c r="AA3505" s="14">
        <f t="shared" si="1119"/>
        <v>0</v>
      </c>
      <c r="AB3505" s="14">
        <f t="shared" si="1123"/>
        <v>0</v>
      </c>
      <c r="AC3505" s="15">
        <f t="shared" si="1122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830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116"/>
        <v>273</v>
      </c>
      <c r="Y3506" s="14">
        <f t="shared" si="1117"/>
        <v>0</v>
      </c>
      <c r="Z3506" s="14">
        <f t="shared" si="1118"/>
        <v>657</v>
      </c>
      <c r="AA3506" s="14">
        <f t="shared" si="1119"/>
        <v>0</v>
      </c>
      <c r="AB3506" s="14">
        <f t="shared" si="1123"/>
        <v>0</v>
      </c>
      <c r="AC3506" s="15">
        <f t="shared" si="1122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831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116"/>
        <v>273</v>
      </c>
      <c r="Y3507" s="14">
        <f t="shared" si="1117"/>
        <v>0</v>
      </c>
      <c r="Z3507" s="14">
        <f t="shared" si="1118"/>
        <v>0</v>
      </c>
      <c r="AA3507" s="14">
        <f t="shared" si="1119"/>
        <v>657</v>
      </c>
      <c r="AB3507" s="14">
        <f t="shared" si="1123"/>
        <v>0</v>
      </c>
      <c r="AC3507" s="15">
        <f t="shared" si="1122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832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116"/>
        <v>273</v>
      </c>
      <c r="Y3508" s="14">
        <f t="shared" si="1117"/>
        <v>0</v>
      </c>
      <c r="Z3508" s="14">
        <f t="shared" si="1118"/>
        <v>0</v>
      </c>
      <c r="AA3508" s="14">
        <f t="shared" si="1119"/>
        <v>0</v>
      </c>
      <c r="AB3508" s="14">
        <f t="shared" si="1123"/>
        <v>657</v>
      </c>
      <c r="AC3508" s="15">
        <f t="shared" si="1122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833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(N3509/100)*(I3509*$I$13)+(N3509/100)*(J3509*$J$13)+(N3509/100)*(M3509*$M$13)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>N3509+S3509</f>
        <v>981</v>
      </c>
      <c r="Y3509" s="14">
        <f t="shared" si="1117"/>
        <v>0</v>
      </c>
      <c r="Z3509" s="14">
        <f t="shared" si="1118"/>
        <v>0</v>
      </c>
      <c r="AA3509" s="14">
        <f t="shared" si="1119"/>
        <v>0</v>
      </c>
      <c r="AB3509" s="14">
        <f t="shared" si="1123"/>
        <v>0</v>
      </c>
      <c r="AC3509" s="15">
        <f t="shared" si="1122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834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116"/>
        <v>981</v>
      </c>
      <c r="Y3510" s="14">
        <f t="shared" si="1117"/>
        <v>0</v>
      </c>
      <c r="Z3510" s="14">
        <f t="shared" si="1118"/>
        <v>0</v>
      </c>
      <c r="AA3510" s="14">
        <f t="shared" si="1119"/>
        <v>0</v>
      </c>
      <c r="AB3510" s="14">
        <f t="shared" si="1123"/>
        <v>0</v>
      </c>
      <c r="AC3510" s="15">
        <f t="shared" si="1122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116"/>
        <v>981</v>
      </c>
      <c r="Y3511" s="14">
        <f t="shared" si="1117"/>
        <v>0</v>
      </c>
      <c r="Z3511" s="14">
        <f t="shared" si="1118"/>
        <v>0</v>
      </c>
      <c r="AA3511" s="14">
        <f t="shared" si="1119"/>
        <v>0</v>
      </c>
      <c r="AB3511" s="14">
        <f t="shared" si="1123"/>
        <v>0</v>
      </c>
      <c r="AC3511" s="15">
        <f t="shared" si="1122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116"/>
        <v>904.8</v>
      </c>
      <c r="Y3512" s="14">
        <f t="shared" si="1117"/>
        <v>0</v>
      </c>
      <c r="Z3512" s="14">
        <f t="shared" si="1118"/>
        <v>0</v>
      </c>
      <c r="AA3512" s="14">
        <f t="shared" si="1119"/>
        <v>0</v>
      </c>
      <c r="AB3512" s="14">
        <f t="shared" si="1123"/>
        <v>0</v>
      </c>
      <c r="AC3512" s="15">
        <f t="shared" si="1122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116"/>
        <v>1068</v>
      </c>
      <c r="Y3513" s="14">
        <f t="shared" si="1117"/>
        <v>0</v>
      </c>
      <c r="Z3513" s="14">
        <f t="shared" si="1118"/>
        <v>0</v>
      </c>
      <c r="AA3513" s="14">
        <f t="shared" si="1119"/>
        <v>0</v>
      </c>
      <c r="AB3513" s="14">
        <f t="shared" si="1123"/>
        <v>0</v>
      </c>
      <c r="AC3513" s="15">
        <f t="shared" si="1122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880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24">N3514+S3514</f>
        <v>842.40000000000009</v>
      </c>
      <c r="Y3514" s="52">
        <f t="shared" ref="Y3514:Y3528" si="1125">O3514+T3514</f>
        <v>0</v>
      </c>
      <c r="Z3514" s="52">
        <f t="shared" ref="Z3514:Z3528" si="1126">P3514+U3514</f>
        <v>0</v>
      </c>
      <c r="AA3514" s="52">
        <f t="shared" ref="AA3514:AA3528" si="1127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801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24"/>
        <v>972</v>
      </c>
      <c r="Y3515" s="14">
        <f t="shared" si="1125"/>
        <v>0</v>
      </c>
      <c r="Z3515" s="14">
        <f t="shared" si="1126"/>
        <v>0</v>
      </c>
      <c r="AA3515" s="14">
        <f t="shared" si="1127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800</v>
      </c>
      <c r="AF3515" s="60"/>
    </row>
    <row r="3516" spans="1:32">
      <c r="A3516" s="99" t="s">
        <v>802</v>
      </c>
      <c r="B3516" s="93">
        <v>12</v>
      </c>
      <c r="C3516" s="21" t="s">
        <v>835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24"/>
        <v>790.56</v>
      </c>
      <c r="Y3516" s="14">
        <f t="shared" si="1125"/>
        <v>0</v>
      </c>
      <c r="Z3516" s="14">
        <f t="shared" si="1126"/>
        <v>0</v>
      </c>
      <c r="AA3516" s="14">
        <f t="shared" si="1127"/>
        <v>0</v>
      </c>
      <c r="AB3516" s="14">
        <f>R3516+W3516</f>
        <v>0</v>
      </c>
      <c r="AC3516" s="15">
        <f t="shared" ref="AC3516:AC3528" si="1128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803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24"/>
        <v>790.56</v>
      </c>
      <c r="Y3517" s="14">
        <f t="shared" si="1125"/>
        <v>0</v>
      </c>
      <c r="Z3517" s="14">
        <f t="shared" si="1126"/>
        <v>0</v>
      </c>
      <c r="AA3517" s="14">
        <f t="shared" si="1127"/>
        <v>0</v>
      </c>
      <c r="AB3517" s="14">
        <f t="shared" ref="AB3517:AB3528" si="1129">R3517+W3517</f>
        <v>0</v>
      </c>
      <c r="AC3517" s="15">
        <f t="shared" si="1128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804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24"/>
        <v>790.56</v>
      </c>
      <c r="Y3518" s="14">
        <f t="shared" si="1125"/>
        <v>0</v>
      </c>
      <c r="Z3518" s="14">
        <f t="shared" si="1126"/>
        <v>0</v>
      </c>
      <c r="AA3518" s="14">
        <f t="shared" si="1127"/>
        <v>0</v>
      </c>
      <c r="AB3518" s="14">
        <f t="shared" si="1129"/>
        <v>0</v>
      </c>
      <c r="AC3518" s="15">
        <f t="shared" si="1128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654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24"/>
        <v>790.56</v>
      </c>
      <c r="Y3519" s="14">
        <f t="shared" si="1125"/>
        <v>0</v>
      </c>
      <c r="Z3519" s="14">
        <f t="shared" si="1126"/>
        <v>0</v>
      </c>
      <c r="AA3519" s="14">
        <f t="shared" si="1127"/>
        <v>0</v>
      </c>
      <c r="AB3519" s="14">
        <f t="shared" si="1129"/>
        <v>0</v>
      </c>
      <c r="AC3519" s="15">
        <f t="shared" si="1128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595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90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437.40000000000003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24"/>
        <v>273.77999999999997</v>
      </c>
      <c r="Y3520" s="14">
        <f t="shared" si="1125"/>
        <v>680.40000000000009</v>
      </c>
      <c r="Z3520" s="14">
        <f t="shared" si="1126"/>
        <v>0</v>
      </c>
      <c r="AA3520" s="14">
        <f t="shared" si="1127"/>
        <v>0</v>
      </c>
      <c r="AB3520" s="14">
        <f t="shared" si="1129"/>
        <v>0</v>
      </c>
      <c r="AC3520" s="15">
        <f t="shared" si="1128"/>
        <v>954.2</v>
      </c>
      <c r="AD3520" s="48">
        <f>(ROUND(AC3520-AC3514,1)/AC3514)</f>
        <v>0.13271604938271606</v>
      </c>
      <c r="AE3520" s="113"/>
      <c r="AF3520" s="60"/>
    </row>
    <row r="3521" spans="1:32">
      <c r="A3521" s="99" t="s">
        <v>830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45</v>
      </c>
      <c r="L3521" s="13">
        <v>45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437.40000000000003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24"/>
        <v>273.77999999999997</v>
      </c>
      <c r="Y3521" s="14">
        <f t="shared" si="1125"/>
        <v>0</v>
      </c>
      <c r="Z3521" s="14">
        <f t="shared" si="1126"/>
        <v>680.40000000000009</v>
      </c>
      <c r="AA3521" s="14">
        <f t="shared" si="1127"/>
        <v>0</v>
      </c>
      <c r="AB3521" s="14">
        <f t="shared" si="1129"/>
        <v>0</v>
      </c>
      <c r="AC3521" s="15">
        <f t="shared" si="1128"/>
        <v>954.2</v>
      </c>
      <c r="AD3521" s="48">
        <f>(ROUND(AC3521-AC3514,1)/AC3514)</f>
        <v>0.13271604938271606</v>
      </c>
      <c r="AE3521" s="113"/>
      <c r="AF3521" s="60"/>
    </row>
    <row r="3522" spans="1:32">
      <c r="A3522" s="99" t="s">
        <v>831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90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437.40000000000003</v>
      </c>
      <c r="W3522" s="14">
        <f>(R3522/100)*(K3522*$K$11)+(R3522/100)*(L3522*$L$11)</f>
        <v>0</v>
      </c>
      <c r="X3522" s="14">
        <f t="shared" si="1124"/>
        <v>273.77999999999997</v>
      </c>
      <c r="Y3522" s="14">
        <f t="shared" si="1125"/>
        <v>0</v>
      </c>
      <c r="Z3522" s="14">
        <f t="shared" si="1126"/>
        <v>0</v>
      </c>
      <c r="AA3522" s="14">
        <f t="shared" si="1127"/>
        <v>680.40000000000009</v>
      </c>
      <c r="AB3522" s="14">
        <f t="shared" si="1129"/>
        <v>0</v>
      </c>
      <c r="AC3522" s="15">
        <f t="shared" si="1128"/>
        <v>954.2</v>
      </c>
      <c r="AD3522" s="48">
        <f>(ROUND(AC3522-AC3514,1)/AC3514)</f>
        <v>0.13271604938271606</v>
      </c>
      <c r="AE3522" s="113"/>
      <c r="AF3522" s="60"/>
    </row>
    <row r="3523" spans="1:32">
      <c r="A3523" s="99" t="s">
        <v>832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45</v>
      </c>
      <c r="L3523" s="13">
        <v>45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437.40000000000003</v>
      </c>
      <c r="X3523" s="14">
        <f t="shared" si="1124"/>
        <v>273.77999999999997</v>
      </c>
      <c r="Y3523" s="14">
        <f t="shared" si="1125"/>
        <v>0</v>
      </c>
      <c r="Z3523" s="14">
        <f t="shared" si="1126"/>
        <v>0</v>
      </c>
      <c r="AA3523" s="14">
        <f t="shared" si="1127"/>
        <v>0</v>
      </c>
      <c r="AB3523" s="14">
        <f t="shared" si="1129"/>
        <v>680.40000000000009</v>
      </c>
      <c r="AC3523" s="15">
        <f t="shared" si="1128"/>
        <v>954.2</v>
      </c>
      <c r="AD3523" s="48">
        <f>(ROUND(AC3523-AC3514,1)/AC3514)</f>
        <v>0.13271604938271606</v>
      </c>
      <c r="AE3523" s="113"/>
      <c r="AF3523" s="60"/>
    </row>
    <row r="3524" spans="1:32">
      <c r="A3524" s="99" t="s">
        <v>833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(N3524/100)*(I3524*$I$13)+(N3524/100)*(J3524*$J$13)+(N3524/100)*(M3524*$M$13)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>N3524+S3524</f>
        <v>972.00000000000011</v>
      </c>
      <c r="Y3524" s="14">
        <f t="shared" si="1125"/>
        <v>0</v>
      </c>
      <c r="Z3524" s="14">
        <f t="shared" si="1126"/>
        <v>0</v>
      </c>
      <c r="AA3524" s="14">
        <f t="shared" si="1127"/>
        <v>0</v>
      </c>
      <c r="AB3524" s="14">
        <f t="shared" si="1129"/>
        <v>0</v>
      </c>
      <c r="AC3524" s="15">
        <f t="shared" si="1128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834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24"/>
        <v>972.00000000000011</v>
      </c>
      <c r="Y3525" s="14">
        <f t="shared" si="1125"/>
        <v>0</v>
      </c>
      <c r="Z3525" s="14">
        <f t="shared" si="1126"/>
        <v>0</v>
      </c>
      <c r="AA3525" s="14">
        <f t="shared" si="1127"/>
        <v>0</v>
      </c>
      <c r="AB3525" s="14">
        <f t="shared" si="1129"/>
        <v>0</v>
      </c>
      <c r="AC3525" s="15">
        <f t="shared" si="1128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24"/>
        <v>972.00000000000011</v>
      </c>
      <c r="Y3526" s="14">
        <f t="shared" si="1125"/>
        <v>0</v>
      </c>
      <c r="Z3526" s="14">
        <f t="shared" si="1126"/>
        <v>0</v>
      </c>
      <c r="AA3526" s="14">
        <f t="shared" si="1127"/>
        <v>0</v>
      </c>
      <c r="AB3526" s="14">
        <f t="shared" si="1129"/>
        <v>0</v>
      </c>
      <c r="AC3526" s="15">
        <f t="shared" si="1128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24"/>
        <v>894.24</v>
      </c>
      <c r="Y3527" s="14">
        <f t="shared" si="1125"/>
        <v>0</v>
      </c>
      <c r="Z3527" s="14">
        <f t="shared" si="1126"/>
        <v>0</v>
      </c>
      <c r="AA3527" s="14">
        <f t="shared" si="1127"/>
        <v>0</v>
      </c>
      <c r="AB3527" s="14">
        <f t="shared" si="1129"/>
        <v>0</v>
      </c>
      <c r="AC3527" s="15">
        <f t="shared" si="1128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24"/>
        <v>1101.5999999999999</v>
      </c>
      <c r="Y3528" s="14">
        <f t="shared" si="1125"/>
        <v>0</v>
      </c>
      <c r="Z3528" s="14">
        <f t="shared" si="1126"/>
        <v>0</v>
      </c>
      <c r="AA3528" s="14">
        <f t="shared" si="1127"/>
        <v>0</v>
      </c>
      <c r="AB3528" s="14">
        <f t="shared" si="1129"/>
        <v>0</v>
      </c>
      <c r="AC3528" s="15">
        <f t="shared" si="1128"/>
        <v>1101.5999999999999</v>
      </c>
      <c r="AD3528" s="48">
        <f>(ROUND(AC3528-AC3514,1)/AC3514)</f>
        <v>0.30769230769230771</v>
      </c>
      <c r="AE3528" s="111"/>
      <c r="AF3528" s="63"/>
    </row>
    <row r="3529" spans="1:32">
      <c r="A3529" s="106" t="s">
        <v>0</v>
      </c>
      <c r="B3529" s="90" t="s">
        <v>881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30">N3529+S3529</f>
        <v>816</v>
      </c>
      <c r="Y3529" s="52">
        <f t="shared" ref="Y3529:Y3543" si="1131">O3529+T3529</f>
        <v>0</v>
      </c>
      <c r="Z3529" s="52">
        <f t="shared" ref="Z3529:Z3543" si="1132">P3529+U3529</f>
        <v>0</v>
      </c>
      <c r="AA3529" s="52">
        <f t="shared" ref="AA3529:AA3543" si="1133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801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30"/>
        <v>938.4</v>
      </c>
      <c r="Y3530" s="14">
        <f t="shared" si="1131"/>
        <v>0</v>
      </c>
      <c r="Z3530" s="14">
        <f t="shared" si="1132"/>
        <v>0</v>
      </c>
      <c r="AA3530" s="14">
        <f t="shared" si="1133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/>
      <c r="AF3530" s="60"/>
    </row>
    <row r="3531" spans="1:32">
      <c r="A3531" s="99" t="s">
        <v>802</v>
      </c>
      <c r="B3531" s="91">
        <v>0</v>
      </c>
      <c r="C3531" s="21" t="s">
        <v>835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30"/>
        <v>768.4</v>
      </c>
      <c r="Y3531" s="14">
        <f t="shared" si="1131"/>
        <v>0</v>
      </c>
      <c r="Z3531" s="14">
        <f t="shared" si="1132"/>
        <v>0</v>
      </c>
      <c r="AA3531" s="14">
        <f t="shared" si="1133"/>
        <v>0</v>
      </c>
      <c r="AB3531" s="14">
        <f>R3531+W3531</f>
        <v>0</v>
      </c>
      <c r="AC3531" s="15">
        <f t="shared" ref="AC3531:AC3543" si="1134">ROUND(X3531+Y3531+Z3531+AA3531+AB3531,1)</f>
        <v>768.4</v>
      </c>
      <c r="AD3531" s="48">
        <f>(ROUND(AC3531-AC3529,1)/AC3529)</f>
        <v>-5.8333333333333334E-2</v>
      </c>
      <c r="AE3531" s="113" t="s">
        <v>800</v>
      </c>
      <c r="AF3531" s="60"/>
    </row>
    <row r="3532" spans="1:32">
      <c r="A3532" s="99" t="s">
        <v>803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30"/>
        <v>768.4</v>
      </c>
      <c r="Y3532" s="14">
        <f t="shared" si="1131"/>
        <v>0</v>
      </c>
      <c r="Z3532" s="14">
        <f t="shared" si="1132"/>
        <v>0</v>
      </c>
      <c r="AA3532" s="14">
        <f t="shared" si="1133"/>
        <v>0</v>
      </c>
      <c r="AB3532" s="14">
        <f t="shared" ref="AB3532:AB3543" si="1135">R3532+W3532</f>
        <v>0</v>
      </c>
      <c r="AC3532" s="15">
        <f t="shared" si="1134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804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30"/>
        <v>768.4</v>
      </c>
      <c r="Y3533" s="14">
        <f t="shared" si="1131"/>
        <v>0</v>
      </c>
      <c r="Z3533" s="14">
        <f t="shared" si="1132"/>
        <v>0</v>
      </c>
      <c r="AA3533" s="14">
        <f t="shared" si="1133"/>
        <v>0</v>
      </c>
      <c r="AB3533" s="14">
        <f t="shared" si="1135"/>
        <v>0</v>
      </c>
      <c r="AC3533" s="15">
        <f t="shared" si="1134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654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30"/>
        <v>768.4</v>
      </c>
      <c r="Y3534" s="14">
        <f t="shared" si="1131"/>
        <v>0</v>
      </c>
      <c r="Z3534" s="14">
        <f t="shared" si="1132"/>
        <v>0</v>
      </c>
      <c r="AA3534" s="14">
        <f t="shared" si="1133"/>
        <v>0</v>
      </c>
      <c r="AB3534" s="14">
        <f t="shared" si="1135"/>
        <v>0</v>
      </c>
      <c r="AC3534" s="15">
        <f t="shared" si="1134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595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30"/>
        <v>265.2</v>
      </c>
      <c r="Y3535" s="14">
        <f t="shared" si="1131"/>
        <v>632.4</v>
      </c>
      <c r="Z3535" s="14">
        <f t="shared" si="1132"/>
        <v>0</v>
      </c>
      <c r="AA3535" s="14">
        <f t="shared" si="1133"/>
        <v>0</v>
      </c>
      <c r="AB3535" s="14">
        <f t="shared" si="1135"/>
        <v>0</v>
      </c>
      <c r="AC3535" s="15">
        <f t="shared" si="1134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830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30"/>
        <v>265.2</v>
      </c>
      <c r="Y3536" s="14">
        <f t="shared" si="1131"/>
        <v>0</v>
      </c>
      <c r="Z3536" s="14">
        <f t="shared" si="1132"/>
        <v>632.4</v>
      </c>
      <c r="AA3536" s="14">
        <f t="shared" si="1133"/>
        <v>0</v>
      </c>
      <c r="AB3536" s="14">
        <f t="shared" si="1135"/>
        <v>0</v>
      </c>
      <c r="AC3536" s="15">
        <f t="shared" si="1134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831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30"/>
        <v>265.2</v>
      </c>
      <c r="Y3537" s="14">
        <f t="shared" si="1131"/>
        <v>0</v>
      </c>
      <c r="Z3537" s="14">
        <f t="shared" si="1132"/>
        <v>0</v>
      </c>
      <c r="AA3537" s="14">
        <f t="shared" si="1133"/>
        <v>632.4</v>
      </c>
      <c r="AB3537" s="14">
        <f t="shared" si="1135"/>
        <v>0</v>
      </c>
      <c r="AC3537" s="15">
        <f t="shared" si="1134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832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30"/>
        <v>265.2</v>
      </c>
      <c r="Y3538" s="14">
        <f t="shared" si="1131"/>
        <v>0</v>
      </c>
      <c r="Z3538" s="14">
        <f t="shared" si="1132"/>
        <v>0</v>
      </c>
      <c r="AA3538" s="14">
        <f t="shared" si="1133"/>
        <v>0</v>
      </c>
      <c r="AB3538" s="14">
        <f t="shared" si="1135"/>
        <v>632.4</v>
      </c>
      <c r="AC3538" s="15">
        <f t="shared" si="1134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833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(N3539/100)*(I3539*$I$13)+(N3539/100)*(J3539*$J$13)+(N3539/100)*(M3539*$M$13)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>N3539+S3539</f>
        <v>948.59999999999991</v>
      </c>
      <c r="Y3539" s="14">
        <f t="shared" si="1131"/>
        <v>0</v>
      </c>
      <c r="Z3539" s="14">
        <f t="shared" si="1132"/>
        <v>0</v>
      </c>
      <c r="AA3539" s="14">
        <f t="shared" si="1133"/>
        <v>0</v>
      </c>
      <c r="AB3539" s="14">
        <f t="shared" si="1135"/>
        <v>0</v>
      </c>
      <c r="AC3539" s="15">
        <f t="shared" si="1134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834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30"/>
        <v>948.59999999999991</v>
      </c>
      <c r="Y3540" s="14">
        <f t="shared" si="1131"/>
        <v>0</v>
      </c>
      <c r="Z3540" s="14">
        <f t="shared" si="1132"/>
        <v>0</v>
      </c>
      <c r="AA3540" s="14">
        <f t="shared" si="1133"/>
        <v>0</v>
      </c>
      <c r="AB3540" s="14">
        <f t="shared" si="1135"/>
        <v>0</v>
      </c>
      <c r="AC3540" s="15">
        <f t="shared" si="1134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30"/>
        <v>948.59999999999991</v>
      </c>
      <c r="Y3541" s="14">
        <f t="shared" si="1131"/>
        <v>0</v>
      </c>
      <c r="Z3541" s="14">
        <f t="shared" si="1132"/>
        <v>0</v>
      </c>
      <c r="AA3541" s="14">
        <f t="shared" si="1133"/>
        <v>0</v>
      </c>
      <c r="AB3541" s="14">
        <f t="shared" si="1135"/>
        <v>0</v>
      </c>
      <c r="AC3541" s="15">
        <f t="shared" si="1134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30"/>
        <v>843.2</v>
      </c>
      <c r="Y3542" s="14">
        <f t="shared" si="1131"/>
        <v>0</v>
      </c>
      <c r="Z3542" s="14">
        <f t="shared" si="1132"/>
        <v>0</v>
      </c>
      <c r="AA3542" s="14">
        <f t="shared" si="1133"/>
        <v>0</v>
      </c>
      <c r="AB3542" s="14">
        <f t="shared" si="1135"/>
        <v>0</v>
      </c>
      <c r="AC3542" s="15">
        <f t="shared" si="1134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30"/>
        <v>1081.2</v>
      </c>
      <c r="Y3543" s="14">
        <f t="shared" si="1131"/>
        <v>0</v>
      </c>
      <c r="Z3543" s="14">
        <f t="shared" si="1132"/>
        <v>0</v>
      </c>
      <c r="AA3543" s="14">
        <f t="shared" si="1133"/>
        <v>0</v>
      </c>
      <c r="AB3543" s="14">
        <f t="shared" si="1135"/>
        <v>0</v>
      </c>
      <c r="AC3543" s="15">
        <f t="shared" si="1134"/>
        <v>1081.2</v>
      </c>
      <c r="AD3543" s="48">
        <f>(ROUND(AC3543-AC3529,1)/AC3529)</f>
        <v>0.32500000000000001</v>
      </c>
      <c r="AE3543" s="113"/>
      <c r="AF3543" s="60"/>
    </row>
    <row r="3544" spans="1:32">
      <c r="A3544" s="106" t="s">
        <v>0</v>
      </c>
      <c r="B3544" s="92" t="s">
        <v>882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36">N3544+S3544</f>
        <v>668.8</v>
      </c>
      <c r="Y3544" s="52">
        <f t="shared" ref="Y3544:Y3558" si="1137">O3544+T3544</f>
        <v>0</v>
      </c>
      <c r="Z3544" s="52">
        <f t="shared" ref="Z3544:Z3558" si="1138">P3544+U3544</f>
        <v>0</v>
      </c>
      <c r="AA3544" s="52">
        <f t="shared" ref="AA3544:AA3558" si="1139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801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36"/>
        <v>851.20000000000016</v>
      </c>
      <c r="Y3545" s="14">
        <f t="shared" si="1137"/>
        <v>0</v>
      </c>
      <c r="Z3545" s="14">
        <f t="shared" si="1138"/>
        <v>0</v>
      </c>
      <c r="AA3545" s="14">
        <f t="shared" si="1139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802</v>
      </c>
      <c r="B3546" s="93">
        <v>12</v>
      </c>
      <c r="C3546" s="21" t="s">
        <v>835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36"/>
        <v>632.31999999999994</v>
      </c>
      <c r="Y3546" s="14">
        <f t="shared" si="1137"/>
        <v>0</v>
      </c>
      <c r="Z3546" s="14">
        <f t="shared" si="1138"/>
        <v>0</v>
      </c>
      <c r="AA3546" s="14">
        <f t="shared" si="1139"/>
        <v>0</v>
      </c>
      <c r="AB3546" s="14">
        <f>R3546+W3546</f>
        <v>261.8</v>
      </c>
      <c r="AC3546" s="15">
        <f t="shared" ref="AC3546:AC3558" si="1140">ROUND(X3546+Y3546+Z3546+AA3546+AB3546,1)</f>
        <v>894.1</v>
      </c>
      <c r="AD3546" s="48">
        <f>(ROUND(AC3546-AC3544,1)/AC3544)</f>
        <v>-4.9638605442176874E-2</v>
      </c>
      <c r="AE3546" s="113" t="s">
        <v>800</v>
      </c>
      <c r="AF3546" s="60"/>
    </row>
    <row r="3547" spans="1:32">
      <c r="A3547" s="99" t="s">
        <v>803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36"/>
        <v>632.31999999999994</v>
      </c>
      <c r="Y3547" s="14">
        <f t="shared" si="1137"/>
        <v>0</v>
      </c>
      <c r="Z3547" s="14">
        <f t="shared" si="1138"/>
        <v>0</v>
      </c>
      <c r="AA3547" s="14">
        <f t="shared" si="1139"/>
        <v>0</v>
      </c>
      <c r="AB3547" s="14">
        <f t="shared" ref="AB3547:AB3558" si="1141">R3547+W3547</f>
        <v>261.8</v>
      </c>
      <c r="AC3547" s="15">
        <f t="shared" si="1140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804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36"/>
        <v>632.31999999999994</v>
      </c>
      <c r="Y3548" s="14">
        <f t="shared" si="1137"/>
        <v>0</v>
      </c>
      <c r="Z3548" s="14">
        <f t="shared" si="1138"/>
        <v>0</v>
      </c>
      <c r="AA3548" s="14">
        <f t="shared" si="1139"/>
        <v>0</v>
      </c>
      <c r="AB3548" s="14">
        <f t="shared" si="1141"/>
        <v>261.8</v>
      </c>
      <c r="AC3548" s="15">
        <f t="shared" si="1140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654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36"/>
        <v>632.31999999999994</v>
      </c>
      <c r="Y3549" s="14">
        <f t="shared" si="1137"/>
        <v>0</v>
      </c>
      <c r="Z3549" s="14">
        <f t="shared" si="1138"/>
        <v>0</v>
      </c>
      <c r="AA3549" s="14">
        <f t="shared" si="1139"/>
        <v>0</v>
      </c>
      <c r="AB3549" s="14">
        <f t="shared" si="1141"/>
        <v>261.8</v>
      </c>
      <c r="AC3549" s="15">
        <f t="shared" si="1140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595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100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570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36"/>
        <v>217.36</v>
      </c>
      <c r="Y3550" s="14">
        <f t="shared" si="1137"/>
        <v>855</v>
      </c>
      <c r="Z3550" s="14">
        <f t="shared" si="1138"/>
        <v>0</v>
      </c>
      <c r="AA3550" s="14">
        <f t="shared" si="1139"/>
        <v>0</v>
      </c>
      <c r="AB3550" s="14">
        <f t="shared" si="1141"/>
        <v>0</v>
      </c>
      <c r="AC3550" s="15">
        <f t="shared" si="1140"/>
        <v>1072.4000000000001</v>
      </c>
      <c r="AD3550" s="48">
        <f>(ROUND(AC3550-AC3544,1)/AC3544)</f>
        <v>0.13988095238095238</v>
      </c>
      <c r="AE3550" s="113"/>
      <c r="AF3550" s="60"/>
    </row>
    <row r="3551" spans="1:32">
      <c r="A3551" s="99" t="s">
        <v>830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50</v>
      </c>
      <c r="L3551" s="13">
        <v>50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570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36"/>
        <v>217.36</v>
      </c>
      <c r="Y3551" s="14">
        <f t="shared" si="1137"/>
        <v>0</v>
      </c>
      <c r="Z3551" s="14">
        <f t="shared" si="1138"/>
        <v>855</v>
      </c>
      <c r="AA3551" s="14">
        <f t="shared" si="1139"/>
        <v>0</v>
      </c>
      <c r="AB3551" s="14">
        <f t="shared" si="1141"/>
        <v>0</v>
      </c>
      <c r="AC3551" s="15">
        <f t="shared" si="1140"/>
        <v>1072.4000000000001</v>
      </c>
      <c r="AD3551" s="48">
        <f>(ROUND(AC3551-AC3544,1)/AC3544)</f>
        <v>0.13988095238095238</v>
      </c>
      <c r="AE3551" s="113"/>
      <c r="AF3551" s="60"/>
    </row>
    <row r="3552" spans="1:32">
      <c r="A3552" s="99" t="s">
        <v>831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100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570</v>
      </c>
      <c r="W3552" s="14">
        <f>(R3552/100)*(K3552*$K$11)+(R3552/100)*(L3552*$L$11)</f>
        <v>0</v>
      </c>
      <c r="X3552" s="14">
        <f t="shared" si="1136"/>
        <v>217.36</v>
      </c>
      <c r="Y3552" s="14">
        <f t="shared" si="1137"/>
        <v>0</v>
      </c>
      <c r="Z3552" s="14">
        <f t="shared" si="1138"/>
        <v>0</v>
      </c>
      <c r="AA3552" s="14">
        <f t="shared" si="1139"/>
        <v>855</v>
      </c>
      <c r="AB3552" s="14">
        <f t="shared" si="1141"/>
        <v>0</v>
      </c>
      <c r="AC3552" s="15">
        <f t="shared" si="1140"/>
        <v>1072.4000000000001</v>
      </c>
      <c r="AD3552" s="48">
        <f>(ROUND(AC3552-AC3544,1)/AC3544)</f>
        <v>0.13988095238095238</v>
      </c>
      <c r="AE3552" s="113"/>
      <c r="AF3552" s="60"/>
    </row>
    <row r="3553" spans="1:32">
      <c r="A3553" s="99" t="s">
        <v>832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50</v>
      </c>
      <c r="L3553" s="13">
        <v>50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570</v>
      </c>
      <c r="X3553" s="14">
        <f t="shared" si="1136"/>
        <v>217.36</v>
      </c>
      <c r="Y3553" s="14">
        <f t="shared" si="1137"/>
        <v>0</v>
      </c>
      <c r="Z3553" s="14">
        <f t="shared" si="1138"/>
        <v>0</v>
      </c>
      <c r="AA3553" s="14">
        <f t="shared" si="1139"/>
        <v>0</v>
      </c>
      <c r="AB3553" s="14">
        <f t="shared" si="1141"/>
        <v>855</v>
      </c>
      <c r="AC3553" s="15">
        <f t="shared" si="1140"/>
        <v>1072.4000000000001</v>
      </c>
      <c r="AD3553" s="48">
        <f>(ROUND(AC3553-AC3544,1)/AC3544)</f>
        <v>0.13988095238095238</v>
      </c>
      <c r="AE3553" s="113"/>
      <c r="AF3553" s="60"/>
    </row>
    <row r="3554" spans="1:32">
      <c r="A3554" s="99" t="s">
        <v>833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50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(N3554/100)*(I3554*$I$13)+(N3554/100)*(J3554*$J$13)+(N3554/100)*(M3554*$M$13)</f>
        <v>501.59999999999991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204</v>
      </c>
      <c r="X3554" s="14">
        <f>N3554+S3554</f>
        <v>729.59999999999991</v>
      </c>
      <c r="Y3554" s="14">
        <f t="shared" si="1137"/>
        <v>0</v>
      </c>
      <c r="Z3554" s="14">
        <f t="shared" si="1138"/>
        <v>0</v>
      </c>
      <c r="AA3554" s="14">
        <f t="shared" si="1139"/>
        <v>0</v>
      </c>
      <c r="AB3554" s="14">
        <f t="shared" si="1141"/>
        <v>331.5</v>
      </c>
      <c r="AC3554" s="15">
        <f t="shared" si="1140"/>
        <v>1061.0999999999999</v>
      </c>
      <c r="AD3554" s="48">
        <f>(ROUND(AC3554-AC3544,1)/AC3544)</f>
        <v>0.12786989795918369</v>
      </c>
      <c r="AE3554" s="113"/>
      <c r="AF3554" s="60"/>
    </row>
    <row r="3555" spans="1:32">
      <c r="A3555" s="99" t="s">
        <v>834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100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840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36"/>
        <v>1102.5</v>
      </c>
      <c r="Y3555" s="14">
        <f t="shared" si="1137"/>
        <v>0</v>
      </c>
      <c r="Z3555" s="14">
        <f t="shared" si="1138"/>
        <v>0</v>
      </c>
      <c r="AA3555" s="14">
        <f t="shared" si="1139"/>
        <v>0</v>
      </c>
      <c r="AB3555" s="14">
        <f t="shared" si="1141"/>
        <v>0</v>
      </c>
      <c r="AC3555" s="15">
        <f t="shared" si="1140"/>
        <v>1102.5</v>
      </c>
      <c r="AD3555" s="48">
        <f>(ROUND(AC3555-AC3544,1)/AC3544)</f>
        <v>0.171875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840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36"/>
        <v>1102.5</v>
      </c>
      <c r="Y3556" s="14">
        <f t="shared" si="1137"/>
        <v>0</v>
      </c>
      <c r="Z3556" s="14">
        <f t="shared" si="1138"/>
        <v>0</v>
      </c>
      <c r="AA3556" s="14">
        <f t="shared" si="1139"/>
        <v>0</v>
      </c>
      <c r="AB3556" s="14">
        <f t="shared" si="1141"/>
        <v>0</v>
      </c>
      <c r="AC3556" s="15">
        <f t="shared" si="1140"/>
        <v>1102.5</v>
      </c>
      <c r="AD3556" s="48">
        <f>(ROUND(AC3556-AC3544,1)/AC3544)</f>
        <v>0.171875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36"/>
        <v>814.72000000000014</v>
      </c>
      <c r="Y3557" s="14">
        <f t="shared" si="1137"/>
        <v>0</v>
      </c>
      <c r="Z3557" s="14">
        <f t="shared" si="1138"/>
        <v>0</v>
      </c>
      <c r="AA3557" s="14">
        <f t="shared" si="1139"/>
        <v>0</v>
      </c>
      <c r="AB3557" s="14">
        <f t="shared" si="1141"/>
        <v>217.60000000000002</v>
      </c>
      <c r="AC3557" s="15">
        <f t="shared" si="1140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85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723.5200000000001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36"/>
        <v>966.72000000000014</v>
      </c>
      <c r="Y3558" s="14">
        <f t="shared" si="1137"/>
        <v>0</v>
      </c>
      <c r="Z3558" s="14">
        <f t="shared" si="1138"/>
        <v>0</v>
      </c>
      <c r="AA3558" s="14">
        <f t="shared" si="1139"/>
        <v>0</v>
      </c>
      <c r="AB3558" s="14">
        <f t="shared" si="1141"/>
        <v>217.60000000000002</v>
      </c>
      <c r="AC3558" s="15">
        <f t="shared" si="1140"/>
        <v>1184.3</v>
      </c>
      <c r="AD3558" s="48">
        <f>(ROUND(AC3558-AC3544,1)/AC3544)</f>
        <v>0.25882227891156462</v>
      </c>
      <c r="AE3558" s="113"/>
      <c r="AF3558" s="60"/>
    </row>
    <row r="3559" spans="1:32">
      <c r="A3559" s="107"/>
      <c r="B3559" s="150" t="s">
        <v>155</v>
      </c>
      <c r="C3559" s="150"/>
      <c r="D3559" s="150"/>
      <c r="E3559" s="150"/>
      <c r="F3559" s="150"/>
      <c r="G3559" s="150"/>
      <c r="H3559" s="150"/>
      <c r="I3559" s="150"/>
      <c r="J3559" s="150"/>
      <c r="K3559" s="150"/>
      <c r="L3559" s="150"/>
      <c r="M3559" s="150"/>
      <c r="N3559" s="150"/>
      <c r="O3559" s="150"/>
      <c r="P3559" s="150"/>
      <c r="Q3559" s="150"/>
      <c r="R3559" s="150"/>
      <c r="S3559" s="150"/>
      <c r="T3559" s="150"/>
      <c r="U3559" s="150"/>
      <c r="V3559" s="150"/>
      <c r="W3559" s="150"/>
      <c r="X3559" s="150"/>
      <c r="Y3559" s="150"/>
      <c r="Z3559" s="150"/>
      <c r="AA3559" s="150"/>
      <c r="AB3559" s="150"/>
      <c r="AC3559" s="18">
        <v>500</v>
      </c>
      <c r="AD3559" s="18"/>
      <c r="AE3559" s="111"/>
      <c r="AF3559" s="63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42">N3560+S3560</f>
        <v>594</v>
      </c>
      <c r="Y3560" s="14">
        <f t="shared" ref="Y3560:Y3623" si="1143">O3560+T3560</f>
        <v>0</v>
      </c>
      <c r="Z3560" s="14">
        <f t="shared" ref="Z3560:Z3623" si="1144">P3560+U3560</f>
        <v>0</v>
      </c>
      <c r="AA3560" s="14">
        <f t="shared" ref="AA3560:AA3623" si="1145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801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42"/>
        <v>686.4</v>
      </c>
      <c r="Y3561" s="14">
        <f t="shared" si="1143"/>
        <v>0</v>
      </c>
      <c r="Z3561" s="14">
        <f t="shared" si="1144"/>
        <v>0</v>
      </c>
      <c r="AA3561" s="14">
        <f t="shared" si="1145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/>
      <c r="AF3561" s="60"/>
    </row>
    <row r="3562" spans="1:32">
      <c r="A3562" s="99" t="s">
        <v>802</v>
      </c>
      <c r="B3562" s="87">
        <v>20</v>
      </c>
      <c r="C3562" s="21" t="s">
        <v>835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42"/>
        <v>556.6</v>
      </c>
      <c r="Y3562" s="14">
        <f t="shared" si="1143"/>
        <v>0</v>
      </c>
      <c r="Z3562" s="14">
        <f t="shared" si="1144"/>
        <v>0</v>
      </c>
      <c r="AA3562" s="14">
        <f t="shared" si="1145"/>
        <v>0</v>
      </c>
      <c r="AB3562" s="14">
        <f>R3562+W3562</f>
        <v>0</v>
      </c>
      <c r="AC3562" s="15">
        <f t="shared" ref="AC3562:AC3574" si="1146">ROUND(X3562+Y3562+Z3562+AA3562+AB3562,1)</f>
        <v>556.6</v>
      </c>
      <c r="AD3562" s="48">
        <f>(ROUND(AC3562-AC3560,1)/AC3560)</f>
        <v>-6.2962962962962957E-2</v>
      </c>
      <c r="AE3562" s="113" t="s">
        <v>800</v>
      </c>
      <c r="AF3562" s="60"/>
    </row>
    <row r="3563" spans="1:32">
      <c r="A3563" s="99" t="s">
        <v>803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42"/>
        <v>556.6</v>
      </c>
      <c r="Y3563" s="14">
        <f t="shared" si="1143"/>
        <v>0</v>
      </c>
      <c r="Z3563" s="14">
        <f t="shared" si="1144"/>
        <v>0</v>
      </c>
      <c r="AA3563" s="14">
        <f t="shared" si="1145"/>
        <v>0</v>
      </c>
      <c r="AB3563" s="14">
        <f t="shared" ref="AB3563:AB3575" si="1147">R3563+W3563</f>
        <v>0</v>
      </c>
      <c r="AC3563" s="15">
        <f t="shared" si="1146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804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42"/>
        <v>556.6</v>
      </c>
      <c r="Y3564" s="14">
        <f t="shared" si="1143"/>
        <v>0</v>
      </c>
      <c r="Z3564" s="14">
        <f t="shared" si="1144"/>
        <v>0</v>
      </c>
      <c r="AA3564" s="14">
        <f t="shared" si="1145"/>
        <v>0</v>
      </c>
      <c r="AB3564" s="14">
        <f t="shared" si="1147"/>
        <v>0</v>
      </c>
      <c r="AC3564" s="15">
        <f t="shared" si="1146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654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42"/>
        <v>556.6</v>
      </c>
      <c r="Y3565" s="14">
        <f t="shared" si="1143"/>
        <v>0</v>
      </c>
      <c r="Z3565" s="14">
        <f t="shared" si="1144"/>
        <v>0</v>
      </c>
      <c r="AA3565" s="14">
        <f t="shared" si="1145"/>
        <v>0</v>
      </c>
      <c r="AB3565" s="14">
        <f t="shared" si="1147"/>
        <v>0</v>
      </c>
      <c r="AC3565" s="15">
        <f t="shared" si="1146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595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42"/>
        <v>193.04999999999998</v>
      </c>
      <c r="Y3566" s="14">
        <f t="shared" si="1143"/>
        <v>462</v>
      </c>
      <c r="Z3566" s="14">
        <f t="shared" si="1144"/>
        <v>0</v>
      </c>
      <c r="AA3566" s="14">
        <f t="shared" si="1145"/>
        <v>0</v>
      </c>
      <c r="AB3566" s="14">
        <f t="shared" si="1147"/>
        <v>0</v>
      </c>
      <c r="AC3566" s="15">
        <f t="shared" si="1146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830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42"/>
        <v>193.04999999999998</v>
      </c>
      <c r="Y3567" s="14">
        <f t="shared" si="1143"/>
        <v>0</v>
      </c>
      <c r="Z3567" s="14">
        <f t="shared" si="1144"/>
        <v>462</v>
      </c>
      <c r="AA3567" s="14">
        <f t="shared" si="1145"/>
        <v>0</v>
      </c>
      <c r="AB3567" s="14">
        <f t="shared" si="1147"/>
        <v>0</v>
      </c>
      <c r="AC3567" s="15">
        <f t="shared" si="1146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831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42"/>
        <v>193.04999999999998</v>
      </c>
      <c r="Y3568" s="14">
        <f t="shared" si="1143"/>
        <v>0</v>
      </c>
      <c r="Z3568" s="14">
        <f t="shared" si="1144"/>
        <v>0</v>
      </c>
      <c r="AA3568" s="14">
        <f t="shared" si="1145"/>
        <v>462</v>
      </c>
      <c r="AB3568" s="14">
        <f t="shared" si="1147"/>
        <v>0</v>
      </c>
      <c r="AC3568" s="15">
        <f t="shared" si="1146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832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42"/>
        <v>193.04999999999998</v>
      </c>
      <c r="Y3569" s="14">
        <f t="shared" si="1143"/>
        <v>0</v>
      </c>
      <c r="Z3569" s="14">
        <f t="shared" si="1144"/>
        <v>0</v>
      </c>
      <c r="AA3569" s="14">
        <f t="shared" si="1145"/>
        <v>0</v>
      </c>
      <c r="AB3569" s="14">
        <f t="shared" si="1147"/>
        <v>462</v>
      </c>
      <c r="AC3569" s="15">
        <f t="shared" si="1146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833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(N3570/100)*(I3570*$I$13)+(N3570/100)*(J3570*$J$13)+(N3570/100)*(M3570*$M$13)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>N3570+S3570</f>
        <v>683.1</v>
      </c>
      <c r="Y3570" s="14">
        <f t="shared" si="1143"/>
        <v>0</v>
      </c>
      <c r="Z3570" s="14">
        <f t="shared" si="1144"/>
        <v>0</v>
      </c>
      <c r="AA3570" s="14">
        <f t="shared" si="1145"/>
        <v>0</v>
      </c>
      <c r="AB3570" s="14">
        <f t="shared" si="1147"/>
        <v>0</v>
      </c>
      <c r="AC3570" s="15">
        <f t="shared" si="1146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834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42"/>
        <v>683.1</v>
      </c>
      <c r="Y3571" s="14">
        <f t="shared" si="1143"/>
        <v>0</v>
      </c>
      <c r="Z3571" s="14">
        <f t="shared" si="1144"/>
        <v>0</v>
      </c>
      <c r="AA3571" s="14">
        <f t="shared" si="1145"/>
        <v>0</v>
      </c>
      <c r="AB3571" s="14">
        <f t="shared" si="1147"/>
        <v>0</v>
      </c>
      <c r="AC3571" s="15">
        <f t="shared" si="1146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42"/>
        <v>683.1</v>
      </c>
      <c r="Y3572" s="14">
        <f t="shared" si="1143"/>
        <v>0</v>
      </c>
      <c r="Z3572" s="14">
        <f t="shared" si="1144"/>
        <v>0</v>
      </c>
      <c r="AA3572" s="14">
        <f t="shared" si="1145"/>
        <v>0</v>
      </c>
      <c r="AB3572" s="14">
        <f t="shared" si="1147"/>
        <v>0</v>
      </c>
      <c r="AC3572" s="15">
        <f t="shared" si="1146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42"/>
        <v>746.24</v>
      </c>
      <c r="Y3573" s="14">
        <f t="shared" si="1143"/>
        <v>0</v>
      </c>
      <c r="Z3573" s="14">
        <f t="shared" si="1144"/>
        <v>0</v>
      </c>
      <c r="AA3573" s="14">
        <f t="shared" si="1145"/>
        <v>0</v>
      </c>
      <c r="AB3573" s="14">
        <f t="shared" si="1147"/>
        <v>0</v>
      </c>
      <c r="AC3573" s="15">
        <f t="shared" si="1146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42"/>
        <v>648.55999999999995</v>
      </c>
      <c r="Y3574" s="14">
        <f t="shared" si="1143"/>
        <v>0</v>
      </c>
      <c r="Z3574" s="14">
        <f t="shared" si="1144"/>
        <v>0</v>
      </c>
      <c r="AA3574" s="14">
        <f t="shared" si="1145"/>
        <v>0</v>
      </c>
      <c r="AB3574" s="14">
        <f t="shared" si="1147"/>
        <v>0</v>
      </c>
      <c r="AC3574" s="15">
        <f t="shared" si="1146"/>
        <v>648.6</v>
      </c>
      <c r="AD3574" s="48">
        <f>(ROUND(AC3574-AC3560,1)/AC3560)</f>
        <v>9.1919191919191928E-2</v>
      </c>
      <c r="AE3574" s="113"/>
      <c r="AF3574" s="60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42"/>
        <v>600</v>
      </c>
      <c r="Y3575" s="52">
        <f t="shared" si="1143"/>
        <v>0</v>
      </c>
      <c r="Z3575" s="52">
        <f t="shared" si="1144"/>
        <v>0</v>
      </c>
      <c r="AA3575" s="52">
        <f t="shared" si="1145"/>
        <v>0</v>
      </c>
      <c r="AB3575" s="52">
        <f t="shared" si="1147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801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42"/>
        <v>692</v>
      </c>
      <c r="Y3576" s="14">
        <f t="shared" si="1143"/>
        <v>0</v>
      </c>
      <c r="Z3576" s="14">
        <f t="shared" si="1144"/>
        <v>0</v>
      </c>
      <c r="AA3576" s="14">
        <f t="shared" si="1145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802</v>
      </c>
      <c r="B3577" s="89">
        <v>16</v>
      </c>
      <c r="C3577" s="21" t="s">
        <v>835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42"/>
        <v>560</v>
      </c>
      <c r="Y3577" s="14">
        <f t="shared" si="1143"/>
        <v>0</v>
      </c>
      <c r="Z3577" s="14">
        <f t="shared" si="1144"/>
        <v>0</v>
      </c>
      <c r="AA3577" s="14">
        <f t="shared" si="1145"/>
        <v>0</v>
      </c>
      <c r="AB3577" s="14">
        <f>R3577+W3577</f>
        <v>0</v>
      </c>
      <c r="AC3577" s="15">
        <f t="shared" ref="AC3577:AC3589" si="1148">ROUND(X3577+Y3577+Z3577+AA3577+AB3577,1)</f>
        <v>560</v>
      </c>
      <c r="AD3577" s="48">
        <f>(ROUND(AC3577-AC3575,1)/AC3575)</f>
        <v>-6.6666666666666666E-2</v>
      </c>
      <c r="AE3577" s="113" t="s">
        <v>800</v>
      </c>
      <c r="AF3577" s="60"/>
    </row>
    <row r="3578" spans="1:32">
      <c r="A3578" s="99" t="s">
        <v>803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42"/>
        <v>560</v>
      </c>
      <c r="Y3578" s="14">
        <f t="shared" si="1143"/>
        <v>0</v>
      </c>
      <c r="Z3578" s="14">
        <f t="shared" si="1144"/>
        <v>0</v>
      </c>
      <c r="AA3578" s="14">
        <f t="shared" si="1145"/>
        <v>0</v>
      </c>
      <c r="AB3578" s="14">
        <f t="shared" ref="AB3578:AB3590" si="1149">R3578+W3578</f>
        <v>0</v>
      </c>
      <c r="AC3578" s="15">
        <f t="shared" si="1148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804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42"/>
        <v>560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 t="shared" si="1149"/>
        <v>0</v>
      </c>
      <c r="AC3579" s="15">
        <f t="shared" si="1148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654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42"/>
        <v>560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 t="shared" si="1149"/>
        <v>0</v>
      </c>
      <c r="AC3580" s="15">
        <f t="shared" si="1148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595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42"/>
        <v>195</v>
      </c>
      <c r="Y3581" s="14">
        <f t="shared" si="1143"/>
        <v>465</v>
      </c>
      <c r="Z3581" s="14">
        <f t="shared" si="1144"/>
        <v>0</v>
      </c>
      <c r="AA3581" s="14">
        <f t="shared" si="1145"/>
        <v>0</v>
      </c>
      <c r="AB3581" s="14">
        <f t="shared" si="1149"/>
        <v>0</v>
      </c>
      <c r="AC3581" s="15">
        <f t="shared" si="1148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830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42"/>
        <v>195</v>
      </c>
      <c r="Y3582" s="14">
        <f t="shared" si="1143"/>
        <v>0</v>
      </c>
      <c r="Z3582" s="14">
        <f t="shared" si="1144"/>
        <v>465</v>
      </c>
      <c r="AA3582" s="14">
        <f t="shared" si="1145"/>
        <v>0</v>
      </c>
      <c r="AB3582" s="14">
        <f t="shared" si="1149"/>
        <v>0</v>
      </c>
      <c r="AC3582" s="15">
        <f t="shared" si="1148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831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42"/>
        <v>195</v>
      </c>
      <c r="Y3583" s="14">
        <f t="shared" si="1143"/>
        <v>0</v>
      </c>
      <c r="Z3583" s="14">
        <f t="shared" si="1144"/>
        <v>0</v>
      </c>
      <c r="AA3583" s="14">
        <f t="shared" si="1145"/>
        <v>465</v>
      </c>
      <c r="AB3583" s="14">
        <f t="shared" si="1149"/>
        <v>0</v>
      </c>
      <c r="AC3583" s="15">
        <f t="shared" si="1148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832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42"/>
        <v>195</v>
      </c>
      <c r="Y3584" s="14">
        <f t="shared" si="1143"/>
        <v>0</v>
      </c>
      <c r="Z3584" s="14">
        <f t="shared" si="1144"/>
        <v>0</v>
      </c>
      <c r="AA3584" s="14">
        <f t="shared" si="1145"/>
        <v>0</v>
      </c>
      <c r="AB3584" s="14">
        <f t="shared" si="1149"/>
        <v>465</v>
      </c>
      <c r="AC3584" s="15">
        <f t="shared" si="1148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833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(N3585/100)*(I3585*$I$13)+(N3585/100)*(J3585*$J$13)+(N3585/100)*(M3585*$M$13)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>N3585+S3585</f>
        <v>690</v>
      </c>
      <c r="Y3585" s="14">
        <f t="shared" si="1143"/>
        <v>0</v>
      </c>
      <c r="Z3585" s="14">
        <f t="shared" si="1144"/>
        <v>0</v>
      </c>
      <c r="AA3585" s="14">
        <f t="shared" si="1145"/>
        <v>0</v>
      </c>
      <c r="AB3585" s="14">
        <f t="shared" si="1149"/>
        <v>0</v>
      </c>
      <c r="AC3585" s="15">
        <f t="shared" si="1148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834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42"/>
        <v>690</v>
      </c>
      <c r="Y3586" s="14">
        <f t="shared" si="1143"/>
        <v>0</v>
      </c>
      <c r="Z3586" s="14">
        <f t="shared" si="1144"/>
        <v>0</v>
      </c>
      <c r="AA3586" s="14">
        <f t="shared" si="1145"/>
        <v>0</v>
      </c>
      <c r="AB3586" s="14">
        <f t="shared" si="1149"/>
        <v>0</v>
      </c>
      <c r="AC3586" s="15">
        <f t="shared" si="1148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42"/>
        <v>690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9"/>
        <v>0</v>
      </c>
      <c r="AC3587" s="15">
        <f t="shared" si="1148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42"/>
        <v>756.80000000000007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9"/>
        <v>0</v>
      </c>
      <c r="AC3588" s="15">
        <f t="shared" si="1148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42"/>
        <v>652.79999999999995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9"/>
        <v>0</v>
      </c>
      <c r="AC3589" s="15">
        <f t="shared" si="1148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42"/>
        <v>612</v>
      </c>
      <c r="Y3590" s="52">
        <f t="shared" si="1143"/>
        <v>0</v>
      </c>
      <c r="Z3590" s="52">
        <f t="shared" si="1144"/>
        <v>0</v>
      </c>
      <c r="AA3590" s="52">
        <f t="shared" si="1145"/>
        <v>0</v>
      </c>
      <c r="AB3590" s="52">
        <f t="shared" si="1149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801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42"/>
        <v>742.56000000000006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802</v>
      </c>
      <c r="B3592" s="87">
        <v>10</v>
      </c>
      <c r="C3592" s="21" t="s">
        <v>835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42"/>
        <v>571.20000000000005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>R3592+W3592</f>
        <v>0</v>
      </c>
      <c r="AC3592" s="15">
        <f t="shared" ref="AC3592:AC3604" si="1150">ROUND(X3592+Y3592+Z3592+AA3592+AB3592,1)</f>
        <v>571.20000000000005</v>
      </c>
      <c r="AD3592" s="48">
        <f>(ROUND(AC3592-AC3590,1)/AC3590)</f>
        <v>-6.6666666666666666E-2</v>
      </c>
      <c r="AE3592" s="113" t="s">
        <v>800</v>
      </c>
      <c r="AF3592" s="60"/>
    </row>
    <row r="3593" spans="1:32">
      <c r="A3593" s="99" t="s">
        <v>803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42"/>
        <v>571.20000000000005</v>
      </c>
      <c r="Y3593" s="14">
        <f t="shared" si="1143"/>
        <v>0</v>
      </c>
      <c r="Z3593" s="14">
        <f t="shared" si="1144"/>
        <v>0</v>
      </c>
      <c r="AA3593" s="14">
        <f t="shared" si="1145"/>
        <v>0</v>
      </c>
      <c r="AB3593" s="14">
        <f t="shared" ref="AB3593:AB3605" si="1151">R3593+W3593</f>
        <v>0</v>
      </c>
      <c r="AC3593" s="15">
        <f t="shared" si="1150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804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42"/>
        <v>571.20000000000005</v>
      </c>
      <c r="Y3594" s="14">
        <f t="shared" si="1143"/>
        <v>0</v>
      </c>
      <c r="Z3594" s="14">
        <f t="shared" si="1144"/>
        <v>0</v>
      </c>
      <c r="AA3594" s="14">
        <f t="shared" si="1145"/>
        <v>0</v>
      </c>
      <c r="AB3594" s="14">
        <f t="shared" si="1151"/>
        <v>0</v>
      </c>
      <c r="AC3594" s="15">
        <f t="shared" si="1150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654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42"/>
        <v>571.20000000000005</v>
      </c>
      <c r="Y3595" s="14">
        <f t="shared" si="1143"/>
        <v>0</v>
      </c>
      <c r="Z3595" s="14">
        <f t="shared" si="1144"/>
        <v>0</v>
      </c>
      <c r="AA3595" s="14">
        <f t="shared" si="1145"/>
        <v>0</v>
      </c>
      <c r="AB3595" s="14">
        <f t="shared" si="1151"/>
        <v>0</v>
      </c>
      <c r="AC3595" s="15">
        <f t="shared" si="1150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595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42"/>
        <v>198.89999999999998</v>
      </c>
      <c r="Y3596" s="14">
        <f t="shared" si="1143"/>
        <v>474.3</v>
      </c>
      <c r="Z3596" s="14">
        <f t="shared" si="1144"/>
        <v>0</v>
      </c>
      <c r="AA3596" s="14">
        <f t="shared" si="1145"/>
        <v>0</v>
      </c>
      <c r="AB3596" s="14">
        <f t="shared" si="1151"/>
        <v>0</v>
      </c>
      <c r="AC3596" s="15">
        <f t="shared" si="1150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830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42"/>
        <v>198.89999999999998</v>
      </c>
      <c r="Y3597" s="14">
        <f t="shared" si="1143"/>
        <v>0</v>
      </c>
      <c r="Z3597" s="14">
        <f t="shared" si="1144"/>
        <v>474.3</v>
      </c>
      <c r="AA3597" s="14">
        <f t="shared" si="1145"/>
        <v>0</v>
      </c>
      <c r="AB3597" s="14">
        <f t="shared" si="1151"/>
        <v>0</v>
      </c>
      <c r="AC3597" s="15">
        <f t="shared" si="1150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831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42"/>
        <v>198.89999999999998</v>
      </c>
      <c r="Y3598" s="14">
        <f t="shared" si="1143"/>
        <v>0</v>
      </c>
      <c r="Z3598" s="14">
        <f t="shared" si="1144"/>
        <v>0</v>
      </c>
      <c r="AA3598" s="14">
        <f t="shared" si="1145"/>
        <v>474.3</v>
      </c>
      <c r="AB3598" s="14">
        <f t="shared" si="1151"/>
        <v>0</v>
      </c>
      <c r="AC3598" s="15">
        <f t="shared" si="1150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832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42"/>
        <v>198.89999999999998</v>
      </c>
      <c r="Y3599" s="14">
        <f t="shared" si="1143"/>
        <v>0</v>
      </c>
      <c r="Z3599" s="14">
        <f t="shared" si="1144"/>
        <v>0</v>
      </c>
      <c r="AA3599" s="14">
        <f t="shared" si="1145"/>
        <v>0</v>
      </c>
      <c r="AB3599" s="14">
        <f t="shared" si="1151"/>
        <v>474.3</v>
      </c>
      <c r="AC3599" s="15">
        <f t="shared" si="1150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833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(N3600/100)*(I3600*$I$13)+(N3600/100)*(J3600*$J$13)+(N3600/100)*(M3600*$M$13)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>N3600+S3600</f>
        <v>703.8</v>
      </c>
      <c r="Y3600" s="14">
        <f t="shared" si="1143"/>
        <v>0</v>
      </c>
      <c r="Z3600" s="14">
        <f t="shared" si="1144"/>
        <v>0</v>
      </c>
      <c r="AA3600" s="14">
        <f t="shared" si="1145"/>
        <v>0</v>
      </c>
      <c r="AB3600" s="14">
        <f t="shared" si="1151"/>
        <v>0</v>
      </c>
      <c r="AC3600" s="15">
        <f t="shared" si="1150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834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42"/>
        <v>703.8</v>
      </c>
      <c r="Y3601" s="14">
        <f t="shared" si="1143"/>
        <v>0</v>
      </c>
      <c r="Z3601" s="14">
        <f t="shared" si="1144"/>
        <v>0</v>
      </c>
      <c r="AA3601" s="14">
        <f t="shared" si="1145"/>
        <v>0</v>
      </c>
      <c r="AB3601" s="14">
        <f t="shared" si="1151"/>
        <v>0</v>
      </c>
      <c r="AC3601" s="15">
        <f t="shared" si="1150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42"/>
        <v>703.8</v>
      </c>
      <c r="Y3602" s="14">
        <f t="shared" si="1143"/>
        <v>0</v>
      </c>
      <c r="Z3602" s="14">
        <f t="shared" si="1144"/>
        <v>0</v>
      </c>
      <c r="AA3602" s="14">
        <f t="shared" si="1145"/>
        <v>0</v>
      </c>
      <c r="AB3602" s="14">
        <f t="shared" si="1151"/>
        <v>0</v>
      </c>
      <c r="AC3602" s="15">
        <f t="shared" si="1150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42"/>
        <v>713.18400000000008</v>
      </c>
      <c r="Y3603" s="14">
        <f t="shared" si="1143"/>
        <v>0</v>
      </c>
      <c r="Z3603" s="14">
        <f t="shared" si="1144"/>
        <v>0</v>
      </c>
      <c r="AA3603" s="14">
        <f t="shared" si="1145"/>
        <v>0</v>
      </c>
      <c r="AB3603" s="14">
        <f t="shared" si="1151"/>
        <v>0</v>
      </c>
      <c r="AC3603" s="15">
        <f t="shared" si="1150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42"/>
        <v>713.18400000000008</v>
      </c>
      <c r="Y3604" s="14">
        <f t="shared" si="1143"/>
        <v>0</v>
      </c>
      <c r="Z3604" s="14">
        <f t="shared" si="1144"/>
        <v>0</v>
      </c>
      <c r="AA3604" s="14">
        <f t="shared" si="1145"/>
        <v>0</v>
      </c>
      <c r="AB3604" s="14">
        <f t="shared" si="1151"/>
        <v>0</v>
      </c>
      <c r="AC3604" s="15">
        <f t="shared" si="1150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42"/>
        <v>582.4</v>
      </c>
      <c r="Y3605" s="52">
        <f t="shared" si="1143"/>
        <v>0</v>
      </c>
      <c r="Z3605" s="52">
        <f t="shared" si="1144"/>
        <v>0</v>
      </c>
      <c r="AA3605" s="52">
        <f t="shared" si="1145"/>
        <v>0</v>
      </c>
      <c r="AB3605" s="52">
        <f t="shared" si="1151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801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42"/>
        <v>673.92</v>
      </c>
      <c r="Y3606" s="14">
        <f t="shared" si="1143"/>
        <v>0</v>
      </c>
      <c r="Z3606" s="14">
        <f t="shared" si="1144"/>
        <v>0</v>
      </c>
      <c r="AA3606" s="14">
        <f t="shared" si="1145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802</v>
      </c>
      <c r="B3607" s="89">
        <v>12</v>
      </c>
      <c r="C3607" s="21" t="s">
        <v>835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42"/>
        <v>544.96</v>
      </c>
      <c r="Y3607" s="14">
        <f t="shared" si="1143"/>
        <v>0</v>
      </c>
      <c r="Z3607" s="14">
        <f t="shared" si="1144"/>
        <v>0</v>
      </c>
      <c r="AA3607" s="14">
        <f t="shared" si="1145"/>
        <v>0</v>
      </c>
      <c r="AB3607" s="14">
        <f>R3607+W3607</f>
        <v>0</v>
      </c>
      <c r="AC3607" s="15">
        <f t="shared" ref="AC3607:AC3619" si="1152">ROUND(X3607+Y3607+Z3607+AA3607+AB3607,1)</f>
        <v>545</v>
      </c>
      <c r="AD3607" s="48">
        <f>(ROUND(AC3607-AC3605,1)/AC3605)</f>
        <v>-6.4217032967032961E-2</v>
      </c>
      <c r="AE3607" s="113" t="s">
        <v>800</v>
      </c>
      <c r="AF3607" s="60"/>
    </row>
    <row r="3608" spans="1:32">
      <c r="A3608" s="99" t="s">
        <v>803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42"/>
        <v>544.96</v>
      </c>
      <c r="Y3608" s="14">
        <f t="shared" si="1143"/>
        <v>0</v>
      </c>
      <c r="Z3608" s="14">
        <f t="shared" si="1144"/>
        <v>0</v>
      </c>
      <c r="AA3608" s="14">
        <f t="shared" si="1145"/>
        <v>0</v>
      </c>
      <c r="AB3608" s="14">
        <f t="shared" ref="AB3608:AB3620" si="1153">R3608+W3608</f>
        <v>0</v>
      </c>
      <c r="AC3608" s="15">
        <f t="shared" si="1152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804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42"/>
        <v>544.96</v>
      </c>
      <c r="Y3609" s="14">
        <f t="shared" si="1143"/>
        <v>0</v>
      </c>
      <c r="Z3609" s="14">
        <f t="shared" si="1144"/>
        <v>0</v>
      </c>
      <c r="AA3609" s="14">
        <f t="shared" si="1145"/>
        <v>0</v>
      </c>
      <c r="AB3609" s="14">
        <f t="shared" si="1153"/>
        <v>0</v>
      </c>
      <c r="AC3609" s="15">
        <f t="shared" si="1152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654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42"/>
        <v>544.96</v>
      </c>
      <c r="Y3610" s="14">
        <f t="shared" si="1143"/>
        <v>0</v>
      </c>
      <c r="Z3610" s="14">
        <f t="shared" si="1144"/>
        <v>0</v>
      </c>
      <c r="AA3610" s="14">
        <f t="shared" si="1145"/>
        <v>0</v>
      </c>
      <c r="AB3610" s="14">
        <f t="shared" si="1153"/>
        <v>0</v>
      </c>
      <c r="AC3610" s="15">
        <f t="shared" si="1152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595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42"/>
        <v>189.28000000000003</v>
      </c>
      <c r="Y3611" s="14">
        <f t="shared" si="1143"/>
        <v>452.40000000000003</v>
      </c>
      <c r="Z3611" s="14">
        <f t="shared" si="1144"/>
        <v>0</v>
      </c>
      <c r="AA3611" s="14">
        <f t="shared" si="1145"/>
        <v>0</v>
      </c>
      <c r="AB3611" s="14">
        <f t="shared" si="1153"/>
        <v>0</v>
      </c>
      <c r="AC3611" s="15">
        <f t="shared" si="1152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830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42"/>
        <v>189.28000000000003</v>
      </c>
      <c r="Y3612" s="14">
        <f t="shared" si="1143"/>
        <v>0</v>
      </c>
      <c r="Z3612" s="14">
        <f t="shared" si="1144"/>
        <v>452.40000000000003</v>
      </c>
      <c r="AA3612" s="14">
        <f t="shared" si="1145"/>
        <v>0</v>
      </c>
      <c r="AB3612" s="14">
        <f t="shared" si="1153"/>
        <v>0</v>
      </c>
      <c r="AC3612" s="15">
        <f t="shared" si="1152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831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42"/>
        <v>189.28000000000003</v>
      </c>
      <c r="Y3613" s="14">
        <f t="shared" si="1143"/>
        <v>0</v>
      </c>
      <c r="Z3613" s="14">
        <f t="shared" si="1144"/>
        <v>0</v>
      </c>
      <c r="AA3613" s="14">
        <f t="shared" si="1145"/>
        <v>452.40000000000003</v>
      </c>
      <c r="AB3613" s="14">
        <f t="shared" si="1153"/>
        <v>0</v>
      </c>
      <c r="AC3613" s="15">
        <f t="shared" si="1152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832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42"/>
        <v>189.28000000000003</v>
      </c>
      <c r="Y3614" s="14">
        <f t="shared" si="1143"/>
        <v>0</v>
      </c>
      <c r="Z3614" s="14">
        <f t="shared" si="1144"/>
        <v>0</v>
      </c>
      <c r="AA3614" s="14">
        <f t="shared" si="1145"/>
        <v>0</v>
      </c>
      <c r="AB3614" s="14">
        <f t="shared" si="1153"/>
        <v>452.40000000000003</v>
      </c>
      <c r="AC3614" s="15">
        <f t="shared" si="1152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833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(N3615/100)*(I3615*$I$13)+(N3615/100)*(J3615*$J$13)+(N3615/100)*(M3615*$M$13)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>N3615+S3615</f>
        <v>670.8</v>
      </c>
      <c r="Y3615" s="14">
        <f t="shared" si="1143"/>
        <v>0</v>
      </c>
      <c r="Z3615" s="14">
        <f t="shared" si="1144"/>
        <v>0</v>
      </c>
      <c r="AA3615" s="14">
        <f t="shared" si="1145"/>
        <v>0</v>
      </c>
      <c r="AB3615" s="14">
        <f t="shared" si="1153"/>
        <v>0</v>
      </c>
      <c r="AC3615" s="15">
        <f t="shared" si="1152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834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42"/>
        <v>670.8</v>
      </c>
      <c r="Y3616" s="14">
        <f t="shared" si="1143"/>
        <v>0</v>
      </c>
      <c r="Z3616" s="14">
        <f t="shared" si="1144"/>
        <v>0</v>
      </c>
      <c r="AA3616" s="14">
        <f t="shared" si="1145"/>
        <v>0</v>
      </c>
      <c r="AB3616" s="14">
        <f t="shared" si="1153"/>
        <v>0</v>
      </c>
      <c r="AC3616" s="15">
        <f t="shared" si="1152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42"/>
        <v>670.8</v>
      </c>
      <c r="Y3617" s="14">
        <f t="shared" si="1143"/>
        <v>0</v>
      </c>
      <c r="Z3617" s="14">
        <f t="shared" si="1144"/>
        <v>0</v>
      </c>
      <c r="AA3617" s="14">
        <f t="shared" si="1145"/>
        <v>0</v>
      </c>
      <c r="AB3617" s="14">
        <f t="shared" si="1153"/>
        <v>0</v>
      </c>
      <c r="AC3617" s="15">
        <f t="shared" si="1152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42"/>
        <v>722.17600000000004</v>
      </c>
      <c r="Y3618" s="14">
        <f t="shared" si="1143"/>
        <v>0</v>
      </c>
      <c r="Z3618" s="14">
        <f t="shared" si="1144"/>
        <v>0</v>
      </c>
      <c r="AA3618" s="14">
        <f t="shared" si="1145"/>
        <v>0</v>
      </c>
      <c r="AB3618" s="14">
        <f t="shared" si="1153"/>
        <v>0</v>
      </c>
      <c r="AC3618" s="15">
        <f t="shared" si="1152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42"/>
        <v>645.63200000000006</v>
      </c>
      <c r="Y3619" s="14">
        <f t="shared" si="1143"/>
        <v>0</v>
      </c>
      <c r="Z3619" s="14">
        <f t="shared" si="1144"/>
        <v>0</v>
      </c>
      <c r="AA3619" s="14">
        <f t="shared" si="1145"/>
        <v>0</v>
      </c>
      <c r="AB3619" s="14">
        <f t="shared" si="1153"/>
        <v>0</v>
      </c>
      <c r="AC3619" s="15">
        <f t="shared" si="1152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42"/>
        <v>624</v>
      </c>
      <c r="Y3620" s="52">
        <f t="shared" si="1143"/>
        <v>0</v>
      </c>
      <c r="Z3620" s="52">
        <f t="shared" si="1144"/>
        <v>0</v>
      </c>
      <c r="AA3620" s="52">
        <f t="shared" si="1145"/>
        <v>0</v>
      </c>
      <c r="AB3620" s="52">
        <f t="shared" si="1153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801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42"/>
        <v>719.68</v>
      </c>
      <c r="Y3621" s="14">
        <f t="shared" si="1143"/>
        <v>0</v>
      </c>
      <c r="Z3621" s="14">
        <f t="shared" si="1144"/>
        <v>0</v>
      </c>
      <c r="AA3621" s="14">
        <f t="shared" si="1145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802</v>
      </c>
      <c r="B3622" s="87">
        <v>11</v>
      </c>
      <c r="C3622" s="21" t="s">
        <v>835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42"/>
        <v>582.4</v>
      </c>
      <c r="Y3622" s="14">
        <f t="shared" si="1143"/>
        <v>0</v>
      </c>
      <c r="Z3622" s="14">
        <f t="shared" si="1144"/>
        <v>0</v>
      </c>
      <c r="AA3622" s="14">
        <f t="shared" si="1145"/>
        <v>0</v>
      </c>
      <c r="AB3622" s="14">
        <f>R3622+W3622</f>
        <v>0</v>
      </c>
      <c r="AC3622" s="15">
        <f t="shared" ref="AC3622:AC3634" si="1154">ROUND(X3622+Y3622+Z3622+AA3622+AB3622,1)</f>
        <v>582.4</v>
      </c>
      <c r="AD3622" s="48">
        <f>(ROUND(AC3622-AC3620,1)/AC3620)</f>
        <v>-6.6666666666666666E-2</v>
      </c>
      <c r="AE3622" s="113" t="s">
        <v>800</v>
      </c>
      <c r="AF3622" s="60"/>
    </row>
    <row r="3623" spans="1:32">
      <c r="A3623" s="99" t="s">
        <v>803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42"/>
        <v>582.4</v>
      </c>
      <c r="Y3623" s="14">
        <f t="shared" si="1143"/>
        <v>0</v>
      </c>
      <c r="Z3623" s="14">
        <f t="shared" si="1144"/>
        <v>0</v>
      </c>
      <c r="AA3623" s="14">
        <f t="shared" si="1145"/>
        <v>0</v>
      </c>
      <c r="AB3623" s="14">
        <f t="shared" ref="AB3623:AB3635" si="1155">R3623+W3623</f>
        <v>0</v>
      </c>
      <c r="AC3623" s="15">
        <f t="shared" si="1154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804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56">N3624+S3624</f>
        <v>582.4</v>
      </c>
      <c r="Y3624" s="14">
        <f t="shared" ref="Y3624:Y3638" si="1157">O3624+T3624</f>
        <v>0</v>
      </c>
      <c r="Z3624" s="14">
        <f t="shared" ref="Z3624:Z3638" si="1158">P3624+U3624</f>
        <v>0</v>
      </c>
      <c r="AA3624" s="14">
        <f t="shared" ref="AA3624:AA3638" si="1159">Q3624+V3624</f>
        <v>0</v>
      </c>
      <c r="AB3624" s="14">
        <f t="shared" si="1155"/>
        <v>0</v>
      </c>
      <c r="AC3624" s="15">
        <f t="shared" si="1154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654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56"/>
        <v>582.4</v>
      </c>
      <c r="Y3625" s="14">
        <f t="shared" si="1157"/>
        <v>0</v>
      </c>
      <c r="Z3625" s="14">
        <f t="shared" si="1158"/>
        <v>0</v>
      </c>
      <c r="AA3625" s="14">
        <f t="shared" si="1159"/>
        <v>0</v>
      </c>
      <c r="AB3625" s="14">
        <f t="shared" si="1155"/>
        <v>0</v>
      </c>
      <c r="AC3625" s="15">
        <f t="shared" si="1154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595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56"/>
        <v>202.8</v>
      </c>
      <c r="Y3626" s="14">
        <f t="shared" si="1157"/>
        <v>483.6</v>
      </c>
      <c r="Z3626" s="14">
        <f t="shared" si="1158"/>
        <v>0</v>
      </c>
      <c r="AA3626" s="14">
        <f t="shared" si="1159"/>
        <v>0</v>
      </c>
      <c r="AB3626" s="14">
        <f t="shared" si="1155"/>
        <v>0</v>
      </c>
      <c r="AC3626" s="15">
        <f t="shared" si="1154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830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56"/>
        <v>202.8</v>
      </c>
      <c r="Y3627" s="14">
        <f t="shared" si="1157"/>
        <v>0</v>
      </c>
      <c r="Z3627" s="14">
        <f t="shared" si="1158"/>
        <v>483.6</v>
      </c>
      <c r="AA3627" s="14">
        <f t="shared" si="1159"/>
        <v>0</v>
      </c>
      <c r="AB3627" s="14">
        <f t="shared" si="1155"/>
        <v>0</v>
      </c>
      <c r="AC3627" s="15">
        <f t="shared" si="1154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831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56"/>
        <v>202.8</v>
      </c>
      <c r="Y3628" s="14">
        <f t="shared" si="1157"/>
        <v>0</v>
      </c>
      <c r="Z3628" s="14">
        <f t="shared" si="1158"/>
        <v>0</v>
      </c>
      <c r="AA3628" s="14">
        <f t="shared" si="1159"/>
        <v>483.6</v>
      </c>
      <c r="AB3628" s="14">
        <f t="shared" si="1155"/>
        <v>0</v>
      </c>
      <c r="AC3628" s="15">
        <f t="shared" si="1154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832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56"/>
        <v>202.8</v>
      </c>
      <c r="Y3629" s="14">
        <f t="shared" si="1157"/>
        <v>0</v>
      </c>
      <c r="Z3629" s="14">
        <f t="shared" si="1158"/>
        <v>0</v>
      </c>
      <c r="AA3629" s="14">
        <f t="shared" si="1159"/>
        <v>0</v>
      </c>
      <c r="AB3629" s="14">
        <f t="shared" si="1155"/>
        <v>483.6</v>
      </c>
      <c r="AC3629" s="15">
        <f t="shared" si="1154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833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(N3630/100)*(I3630*$I$13)+(N3630/100)*(J3630*$J$13)+(N3630/100)*(M3630*$M$13)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>N3630+S3630</f>
        <v>717.6</v>
      </c>
      <c r="Y3630" s="14">
        <f t="shared" si="1157"/>
        <v>0</v>
      </c>
      <c r="Z3630" s="14">
        <f t="shared" si="1158"/>
        <v>0</v>
      </c>
      <c r="AA3630" s="14">
        <f t="shared" si="1159"/>
        <v>0</v>
      </c>
      <c r="AB3630" s="14">
        <f t="shared" si="1155"/>
        <v>0</v>
      </c>
      <c r="AC3630" s="15">
        <f t="shared" si="1154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834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56"/>
        <v>717.6</v>
      </c>
      <c r="Y3631" s="14">
        <f t="shared" si="1157"/>
        <v>0</v>
      </c>
      <c r="Z3631" s="14">
        <f t="shared" si="1158"/>
        <v>0</v>
      </c>
      <c r="AA3631" s="14">
        <f t="shared" si="1159"/>
        <v>0</v>
      </c>
      <c r="AB3631" s="14">
        <f t="shared" si="1155"/>
        <v>0</v>
      </c>
      <c r="AC3631" s="15">
        <f t="shared" si="1154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56"/>
        <v>717.6</v>
      </c>
      <c r="Y3632" s="14">
        <f t="shared" si="1157"/>
        <v>0</v>
      </c>
      <c r="Z3632" s="14">
        <f t="shared" si="1158"/>
        <v>0</v>
      </c>
      <c r="AA3632" s="14">
        <f t="shared" si="1159"/>
        <v>0</v>
      </c>
      <c r="AB3632" s="14">
        <f t="shared" si="1155"/>
        <v>0</v>
      </c>
      <c r="AC3632" s="15">
        <f t="shared" si="1154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56"/>
        <v>678.91200000000003</v>
      </c>
      <c r="Y3633" s="14">
        <f t="shared" si="1157"/>
        <v>0</v>
      </c>
      <c r="Z3633" s="14">
        <f t="shared" si="1158"/>
        <v>0</v>
      </c>
      <c r="AA3633" s="14">
        <f t="shared" si="1159"/>
        <v>0</v>
      </c>
      <c r="AB3633" s="14">
        <f t="shared" si="1155"/>
        <v>0</v>
      </c>
      <c r="AC3633" s="15">
        <f t="shared" si="1154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56"/>
        <v>787.072</v>
      </c>
      <c r="Y3634" s="14">
        <f t="shared" si="1157"/>
        <v>0</v>
      </c>
      <c r="Z3634" s="14">
        <f t="shared" si="1158"/>
        <v>0</v>
      </c>
      <c r="AA3634" s="14">
        <f t="shared" si="1159"/>
        <v>0</v>
      </c>
      <c r="AB3634" s="14">
        <f t="shared" si="1155"/>
        <v>0</v>
      </c>
      <c r="AC3634" s="15">
        <f t="shared" si="1154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56"/>
        <v>612</v>
      </c>
      <c r="Y3635" s="52">
        <f t="shared" si="1157"/>
        <v>0</v>
      </c>
      <c r="Z3635" s="52">
        <f t="shared" si="1158"/>
        <v>0</v>
      </c>
      <c r="AA3635" s="52">
        <f t="shared" si="1159"/>
        <v>0</v>
      </c>
      <c r="AB3635" s="52">
        <f t="shared" si="1155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801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56"/>
        <v>742.56000000000006</v>
      </c>
      <c r="Y3636" s="14">
        <f t="shared" si="1157"/>
        <v>0</v>
      </c>
      <c r="Z3636" s="14">
        <f t="shared" si="1158"/>
        <v>0</v>
      </c>
      <c r="AA3636" s="14">
        <f t="shared" si="1159"/>
        <v>0</v>
      </c>
      <c r="AB3636" s="14">
        <f t="shared" ref="AB3636:AB3667" si="1160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802</v>
      </c>
      <c r="B3637" s="89">
        <v>12</v>
      </c>
      <c r="C3637" s="21" t="s">
        <v>835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56"/>
        <v>571.20000000000005</v>
      </c>
      <c r="Y3637" s="14">
        <f t="shared" si="1157"/>
        <v>0</v>
      </c>
      <c r="Z3637" s="14">
        <f t="shared" si="1158"/>
        <v>0</v>
      </c>
      <c r="AA3637" s="14">
        <f t="shared" si="1159"/>
        <v>0</v>
      </c>
      <c r="AB3637" s="14">
        <f t="shared" si="1160"/>
        <v>0</v>
      </c>
      <c r="AC3637" s="15">
        <f t="shared" ref="AC3637:AC3665" si="1161">ROUND(X3637+Y3637+Z3637+AA3637+AB3637,1)</f>
        <v>571.20000000000005</v>
      </c>
      <c r="AD3637" s="48">
        <f>(ROUND(AC3637-AC3635,1)/AC3635)</f>
        <v>-6.6666666666666666E-2</v>
      </c>
      <c r="AE3637" s="113" t="s">
        <v>800</v>
      </c>
      <c r="AF3637" s="60"/>
    </row>
    <row r="3638" spans="1:32">
      <c r="A3638" s="99" t="s">
        <v>803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56"/>
        <v>571.20000000000005</v>
      </c>
      <c r="Y3638" s="14">
        <f t="shared" si="1157"/>
        <v>0</v>
      </c>
      <c r="Z3638" s="14">
        <f t="shared" si="1158"/>
        <v>0</v>
      </c>
      <c r="AA3638" s="14">
        <f t="shared" si="1159"/>
        <v>0</v>
      </c>
      <c r="AB3638" s="14">
        <f t="shared" si="1160"/>
        <v>0</v>
      </c>
      <c r="AC3638" s="15">
        <f t="shared" si="1161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804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62">N3639+S3639</f>
        <v>571.20000000000005</v>
      </c>
      <c r="Y3639" s="14">
        <f t="shared" ref="Y3639:Y3710" si="1163">O3639+T3639</f>
        <v>0</v>
      </c>
      <c r="Z3639" s="14">
        <f t="shared" ref="Z3639:Z3710" si="1164">P3639+U3639</f>
        <v>0</v>
      </c>
      <c r="AA3639" s="14">
        <f t="shared" ref="AA3639:AA3710" si="1165">Q3639+V3639</f>
        <v>0</v>
      </c>
      <c r="AB3639" s="14">
        <f t="shared" si="1160"/>
        <v>0</v>
      </c>
      <c r="AC3639" s="15">
        <f t="shared" si="1161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654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62"/>
        <v>571.20000000000005</v>
      </c>
      <c r="Y3640" s="14">
        <f t="shared" si="1163"/>
        <v>0</v>
      </c>
      <c r="Z3640" s="14">
        <f t="shared" si="1164"/>
        <v>0</v>
      </c>
      <c r="AA3640" s="14">
        <f t="shared" si="1165"/>
        <v>0</v>
      </c>
      <c r="AB3640" s="14">
        <f t="shared" si="1160"/>
        <v>0</v>
      </c>
      <c r="AC3640" s="15">
        <f t="shared" si="1161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595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62"/>
        <v>198.89999999999998</v>
      </c>
      <c r="Y3641" s="14">
        <f t="shared" si="1163"/>
        <v>474.3</v>
      </c>
      <c r="Z3641" s="14">
        <f t="shared" si="1164"/>
        <v>0</v>
      </c>
      <c r="AA3641" s="14">
        <f t="shared" si="1165"/>
        <v>0</v>
      </c>
      <c r="AB3641" s="14">
        <f t="shared" si="1160"/>
        <v>0</v>
      </c>
      <c r="AC3641" s="15">
        <f t="shared" si="1161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830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62"/>
        <v>198.89999999999998</v>
      </c>
      <c r="Y3642" s="14">
        <f t="shared" si="1163"/>
        <v>0</v>
      </c>
      <c r="Z3642" s="14">
        <f t="shared" si="1164"/>
        <v>474.3</v>
      </c>
      <c r="AA3642" s="14">
        <f t="shared" si="1165"/>
        <v>0</v>
      </c>
      <c r="AB3642" s="14">
        <f t="shared" si="1160"/>
        <v>0</v>
      </c>
      <c r="AC3642" s="15">
        <f t="shared" si="1161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831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62"/>
        <v>198.89999999999998</v>
      </c>
      <c r="Y3643" s="14">
        <f t="shared" si="1163"/>
        <v>0</v>
      </c>
      <c r="Z3643" s="14">
        <f t="shared" si="1164"/>
        <v>0</v>
      </c>
      <c r="AA3643" s="14">
        <f t="shared" si="1165"/>
        <v>474.3</v>
      </c>
      <c r="AB3643" s="14">
        <f t="shared" si="1160"/>
        <v>0</v>
      </c>
      <c r="AC3643" s="15">
        <f t="shared" si="1161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832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62"/>
        <v>198.89999999999998</v>
      </c>
      <c r="Y3644" s="14">
        <f t="shared" si="1163"/>
        <v>0</v>
      </c>
      <c r="Z3644" s="14">
        <f t="shared" si="1164"/>
        <v>0</v>
      </c>
      <c r="AA3644" s="14">
        <f t="shared" si="1165"/>
        <v>0</v>
      </c>
      <c r="AB3644" s="14">
        <f t="shared" si="1160"/>
        <v>474.3</v>
      </c>
      <c r="AC3644" s="15">
        <f t="shared" si="1161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833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(N3645/100)*(I3645*$I$13)+(N3645/100)*(J3645*$J$13)+(N3645/100)*(M3645*$M$13)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>N3645+S3645</f>
        <v>703.8</v>
      </c>
      <c r="Y3645" s="14">
        <f t="shared" si="1163"/>
        <v>0</v>
      </c>
      <c r="Z3645" s="14">
        <f t="shared" si="1164"/>
        <v>0</v>
      </c>
      <c r="AA3645" s="14">
        <f t="shared" si="1165"/>
        <v>0</v>
      </c>
      <c r="AB3645" s="14">
        <f t="shared" si="1160"/>
        <v>0</v>
      </c>
      <c r="AC3645" s="15">
        <f t="shared" si="1161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834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62"/>
        <v>703.8</v>
      </c>
      <c r="Y3646" s="14">
        <f t="shared" si="1163"/>
        <v>0</v>
      </c>
      <c r="Z3646" s="14">
        <f t="shared" si="1164"/>
        <v>0</v>
      </c>
      <c r="AA3646" s="14">
        <f t="shared" si="1165"/>
        <v>0</v>
      </c>
      <c r="AB3646" s="14">
        <f t="shared" si="1160"/>
        <v>0</v>
      </c>
      <c r="AC3646" s="15">
        <f t="shared" si="1161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62"/>
        <v>703.8</v>
      </c>
      <c r="Y3647" s="14">
        <f t="shared" si="1163"/>
        <v>0</v>
      </c>
      <c r="Z3647" s="14">
        <f t="shared" si="1164"/>
        <v>0</v>
      </c>
      <c r="AA3647" s="14">
        <f t="shared" si="1165"/>
        <v>0</v>
      </c>
      <c r="AB3647" s="14">
        <f t="shared" si="1160"/>
        <v>0</v>
      </c>
      <c r="AC3647" s="15">
        <f t="shared" si="1161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62"/>
        <v>713.18400000000008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0"/>
        <v>0</v>
      </c>
      <c r="AC3648" s="15">
        <f t="shared" si="1161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62"/>
        <v>713.18400000000008</v>
      </c>
      <c r="Y3649" s="14">
        <f t="shared" si="1163"/>
        <v>0</v>
      </c>
      <c r="Z3649" s="14">
        <f t="shared" si="1164"/>
        <v>0</v>
      </c>
      <c r="AA3649" s="14">
        <f t="shared" si="1165"/>
        <v>0</v>
      </c>
      <c r="AB3649" s="14">
        <f t="shared" si="1160"/>
        <v>0</v>
      </c>
      <c r="AC3649" s="15">
        <f t="shared" si="1161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892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62"/>
        <v>548.79999999999995</v>
      </c>
      <c r="Y3650" s="52">
        <f t="shared" si="1163"/>
        <v>0</v>
      </c>
      <c r="Z3650" s="52">
        <f t="shared" si="1164"/>
        <v>160</v>
      </c>
      <c r="AA3650" s="52">
        <f t="shared" si="1165"/>
        <v>0</v>
      </c>
      <c r="AB3650" s="52">
        <f t="shared" si="1160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801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62"/>
        <v>686</v>
      </c>
      <c r="Y3651" s="14">
        <f t="shared" si="1163"/>
        <v>0</v>
      </c>
      <c r="Z3651" s="14">
        <f t="shared" si="1164"/>
        <v>128</v>
      </c>
      <c r="AA3651" s="14">
        <f t="shared" si="1165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802</v>
      </c>
      <c r="B3652" s="89">
        <v>18</v>
      </c>
      <c r="C3652" s="21" t="s">
        <v>835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62"/>
        <v>513.52</v>
      </c>
      <c r="Y3652" s="14">
        <f t="shared" si="1163"/>
        <v>0</v>
      </c>
      <c r="Z3652" s="14">
        <f t="shared" si="1164"/>
        <v>160</v>
      </c>
      <c r="AA3652" s="14">
        <f t="shared" si="1165"/>
        <v>0</v>
      </c>
      <c r="AB3652" s="14">
        <f>R3652+W3652</f>
        <v>0</v>
      </c>
      <c r="AC3652" s="15">
        <f t="shared" ref="AC3652:AC3664" si="1166">ROUND(X3652+Y3652+Z3652+AA3652+AB3652,1)</f>
        <v>673.5</v>
      </c>
      <c r="AD3652" s="48">
        <f>(ROUND(AC3652-AC3650,1)/AC3650)</f>
        <v>-4.9802483069977428E-2</v>
      </c>
      <c r="AE3652" s="113" t="s">
        <v>800</v>
      </c>
      <c r="AF3652" s="60"/>
    </row>
    <row r="3653" spans="1:32">
      <c r="A3653" s="99" t="s">
        <v>803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62"/>
        <v>513.52</v>
      </c>
      <c r="Y3653" s="14">
        <f t="shared" si="1163"/>
        <v>0</v>
      </c>
      <c r="Z3653" s="14">
        <f t="shared" si="1164"/>
        <v>160</v>
      </c>
      <c r="AA3653" s="14">
        <f t="shared" si="1165"/>
        <v>0</v>
      </c>
      <c r="AB3653" s="14">
        <f t="shared" ref="AB3653:AB3664" si="1167">R3653+W3653</f>
        <v>0</v>
      </c>
      <c r="AC3653" s="15">
        <f t="shared" si="1166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804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62"/>
        <v>513.52</v>
      </c>
      <c r="Y3654" s="14">
        <f t="shared" si="1163"/>
        <v>0</v>
      </c>
      <c r="Z3654" s="14">
        <f t="shared" si="1164"/>
        <v>160</v>
      </c>
      <c r="AA3654" s="14">
        <f t="shared" si="1165"/>
        <v>0</v>
      </c>
      <c r="AB3654" s="14">
        <f t="shared" si="1167"/>
        <v>0</v>
      </c>
      <c r="AC3654" s="15">
        <f t="shared" si="1166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654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62"/>
        <v>513.52</v>
      </c>
      <c r="Y3655" s="14">
        <f t="shared" si="1163"/>
        <v>0</v>
      </c>
      <c r="Z3655" s="14">
        <f t="shared" si="1164"/>
        <v>160</v>
      </c>
      <c r="AA3655" s="14">
        <f t="shared" si="1165"/>
        <v>0</v>
      </c>
      <c r="AB3655" s="14">
        <f t="shared" si="1167"/>
        <v>0</v>
      </c>
      <c r="AC3655" s="15">
        <f t="shared" si="1166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595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100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420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62"/>
        <v>178.36</v>
      </c>
      <c r="Y3656" s="14">
        <f t="shared" si="1163"/>
        <v>630</v>
      </c>
      <c r="Z3656" s="14">
        <f t="shared" si="1164"/>
        <v>0</v>
      </c>
      <c r="AA3656" s="14">
        <f t="shared" si="1165"/>
        <v>0</v>
      </c>
      <c r="AB3656" s="14">
        <f t="shared" si="1167"/>
        <v>0</v>
      </c>
      <c r="AC3656" s="15">
        <f t="shared" si="1166"/>
        <v>808.4</v>
      </c>
      <c r="AD3656" s="48">
        <f>(ROUND(AC3656-AC3650,1)/AC3650)</f>
        <v>0.14051918735891647</v>
      </c>
      <c r="AE3656" s="113"/>
      <c r="AF3656" s="60"/>
    </row>
    <row r="3657" spans="1:32">
      <c r="A3657" s="99" t="s">
        <v>830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55</v>
      </c>
      <c r="L3657" s="13">
        <v>55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462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62"/>
        <v>178.36</v>
      </c>
      <c r="Y3657" s="14">
        <f t="shared" si="1163"/>
        <v>0</v>
      </c>
      <c r="Z3657" s="14">
        <f t="shared" si="1164"/>
        <v>672</v>
      </c>
      <c r="AA3657" s="14">
        <f t="shared" si="1165"/>
        <v>0</v>
      </c>
      <c r="AB3657" s="14">
        <f t="shared" si="1167"/>
        <v>0</v>
      </c>
      <c r="AC3657" s="15">
        <f t="shared" si="1166"/>
        <v>850.4</v>
      </c>
      <c r="AD3657" s="48">
        <f>(ROUND(AC3657-AC3650,1)/AC3650)</f>
        <v>0.19977426636568849</v>
      </c>
      <c r="AE3657" s="113"/>
      <c r="AF3657" s="60"/>
    </row>
    <row r="3658" spans="1:32">
      <c r="A3658" s="99" t="s">
        <v>831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100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420</v>
      </c>
      <c r="W3658" s="14">
        <f>(R3658/100)*(K3658*$K$11)+(R3658/100)*(L3658*$L$11)</f>
        <v>0</v>
      </c>
      <c r="X3658" s="14">
        <f t="shared" si="1162"/>
        <v>178.36</v>
      </c>
      <c r="Y3658" s="14">
        <f t="shared" si="1163"/>
        <v>0</v>
      </c>
      <c r="Z3658" s="14">
        <f t="shared" si="1164"/>
        <v>0</v>
      </c>
      <c r="AA3658" s="14">
        <f t="shared" si="1165"/>
        <v>630</v>
      </c>
      <c r="AB3658" s="14">
        <f t="shared" si="1167"/>
        <v>0</v>
      </c>
      <c r="AC3658" s="15">
        <f t="shared" si="1166"/>
        <v>808.4</v>
      </c>
      <c r="AD3658" s="48">
        <f>(ROUND(AC3658-AC3650,1)/AC3650)</f>
        <v>0.14051918735891647</v>
      </c>
      <c r="AE3658" s="113"/>
      <c r="AF3658" s="60"/>
    </row>
    <row r="3659" spans="1:32">
      <c r="A3659" s="99" t="s">
        <v>832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50</v>
      </c>
      <c r="L3659" s="13">
        <v>50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420</v>
      </c>
      <c r="X3659" s="14">
        <f t="shared" si="1162"/>
        <v>178.36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7"/>
        <v>630</v>
      </c>
      <c r="AC3659" s="15">
        <f t="shared" si="1166"/>
        <v>808.4</v>
      </c>
      <c r="AD3659" s="48">
        <f>(ROUND(AC3659-AC3650,1)/AC3650)</f>
        <v>0.14051918735891647</v>
      </c>
      <c r="AE3659" s="113"/>
      <c r="AF3659" s="60"/>
    </row>
    <row r="3660" spans="1:32">
      <c r="A3660" s="99" t="s">
        <v>833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55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</f>
        <v>426.3</v>
      </c>
      <c r="T3660" s="14">
        <f>(O3660/100)*(K3660*$K$13)+(O3660/100)*(M3660*$M$13)</f>
        <v>0</v>
      </c>
      <c r="U3660" s="14">
        <f>(P3660/100)*(K3660*$K$13)+(P3660/100)*(L3660*$L$13)+(P3660/100)*(M3660*$M$13)</f>
        <v>132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>N3660+S3660</f>
        <v>573.29999999999995</v>
      </c>
      <c r="Y3660" s="14">
        <f t="shared" si="1163"/>
        <v>0</v>
      </c>
      <c r="Z3660" s="14">
        <f t="shared" si="1164"/>
        <v>252</v>
      </c>
      <c r="AA3660" s="14">
        <f t="shared" si="1165"/>
        <v>0</v>
      </c>
      <c r="AB3660" s="14">
        <f t="shared" si="1167"/>
        <v>0</v>
      </c>
      <c r="AC3660" s="15">
        <f t="shared" si="1166"/>
        <v>825.3</v>
      </c>
      <c r="AD3660" s="48">
        <f>(ROUND(AC3660-AC3650,1)/AC3650)</f>
        <v>0.16436230248306999</v>
      </c>
      <c r="AE3660" s="113"/>
      <c r="AF3660" s="60"/>
    </row>
    <row r="3661" spans="1:32">
      <c r="A3661" s="99" t="s">
        <v>834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100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655.5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62"/>
        <v>828</v>
      </c>
      <c r="Y3661" s="14">
        <f t="shared" si="1163"/>
        <v>0</v>
      </c>
      <c r="Z3661" s="14">
        <f t="shared" si="1164"/>
        <v>0</v>
      </c>
      <c r="AA3661" s="14">
        <f t="shared" si="1165"/>
        <v>0</v>
      </c>
      <c r="AB3661" s="14">
        <f t="shared" si="1167"/>
        <v>0</v>
      </c>
      <c r="AC3661" s="15">
        <f t="shared" si="1166"/>
        <v>828</v>
      </c>
      <c r="AD3661" s="48">
        <f>(ROUND(AC3661-AC3650,1)/AC3650)</f>
        <v>0.16817155756207677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655.5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62"/>
        <v>828</v>
      </c>
      <c r="Y3662" s="14">
        <f t="shared" si="1163"/>
        <v>0</v>
      </c>
      <c r="Z3662" s="14">
        <f t="shared" si="1164"/>
        <v>0</v>
      </c>
      <c r="AA3662" s="14">
        <f t="shared" si="1165"/>
        <v>0</v>
      </c>
      <c r="AB3662" s="14">
        <f t="shared" si="1167"/>
        <v>0</v>
      </c>
      <c r="AC3662" s="15">
        <f t="shared" si="1166"/>
        <v>828</v>
      </c>
      <c r="AD3662" s="48">
        <f>(ROUND(AC3662-AC3650,1)/AC3650)</f>
        <v>0.16817155756207677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62"/>
        <v>752.6400000000001</v>
      </c>
      <c r="Y3663" s="14">
        <f t="shared" si="1163"/>
        <v>0</v>
      </c>
      <c r="Z3663" s="14">
        <f t="shared" si="1164"/>
        <v>128</v>
      </c>
      <c r="AA3663" s="14">
        <f t="shared" si="1165"/>
        <v>0</v>
      </c>
      <c r="AB3663" s="14">
        <f t="shared" si="1167"/>
        <v>0</v>
      </c>
      <c r="AC3663" s="15">
        <f t="shared" si="1166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62"/>
        <v>635.04</v>
      </c>
      <c r="Y3664" s="14">
        <f t="shared" si="1163"/>
        <v>0</v>
      </c>
      <c r="Z3664" s="14">
        <f t="shared" si="1164"/>
        <v>128</v>
      </c>
      <c r="AA3664" s="14">
        <f t="shared" si="1165"/>
        <v>0</v>
      </c>
      <c r="AB3664" s="14">
        <f t="shared" si="1167"/>
        <v>0</v>
      </c>
      <c r="AC3664" s="15">
        <f t="shared" si="1166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62"/>
        <v>691.2</v>
      </c>
      <c r="Y3665" s="52">
        <f t="shared" si="1163"/>
        <v>0</v>
      </c>
      <c r="Z3665" s="52">
        <f t="shared" si="1164"/>
        <v>0</v>
      </c>
      <c r="AA3665" s="52">
        <f t="shared" si="1165"/>
        <v>0</v>
      </c>
      <c r="AB3665" s="52">
        <f t="shared" si="1160"/>
        <v>0</v>
      </c>
      <c r="AC3665" s="53">
        <f t="shared" si="1161"/>
        <v>691.2</v>
      </c>
      <c r="AD3665" s="58" t="s">
        <v>329</v>
      </c>
      <c r="AE3665" s="113"/>
      <c r="AF3665" s="60"/>
    </row>
    <row r="3666" spans="1:32">
      <c r="A3666" s="99" t="s">
        <v>801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62"/>
        <v>783.36000000000013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0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802</v>
      </c>
      <c r="B3667" s="91">
        <v>12</v>
      </c>
      <c r="C3667" s="21" t="s">
        <v>835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62"/>
        <v>641.28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0"/>
        <v>0</v>
      </c>
      <c r="AC3667" s="15">
        <f t="shared" ref="AC3667:AC3679" si="1168">ROUND(X3667+Y3667+Z3667+AA3667+AB3667,1)</f>
        <v>641.29999999999995</v>
      </c>
      <c r="AD3667" s="48">
        <f>(ROUND(AC3667-AC3665,1)/AC3665)</f>
        <v>-7.2193287037037035E-2</v>
      </c>
      <c r="AE3667" s="113" t="s">
        <v>800</v>
      </c>
      <c r="AF3667" s="60"/>
    </row>
    <row r="3668" spans="1:32">
      <c r="A3668" s="99" t="s">
        <v>803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62"/>
        <v>641.28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ref="AB3668:AB3679" si="1169">R3668+W3668</f>
        <v>0</v>
      </c>
      <c r="AC3668" s="15">
        <f t="shared" si="1168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804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62"/>
        <v>641.28</v>
      </c>
      <c r="Y3669" s="14">
        <f t="shared" si="1163"/>
        <v>0</v>
      </c>
      <c r="Z3669" s="14">
        <f t="shared" si="1164"/>
        <v>0</v>
      </c>
      <c r="AA3669" s="14">
        <f t="shared" si="1165"/>
        <v>0</v>
      </c>
      <c r="AB3669" s="14">
        <f t="shared" si="1169"/>
        <v>0</v>
      </c>
      <c r="AC3669" s="15">
        <f t="shared" si="1168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654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62"/>
        <v>641.28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si="1169"/>
        <v>0</v>
      </c>
      <c r="AC3670" s="15">
        <f t="shared" si="1168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595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62"/>
        <v>137.28000000000003</v>
      </c>
      <c r="Y3671" s="14">
        <f t="shared" si="1163"/>
        <v>624.96</v>
      </c>
      <c r="Z3671" s="14">
        <f t="shared" si="1164"/>
        <v>0</v>
      </c>
      <c r="AA3671" s="14">
        <f t="shared" si="1165"/>
        <v>0</v>
      </c>
      <c r="AB3671" s="14">
        <f t="shared" si="1169"/>
        <v>0</v>
      </c>
      <c r="AC3671" s="15">
        <f t="shared" si="1168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830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62"/>
        <v>223.39200000000002</v>
      </c>
      <c r="Y3672" s="14">
        <f t="shared" si="1163"/>
        <v>0</v>
      </c>
      <c r="Z3672" s="14">
        <f t="shared" si="1164"/>
        <v>541.44000000000005</v>
      </c>
      <c r="AA3672" s="14">
        <f t="shared" si="1165"/>
        <v>0</v>
      </c>
      <c r="AB3672" s="14">
        <f t="shared" si="1169"/>
        <v>0</v>
      </c>
      <c r="AC3672" s="15">
        <f t="shared" si="1168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831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62"/>
        <v>282.048</v>
      </c>
      <c r="Y3673" s="14">
        <f t="shared" si="1163"/>
        <v>0</v>
      </c>
      <c r="Z3673" s="14">
        <f t="shared" si="1164"/>
        <v>0</v>
      </c>
      <c r="AA3673" s="14">
        <f t="shared" si="1165"/>
        <v>478.08</v>
      </c>
      <c r="AB3673" s="14">
        <f t="shared" si="1169"/>
        <v>0</v>
      </c>
      <c r="AC3673" s="15">
        <f t="shared" si="1168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832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62"/>
        <v>223.39200000000002</v>
      </c>
      <c r="Y3674" s="14">
        <f t="shared" si="1163"/>
        <v>0</v>
      </c>
      <c r="Z3674" s="14">
        <f t="shared" si="1164"/>
        <v>0</v>
      </c>
      <c r="AA3674" s="14">
        <f t="shared" si="1165"/>
        <v>0</v>
      </c>
      <c r="AB3674" s="14">
        <f t="shared" si="1169"/>
        <v>541.44000000000005</v>
      </c>
      <c r="AC3674" s="15">
        <f t="shared" si="1168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833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62"/>
        <v>789.12</v>
      </c>
      <c r="Y3675" s="14">
        <f t="shared" si="1163"/>
        <v>0</v>
      </c>
      <c r="Z3675" s="14">
        <f t="shared" si="1164"/>
        <v>0</v>
      </c>
      <c r="AA3675" s="14">
        <f t="shared" si="1165"/>
        <v>0</v>
      </c>
      <c r="AB3675" s="14">
        <f t="shared" si="1169"/>
        <v>0</v>
      </c>
      <c r="AC3675" s="15">
        <f t="shared" si="1168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834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62"/>
        <v>772.2</v>
      </c>
      <c r="Y3676" s="14">
        <f t="shared" si="1163"/>
        <v>0</v>
      </c>
      <c r="Z3676" s="14">
        <f t="shared" si="1164"/>
        <v>0</v>
      </c>
      <c r="AA3676" s="14">
        <f t="shared" si="1165"/>
        <v>0</v>
      </c>
      <c r="AB3676" s="14">
        <f t="shared" si="1169"/>
        <v>0</v>
      </c>
      <c r="AC3676" s="15">
        <f t="shared" si="1168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62"/>
        <v>772.2</v>
      </c>
      <c r="Y3677" s="14">
        <f t="shared" si="1163"/>
        <v>0</v>
      </c>
      <c r="Z3677" s="14">
        <f t="shared" si="1164"/>
        <v>0</v>
      </c>
      <c r="AA3677" s="14">
        <f t="shared" si="1165"/>
        <v>0</v>
      </c>
      <c r="AB3677" s="14">
        <f t="shared" si="1169"/>
        <v>0</v>
      </c>
      <c r="AC3677" s="15">
        <f t="shared" si="1168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62"/>
        <v>850.94400000000019</v>
      </c>
      <c r="Y3678" s="14">
        <f t="shared" si="1163"/>
        <v>0</v>
      </c>
      <c r="Z3678" s="14">
        <f t="shared" si="1164"/>
        <v>0</v>
      </c>
      <c r="AA3678" s="14">
        <f t="shared" si="1165"/>
        <v>0</v>
      </c>
      <c r="AB3678" s="14">
        <f t="shared" si="1169"/>
        <v>0</v>
      </c>
      <c r="AC3678" s="15">
        <f t="shared" si="1168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62"/>
        <v>752.6400000000001</v>
      </c>
      <c r="Y3679" s="14">
        <f t="shared" si="1163"/>
        <v>0</v>
      </c>
      <c r="Z3679" s="14">
        <f t="shared" si="1164"/>
        <v>0</v>
      </c>
      <c r="AA3679" s="14">
        <f t="shared" si="1165"/>
        <v>0</v>
      </c>
      <c r="AB3679" s="14">
        <f t="shared" si="1169"/>
        <v>0</v>
      </c>
      <c r="AC3679" s="15">
        <f t="shared" si="1168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1"/>
      <c r="AF3680" s="63"/>
    </row>
    <row r="3681" spans="1:32">
      <c r="A3681" s="99" t="s">
        <v>801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70">N3681+S3681</f>
        <v>613.44000000000005</v>
      </c>
      <c r="Y3681" s="14">
        <f t="shared" ref="Y3681:Y3694" si="1171">O3681+T3681</f>
        <v>0</v>
      </c>
      <c r="Z3681" s="14">
        <f t="shared" ref="Z3681:Z3694" si="1172">P3681+U3681</f>
        <v>273.60000000000002</v>
      </c>
      <c r="AA3681" s="14">
        <f t="shared" ref="AA3681:AA3694" si="1173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802</v>
      </c>
      <c r="B3682" s="93">
        <v>15</v>
      </c>
      <c r="C3682" s="21" t="s">
        <v>835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70"/>
        <v>449.28000000000003</v>
      </c>
      <c r="Y3682" s="14">
        <f t="shared" si="1171"/>
        <v>0</v>
      </c>
      <c r="Z3682" s="14">
        <f t="shared" si="1172"/>
        <v>326.79999999999995</v>
      </c>
      <c r="AA3682" s="14">
        <f t="shared" si="1173"/>
        <v>0</v>
      </c>
      <c r="AB3682" s="14">
        <f>R3682+W3682</f>
        <v>0</v>
      </c>
      <c r="AC3682" s="15">
        <f t="shared" ref="AC3682:AC3694" si="1174">ROUND(X3682+Y3682+Z3682+AA3682+AB3682,1)</f>
        <v>776.1</v>
      </c>
      <c r="AD3682" s="48">
        <f>(ROUND(AC3682-AC3680,1)/AC3680)</f>
        <v>-5.0293685756240825E-2</v>
      </c>
      <c r="AE3682" s="113"/>
      <c r="AF3682" s="60"/>
    </row>
    <row r="3683" spans="1:32">
      <c r="A3683" s="99" t="s">
        <v>803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70"/>
        <v>449.28000000000003</v>
      </c>
      <c r="Y3683" s="14">
        <f t="shared" si="1171"/>
        <v>0</v>
      </c>
      <c r="Z3683" s="14">
        <f t="shared" si="1172"/>
        <v>326.79999999999995</v>
      </c>
      <c r="AA3683" s="14">
        <f t="shared" si="1173"/>
        <v>0</v>
      </c>
      <c r="AB3683" s="14">
        <f t="shared" ref="AB3683:AB3694" si="1175">R3683+W3683</f>
        <v>0</v>
      </c>
      <c r="AC3683" s="15">
        <f t="shared" si="1174"/>
        <v>776.1</v>
      </c>
      <c r="AD3683" s="48">
        <f>(ROUND(AC3683-AC3680,1)/AC3680)</f>
        <v>-5.0293685756240825E-2</v>
      </c>
      <c r="AE3683" s="113" t="s">
        <v>800</v>
      </c>
      <c r="AF3683" s="60"/>
    </row>
    <row r="3684" spans="1:32">
      <c r="A3684" s="99" t="s">
        <v>804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70"/>
        <v>449.28000000000003</v>
      </c>
      <c r="Y3684" s="14">
        <f t="shared" si="1171"/>
        <v>0</v>
      </c>
      <c r="Z3684" s="14">
        <f t="shared" si="1172"/>
        <v>326.79999999999995</v>
      </c>
      <c r="AA3684" s="14">
        <f t="shared" si="1173"/>
        <v>0</v>
      </c>
      <c r="AB3684" s="14">
        <f t="shared" si="1175"/>
        <v>0</v>
      </c>
      <c r="AC3684" s="15">
        <f t="shared" si="1174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654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70"/>
        <v>449.28000000000003</v>
      </c>
      <c r="Y3685" s="14">
        <f t="shared" si="1171"/>
        <v>0</v>
      </c>
      <c r="Z3685" s="14">
        <f t="shared" si="1172"/>
        <v>326.79999999999995</v>
      </c>
      <c r="AA3685" s="14">
        <f t="shared" si="1173"/>
        <v>0</v>
      </c>
      <c r="AB3685" s="14">
        <f t="shared" si="1175"/>
        <v>0</v>
      </c>
      <c r="AC3685" s="15">
        <f t="shared" si="1174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595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100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525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70"/>
        <v>154.44</v>
      </c>
      <c r="Y3686" s="14">
        <f t="shared" si="1171"/>
        <v>787.5</v>
      </c>
      <c r="Z3686" s="14">
        <f t="shared" si="1172"/>
        <v>0</v>
      </c>
      <c r="AA3686" s="14">
        <f t="shared" si="1173"/>
        <v>0</v>
      </c>
      <c r="AB3686" s="14">
        <f t="shared" si="1175"/>
        <v>0</v>
      </c>
      <c r="AC3686" s="15">
        <f t="shared" si="1174"/>
        <v>941.9</v>
      </c>
      <c r="AD3686" s="48">
        <f>(ROUND(AC3686-AC3680,1)/AC3680)</f>
        <v>0.15259422418012725</v>
      </c>
      <c r="AE3686" s="113"/>
      <c r="AF3686" s="60"/>
    </row>
    <row r="3687" spans="1:32">
      <c r="A3687" s="99" t="s">
        <v>830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55</v>
      </c>
      <c r="L3687" s="13">
        <v>55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577.5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70"/>
        <v>154.44</v>
      </c>
      <c r="Y3687" s="14">
        <f t="shared" si="1171"/>
        <v>0</v>
      </c>
      <c r="Z3687" s="14">
        <f t="shared" si="1172"/>
        <v>840</v>
      </c>
      <c r="AA3687" s="14">
        <f t="shared" si="1173"/>
        <v>0</v>
      </c>
      <c r="AB3687" s="14">
        <f t="shared" si="1175"/>
        <v>0</v>
      </c>
      <c r="AC3687" s="15">
        <f t="shared" si="1174"/>
        <v>994.4</v>
      </c>
      <c r="AD3687" s="48">
        <f>(ROUND(AC3687-AC3680,1)/AC3680)</f>
        <v>0.21683798335780713</v>
      </c>
      <c r="AE3687" s="113"/>
      <c r="AF3687" s="60"/>
    </row>
    <row r="3688" spans="1:32">
      <c r="A3688" s="99" t="s">
        <v>831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100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525</v>
      </c>
      <c r="W3688" s="14">
        <f>(R3688/100)*(K3688*$K$11)+(R3688/100)*(L3688*$L$11)</f>
        <v>0</v>
      </c>
      <c r="X3688" s="14">
        <f t="shared" si="1170"/>
        <v>154.44</v>
      </c>
      <c r="Y3688" s="14">
        <f t="shared" si="1171"/>
        <v>0</v>
      </c>
      <c r="Z3688" s="14">
        <f t="shared" si="1172"/>
        <v>0</v>
      </c>
      <c r="AA3688" s="14">
        <f t="shared" si="1173"/>
        <v>787.5</v>
      </c>
      <c r="AB3688" s="14">
        <f t="shared" si="1175"/>
        <v>0</v>
      </c>
      <c r="AC3688" s="15">
        <f t="shared" si="1174"/>
        <v>941.9</v>
      </c>
      <c r="AD3688" s="48">
        <f>(ROUND(AC3688-AC3680,1)/AC3680)</f>
        <v>0.15259422418012725</v>
      </c>
      <c r="AE3688" s="113"/>
      <c r="AF3688" s="60"/>
    </row>
    <row r="3689" spans="1:32">
      <c r="A3689" s="99" t="s">
        <v>832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50</v>
      </c>
      <c r="L3689" s="13">
        <v>50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525</v>
      </c>
      <c r="X3689" s="14">
        <f t="shared" si="1170"/>
        <v>154.44</v>
      </c>
      <c r="Y3689" s="14">
        <f t="shared" si="1171"/>
        <v>0</v>
      </c>
      <c r="Z3689" s="14">
        <f t="shared" si="1172"/>
        <v>0</v>
      </c>
      <c r="AA3689" s="14">
        <f t="shared" si="1173"/>
        <v>0</v>
      </c>
      <c r="AB3689" s="14">
        <f t="shared" si="1175"/>
        <v>787.5</v>
      </c>
      <c r="AC3689" s="15">
        <f t="shared" si="1174"/>
        <v>941.9</v>
      </c>
      <c r="AD3689" s="48">
        <f>(ROUND(AC3689-AC3680,1)/AC3680)</f>
        <v>0.15259422418012725</v>
      </c>
      <c r="AE3689" s="113"/>
      <c r="AF3689" s="60"/>
    </row>
    <row r="3690" spans="1:32">
      <c r="A3690" s="99" t="s">
        <v>833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50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(N3690/100)*(I3690*$I$13)+(N3690/100)*(J3690*$J$13)+(N3690/100)*(M3690*$M$13)</f>
        <v>356.40000000000003</v>
      </c>
      <c r="T3690" s="14">
        <f>(O3690/100)*(K3690*$K$13)+(O3690/100)*(M3690*$M$13)</f>
        <v>0</v>
      </c>
      <c r="U3690" s="14">
        <f>(P3690/100)*(K3690*$K$13)+(P3690/100)*(L3690*$L$13)+(P3690/100)*(M3690*$M$13)</f>
        <v>256.5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>N3690+S3690</f>
        <v>518.40000000000009</v>
      </c>
      <c r="Y3690" s="14">
        <f t="shared" si="1171"/>
        <v>0</v>
      </c>
      <c r="Z3690" s="14">
        <f t="shared" si="1172"/>
        <v>399</v>
      </c>
      <c r="AA3690" s="14">
        <f t="shared" si="1173"/>
        <v>0</v>
      </c>
      <c r="AB3690" s="14">
        <f t="shared" si="1175"/>
        <v>0</v>
      </c>
      <c r="AC3690" s="15">
        <f t="shared" si="1174"/>
        <v>917.4</v>
      </c>
      <c r="AD3690" s="48">
        <f>(ROUND(AC3690-AC3680,1)/AC3680)</f>
        <v>0.12261380323054331</v>
      </c>
      <c r="AE3690" s="113"/>
      <c r="AF3690" s="60"/>
    </row>
    <row r="3691" spans="1:32">
      <c r="A3691" s="99" t="s">
        <v>834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80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672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70"/>
        <v>912</v>
      </c>
      <c r="Y3691" s="14">
        <f t="shared" si="1171"/>
        <v>0</v>
      </c>
      <c r="Z3691" s="14">
        <f t="shared" si="1172"/>
        <v>0</v>
      </c>
      <c r="AA3691" s="14">
        <f t="shared" si="1173"/>
        <v>0</v>
      </c>
      <c r="AB3691" s="14">
        <f t="shared" si="1175"/>
        <v>0</v>
      </c>
      <c r="AC3691" s="15">
        <f t="shared" si="1174"/>
        <v>912</v>
      </c>
      <c r="AD3691" s="48">
        <f>(ROUND(AC3691-AC3680,1)/AC3680)</f>
        <v>0.1160058737151248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80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672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70"/>
        <v>912</v>
      </c>
      <c r="Y3692" s="14">
        <f t="shared" si="1171"/>
        <v>0</v>
      </c>
      <c r="Z3692" s="14">
        <f t="shared" si="1172"/>
        <v>0</v>
      </c>
      <c r="AA3692" s="14">
        <f t="shared" si="1173"/>
        <v>0</v>
      </c>
      <c r="AB3692" s="14">
        <f t="shared" si="1175"/>
        <v>0</v>
      </c>
      <c r="AC3692" s="15">
        <f t="shared" si="1174"/>
        <v>912</v>
      </c>
      <c r="AD3692" s="48">
        <f>(ROUND(AC3692-AC3680,1)/AC3680)</f>
        <v>0.1160058737151248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70"/>
        <v>580.60800000000006</v>
      </c>
      <c r="Y3693" s="14">
        <f t="shared" si="1171"/>
        <v>0</v>
      </c>
      <c r="Z3693" s="14">
        <f t="shared" si="1172"/>
        <v>273.60000000000002</v>
      </c>
      <c r="AA3693" s="14">
        <f t="shared" si="1173"/>
        <v>0</v>
      </c>
      <c r="AB3693" s="14">
        <f t="shared" si="1175"/>
        <v>0</v>
      </c>
      <c r="AC3693" s="15">
        <f t="shared" si="1174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70"/>
        <v>679.10400000000004</v>
      </c>
      <c r="Y3694" s="14">
        <f t="shared" si="1171"/>
        <v>0</v>
      </c>
      <c r="Z3694" s="14">
        <f t="shared" si="1172"/>
        <v>273.60000000000002</v>
      </c>
      <c r="AA3694" s="14">
        <f t="shared" si="1173"/>
        <v>0</v>
      </c>
      <c r="AB3694" s="14">
        <f t="shared" si="1175"/>
        <v>0</v>
      </c>
      <c r="AC3694" s="15">
        <f t="shared" si="1174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62"/>
        <v>408</v>
      </c>
      <c r="Y3695" s="52">
        <f t="shared" si="1163"/>
        <v>360</v>
      </c>
      <c r="Z3695" s="52">
        <f t="shared" si="1164"/>
        <v>0</v>
      </c>
      <c r="AA3695" s="52">
        <f t="shared" si="1165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3"/>
      <c r="AF3695" s="60"/>
    </row>
    <row r="3696" spans="1:32">
      <c r="A3696" s="99" t="s">
        <v>801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62"/>
        <v>546.72</v>
      </c>
      <c r="Y3696" s="14">
        <f t="shared" si="1163"/>
        <v>288</v>
      </c>
      <c r="Z3696" s="14">
        <f t="shared" si="1164"/>
        <v>0</v>
      </c>
      <c r="AA3696" s="14">
        <f t="shared" si="1165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802</v>
      </c>
      <c r="B3697" s="91">
        <v>16</v>
      </c>
      <c r="C3697" s="21" t="s">
        <v>835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62"/>
        <v>387.6</v>
      </c>
      <c r="Y3697" s="14">
        <f t="shared" si="1163"/>
        <v>342</v>
      </c>
      <c r="Z3697" s="14">
        <f t="shared" si="1164"/>
        <v>0</v>
      </c>
      <c r="AA3697" s="14">
        <f t="shared" si="1165"/>
        <v>0</v>
      </c>
      <c r="AB3697" s="14">
        <f>R3697+W3697</f>
        <v>0</v>
      </c>
      <c r="AC3697" s="15">
        <f t="shared" ref="AC3697:AC3709" si="1176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803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62"/>
        <v>387.6</v>
      </c>
      <c r="Y3698" s="14">
        <f t="shared" si="1163"/>
        <v>342</v>
      </c>
      <c r="Z3698" s="14">
        <f t="shared" si="1164"/>
        <v>0</v>
      </c>
      <c r="AA3698" s="14">
        <f t="shared" si="1165"/>
        <v>0</v>
      </c>
      <c r="AB3698" s="14">
        <f t="shared" ref="AB3698:AB3709" si="1177">R3698+W3698</f>
        <v>0</v>
      </c>
      <c r="AC3698" s="15">
        <f t="shared" si="1176"/>
        <v>729.6</v>
      </c>
      <c r="AD3698" s="48">
        <f>(ROUND(AC3698-AC3695,1)/AC3695)</f>
        <v>-4.9999999999999996E-2</v>
      </c>
      <c r="AE3698" s="113" t="s">
        <v>800</v>
      </c>
      <c r="AF3698" s="60"/>
    </row>
    <row r="3699" spans="1:32">
      <c r="A3699" s="99" t="s">
        <v>804</v>
      </c>
      <c r="B3699" s="91">
        <v>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62"/>
        <v>387.6</v>
      </c>
      <c r="Y3699" s="14">
        <f t="shared" si="1163"/>
        <v>342</v>
      </c>
      <c r="Z3699" s="14">
        <f t="shared" si="1164"/>
        <v>0</v>
      </c>
      <c r="AA3699" s="14">
        <f t="shared" si="1165"/>
        <v>0</v>
      </c>
      <c r="AB3699" s="14">
        <f t="shared" si="1177"/>
        <v>0</v>
      </c>
      <c r="AC3699" s="15">
        <f t="shared" si="1176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654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62"/>
        <v>387.6</v>
      </c>
      <c r="Y3700" s="14">
        <f t="shared" si="1163"/>
        <v>342</v>
      </c>
      <c r="Z3700" s="14">
        <f t="shared" si="1164"/>
        <v>0</v>
      </c>
      <c r="AA3700" s="14">
        <f t="shared" si="1165"/>
        <v>0</v>
      </c>
      <c r="AB3700" s="14">
        <f t="shared" si="1177"/>
        <v>0</v>
      </c>
      <c r="AC3700" s="15">
        <f t="shared" si="1176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595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100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509.99999999999994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62"/>
        <v>132.59999999999997</v>
      </c>
      <c r="Y3701" s="14">
        <f t="shared" si="1163"/>
        <v>765</v>
      </c>
      <c r="Z3701" s="14">
        <f t="shared" si="1164"/>
        <v>0</v>
      </c>
      <c r="AA3701" s="14">
        <f t="shared" si="1165"/>
        <v>0</v>
      </c>
      <c r="AB3701" s="14">
        <f t="shared" si="1177"/>
        <v>0</v>
      </c>
      <c r="AC3701" s="15">
        <f t="shared" si="1176"/>
        <v>897.6</v>
      </c>
      <c r="AD3701" s="48">
        <f>(ROUND(AC3701-AC3695,1)/AC3695)</f>
        <v>0.16874999999999998</v>
      </c>
      <c r="AE3701" s="113"/>
      <c r="AF3701" s="60"/>
    </row>
    <row r="3702" spans="1:32">
      <c r="A3702" s="99" t="s">
        <v>830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45</v>
      </c>
      <c r="L3702" s="13">
        <v>45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458.99999999999994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62"/>
        <v>132.59999999999997</v>
      </c>
      <c r="Y3702" s="14">
        <f t="shared" si="1163"/>
        <v>0</v>
      </c>
      <c r="Z3702" s="14">
        <f t="shared" si="1164"/>
        <v>714</v>
      </c>
      <c r="AA3702" s="14">
        <f t="shared" si="1165"/>
        <v>0</v>
      </c>
      <c r="AB3702" s="14">
        <f t="shared" si="1177"/>
        <v>0</v>
      </c>
      <c r="AC3702" s="15">
        <f t="shared" si="1176"/>
        <v>846.6</v>
      </c>
      <c r="AD3702" s="48">
        <f>(ROUND(AC3702-AC3695,1)/AC3695)</f>
        <v>0.10234375</v>
      </c>
      <c r="AE3702" s="113"/>
      <c r="AF3702" s="60"/>
    </row>
    <row r="3703" spans="1:32">
      <c r="A3703" s="99" t="s">
        <v>831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90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458.99999999999994</v>
      </c>
      <c r="W3703" s="14">
        <f>(R3703/100)*(K3703*$K$11)+(R3703/100)*(L3703*$L$11)</f>
        <v>0</v>
      </c>
      <c r="X3703" s="14">
        <f t="shared" si="1162"/>
        <v>132.59999999999997</v>
      </c>
      <c r="Y3703" s="14">
        <f t="shared" si="1163"/>
        <v>0</v>
      </c>
      <c r="Z3703" s="14">
        <f t="shared" si="1164"/>
        <v>0</v>
      </c>
      <c r="AA3703" s="14">
        <f t="shared" si="1165"/>
        <v>714</v>
      </c>
      <c r="AB3703" s="14">
        <f t="shared" si="1177"/>
        <v>0</v>
      </c>
      <c r="AC3703" s="15">
        <f t="shared" si="1176"/>
        <v>846.6</v>
      </c>
      <c r="AD3703" s="48">
        <f>(ROUND(AC3703-AC3695,1)/AC3695)</f>
        <v>0.10234375</v>
      </c>
      <c r="AE3703" s="113"/>
      <c r="AF3703" s="60"/>
    </row>
    <row r="3704" spans="1:32">
      <c r="A3704" s="99" t="s">
        <v>832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45</v>
      </c>
      <c r="L3704" s="13">
        <v>45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458.99999999999994</v>
      </c>
      <c r="X3704" s="14">
        <f t="shared" si="1162"/>
        <v>132.59999999999997</v>
      </c>
      <c r="Y3704" s="14">
        <f t="shared" si="1163"/>
        <v>0</v>
      </c>
      <c r="Z3704" s="14">
        <f t="shared" si="1164"/>
        <v>0</v>
      </c>
      <c r="AA3704" s="14">
        <f t="shared" si="1165"/>
        <v>0</v>
      </c>
      <c r="AB3704" s="14">
        <f t="shared" si="1177"/>
        <v>714</v>
      </c>
      <c r="AC3704" s="15">
        <f t="shared" si="1176"/>
        <v>846.6</v>
      </c>
      <c r="AD3704" s="48">
        <f>(ROUND(AC3704-AC3695,1)/AC3695)</f>
        <v>0.10234375</v>
      </c>
      <c r="AE3704" s="113"/>
      <c r="AF3704" s="60"/>
    </row>
    <row r="3705" spans="1:32">
      <c r="A3705" s="99" t="s">
        <v>833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(N3705/100)*(I3705*$I$13)+(N3705/100)*(J3705*$J$13)+(N3705/100)*(M3705*$M$13)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>N3705+S3705</f>
        <v>474.3</v>
      </c>
      <c r="Y3705" s="14">
        <f t="shared" ref="Y3705" si="1178">O3705+T3705</f>
        <v>418.5</v>
      </c>
      <c r="Z3705" s="14">
        <f t="shared" ref="Z3705" si="1179">P3705+U3705</f>
        <v>0</v>
      </c>
      <c r="AA3705" s="14">
        <f t="shared" ref="AA3705" si="1180">Q3705+V3705</f>
        <v>0</v>
      </c>
      <c r="AB3705" s="14">
        <f t="shared" si="1177"/>
        <v>0</v>
      </c>
      <c r="AC3705" s="15">
        <f t="shared" si="1176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834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90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630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62"/>
        <v>855</v>
      </c>
      <c r="Y3706" s="14">
        <f t="shared" si="1163"/>
        <v>0</v>
      </c>
      <c r="Z3706" s="14">
        <f t="shared" si="1164"/>
        <v>0</v>
      </c>
      <c r="AA3706" s="14">
        <f t="shared" si="1165"/>
        <v>0</v>
      </c>
      <c r="AB3706" s="14">
        <f t="shared" si="1177"/>
        <v>0</v>
      </c>
      <c r="AC3706" s="15">
        <f t="shared" si="1176"/>
        <v>855</v>
      </c>
      <c r="AD3706" s="48">
        <f>(ROUND(AC3706-AC3695,1)/AC3695)</f>
        <v>0.11328125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630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62"/>
        <v>855</v>
      </c>
      <c r="Y3707" s="14">
        <f t="shared" si="1163"/>
        <v>0</v>
      </c>
      <c r="Z3707" s="14">
        <f t="shared" si="1164"/>
        <v>0</v>
      </c>
      <c r="AA3707" s="14">
        <f t="shared" si="1165"/>
        <v>0</v>
      </c>
      <c r="AB3707" s="14">
        <f t="shared" si="1177"/>
        <v>0</v>
      </c>
      <c r="AC3707" s="15">
        <f t="shared" si="1176"/>
        <v>855</v>
      </c>
      <c r="AD3707" s="48">
        <f>(ROUND(AC3707-AC3695,1)/AC3695)</f>
        <v>0.11328125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62"/>
        <v>601.39200000000005</v>
      </c>
      <c r="Y3708" s="14">
        <f t="shared" si="1163"/>
        <v>288</v>
      </c>
      <c r="Z3708" s="14">
        <f t="shared" si="1164"/>
        <v>0</v>
      </c>
      <c r="AA3708" s="14">
        <f t="shared" si="1165"/>
        <v>0</v>
      </c>
      <c r="AB3708" s="14">
        <f t="shared" si="1177"/>
        <v>0</v>
      </c>
      <c r="AC3708" s="15">
        <f t="shared" si="1176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62"/>
        <v>520.60800000000006</v>
      </c>
      <c r="Y3709" s="14">
        <f t="shared" si="1163"/>
        <v>288</v>
      </c>
      <c r="Z3709" s="14">
        <f t="shared" si="1164"/>
        <v>0</v>
      </c>
      <c r="AA3709" s="14">
        <f t="shared" si="1165"/>
        <v>0</v>
      </c>
      <c r="AB3709" s="14">
        <f t="shared" si="1177"/>
        <v>0</v>
      </c>
      <c r="AC3709" s="15">
        <f t="shared" si="1176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62"/>
        <v>448</v>
      </c>
      <c r="Y3710" s="52">
        <f t="shared" si="1163"/>
        <v>0</v>
      </c>
      <c r="Z3710" s="52">
        <f t="shared" si="1164"/>
        <v>0</v>
      </c>
      <c r="AA3710" s="52">
        <f t="shared" si="1165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801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81">N3711+S3711</f>
        <v>582.40000000000009</v>
      </c>
      <c r="Y3711" s="14">
        <f t="shared" ref="Y3711:Y3724" si="1182">O3711+T3711</f>
        <v>0</v>
      </c>
      <c r="Z3711" s="14">
        <f t="shared" ref="Z3711:Z3724" si="1183">P3711+U3711</f>
        <v>0</v>
      </c>
      <c r="AA3711" s="14">
        <f t="shared" ref="AA3711:AA3724" si="1184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802</v>
      </c>
      <c r="B3712" s="93">
        <v>18</v>
      </c>
      <c r="C3712" s="21" t="s">
        <v>835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81"/>
        <v>425.6</v>
      </c>
      <c r="Y3712" s="14">
        <f t="shared" si="1182"/>
        <v>0</v>
      </c>
      <c r="Z3712" s="14">
        <f t="shared" si="1183"/>
        <v>0</v>
      </c>
      <c r="AA3712" s="14">
        <f t="shared" si="1184"/>
        <v>337.12</v>
      </c>
      <c r="AB3712" s="14">
        <f>R3712+W3712</f>
        <v>0</v>
      </c>
      <c r="AC3712" s="15">
        <f t="shared" ref="AC3712:AC3724" si="1185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803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81"/>
        <v>425.6</v>
      </c>
      <c r="Y3713" s="14">
        <f t="shared" si="1182"/>
        <v>0</v>
      </c>
      <c r="Z3713" s="14">
        <f t="shared" si="1183"/>
        <v>0</v>
      </c>
      <c r="AA3713" s="14">
        <f t="shared" si="1184"/>
        <v>337.12</v>
      </c>
      <c r="AB3713" s="14">
        <f t="shared" ref="AB3713:AB3724" si="1186">R3713+W3713</f>
        <v>0</v>
      </c>
      <c r="AC3713" s="15">
        <f t="shared" si="1185"/>
        <v>762.7</v>
      </c>
      <c r="AD3713" s="48">
        <f>(ROUND(AC3713-AC3710,1)/AC3710)</f>
        <v>-4.7577422577422583E-2</v>
      </c>
      <c r="AE3713" s="113" t="s">
        <v>800</v>
      </c>
      <c r="AF3713" s="60"/>
    </row>
    <row r="3714" spans="1:32">
      <c r="A3714" s="99" t="s">
        <v>804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81"/>
        <v>425.6</v>
      </c>
      <c r="Y3714" s="14">
        <f t="shared" si="1182"/>
        <v>0</v>
      </c>
      <c r="Z3714" s="14">
        <f t="shared" si="1183"/>
        <v>0</v>
      </c>
      <c r="AA3714" s="14">
        <f t="shared" si="1184"/>
        <v>337.12</v>
      </c>
      <c r="AB3714" s="14">
        <f t="shared" si="1186"/>
        <v>0</v>
      </c>
      <c r="AC3714" s="15">
        <f t="shared" si="1185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654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81"/>
        <v>425.6</v>
      </c>
      <c r="Y3715" s="14">
        <f t="shared" si="1182"/>
        <v>0</v>
      </c>
      <c r="Z3715" s="14">
        <f t="shared" si="1183"/>
        <v>0</v>
      </c>
      <c r="AA3715" s="14">
        <f t="shared" si="1184"/>
        <v>337.12</v>
      </c>
      <c r="AB3715" s="14">
        <f t="shared" si="1186"/>
        <v>0</v>
      </c>
      <c r="AC3715" s="15">
        <f t="shared" si="1185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595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90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499.5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81"/>
        <v>145.6</v>
      </c>
      <c r="Y3716" s="14">
        <f t="shared" si="1182"/>
        <v>777</v>
      </c>
      <c r="Z3716" s="14">
        <f t="shared" si="1183"/>
        <v>0</v>
      </c>
      <c r="AA3716" s="14">
        <f t="shared" si="1184"/>
        <v>0</v>
      </c>
      <c r="AB3716" s="14">
        <f t="shared" si="1186"/>
        <v>0</v>
      </c>
      <c r="AC3716" s="15">
        <f t="shared" si="1185"/>
        <v>922.6</v>
      </c>
      <c r="AD3716" s="48">
        <f>(ROUND(AC3716-AC3710,1)/AC3710)</f>
        <v>0.15209790209790211</v>
      </c>
      <c r="AE3716" s="113"/>
      <c r="AF3716" s="60"/>
    </row>
    <row r="3717" spans="1:32">
      <c r="A3717" s="99" t="s">
        <v>830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45</v>
      </c>
      <c r="L3717" s="13">
        <v>45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499.5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81"/>
        <v>145.6</v>
      </c>
      <c r="Y3717" s="14">
        <f t="shared" si="1182"/>
        <v>0</v>
      </c>
      <c r="Z3717" s="14">
        <f t="shared" si="1183"/>
        <v>777</v>
      </c>
      <c r="AA3717" s="14">
        <f t="shared" si="1184"/>
        <v>0</v>
      </c>
      <c r="AB3717" s="14">
        <f t="shared" si="1186"/>
        <v>0</v>
      </c>
      <c r="AC3717" s="15">
        <f t="shared" si="1185"/>
        <v>922.6</v>
      </c>
      <c r="AD3717" s="48">
        <f>(ROUND(AC3717-AC3710,1)/AC3710)</f>
        <v>0.15209790209790211</v>
      </c>
      <c r="AE3717" s="113"/>
      <c r="AF3717" s="60"/>
    </row>
    <row r="3718" spans="1:32">
      <c r="A3718" s="99" t="s">
        <v>831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100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555</v>
      </c>
      <c r="W3718" s="14">
        <f>(R3718/100)*(K3718*$K$11)+(R3718/100)*(L3718*$L$11)</f>
        <v>0</v>
      </c>
      <c r="X3718" s="14">
        <f t="shared" si="1181"/>
        <v>145.6</v>
      </c>
      <c r="Y3718" s="14">
        <f t="shared" si="1182"/>
        <v>0</v>
      </c>
      <c r="Z3718" s="14">
        <f t="shared" si="1183"/>
        <v>0</v>
      </c>
      <c r="AA3718" s="14">
        <f t="shared" si="1184"/>
        <v>832.5</v>
      </c>
      <c r="AB3718" s="14">
        <f t="shared" si="1186"/>
        <v>0</v>
      </c>
      <c r="AC3718" s="15">
        <f t="shared" si="1185"/>
        <v>978.1</v>
      </c>
      <c r="AD3718" s="48">
        <f>(ROUND(AC3718-AC3710,1)/AC3710)</f>
        <v>0.22140359640359644</v>
      </c>
      <c r="AE3718" s="113"/>
      <c r="AF3718" s="60"/>
    </row>
    <row r="3719" spans="1:32">
      <c r="A3719" s="99" t="s">
        <v>832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45</v>
      </c>
      <c r="L3719" s="13">
        <v>45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499.5</v>
      </c>
      <c r="X3719" s="14">
        <f t="shared" si="1181"/>
        <v>145.6</v>
      </c>
      <c r="Y3719" s="14">
        <f t="shared" si="1182"/>
        <v>0</v>
      </c>
      <c r="Z3719" s="14">
        <f t="shared" si="1183"/>
        <v>0</v>
      </c>
      <c r="AA3719" s="14">
        <f t="shared" si="1184"/>
        <v>0</v>
      </c>
      <c r="AB3719" s="14">
        <f t="shared" si="1186"/>
        <v>777</v>
      </c>
      <c r="AC3719" s="15">
        <f t="shared" si="1185"/>
        <v>922.6</v>
      </c>
      <c r="AD3719" s="48">
        <f>(ROUND(AC3719-AC3710,1)/AC3710)</f>
        <v>0.15209790209790211</v>
      </c>
      <c r="AE3719" s="113"/>
      <c r="AF3719" s="60"/>
    </row>
    <row r="3720" spans="1:32">
      <c r="A3720" s="99" t="s">
        <v>833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50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(N3720/100)*(I3720*$I$13)+(N3720/100)*(J3720*$J$13)+(N3720/100)*(M3720*$M$13)</f>
        <v>336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264.60000000000002</v>
      </c>
      <c r="W3720" s="14">
        <f>(R3720/100)*(K3720*$K$13)+(R3720/100)*(L3720*$L$13)+(R3720/100)*(M3720*$M$13)</f>
        <v>0</v>
      </c>
      <c r="X3720" s="14">
        <f>N3720+S3720</f>
        <v>504</v>
      </c>
      <c r="Y3720" s="14">
        <f t="shared" si="1182"/>
        <v>0</v>
      </c>
      <c r="Z3720" s="14">
        <f t="shared" si="1183"/>
        <v>0</v>
      </c>
      <c r="AA3720" s="14">
        <f t="shared" si="1184"/>
        <v>411.6</v>
      </c>
      <c r="AB3720" s="14">
        <f t="shared" si="1186"/>
        <v>0</v>
      </c>
      <c r="AC3720" s="15">
        <f t="shared" si="1185"/>
        <v>915.6</v>
      </c>
      <c r="AD3720" s="48">
        <f>(ROUND(AC3720-AC3710,1)/AC3710)</f>
        <v>0.14335664335664336</v>
      </c>
      <c r="AE3720" s="113"/>
      <c r="AF3720" s="60"/>
    </row>
    <row r="3721" spans="1:32">
      <c r="A3721" s="99" t="s">
        <v>834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90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651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81"/>
        <v>883.5</v>
      </c>
      <c r="Y3721" s="14">
        <f t="shared" si="1182"/>
        <v>0</v>
      </c>
      <c r="Z3721" s="14">
        <f t="shared" si="1183"/>
        <v>0</v>
      </c>
      <c r="AA3721" s="14">
        <f t="shared" si="1184"/>
        <v>0</v>
      </c>
      <c r="AB3721" s="14">
        <f t="shared" si="1186"/>
        <v>0</v>
      </c>
      <c r="AC3721" s="15">
        <f t="shared" si="1185"/>
        <v>883.5</v>
      </c>
      <c r="AD3721" s="48">
        <f>(ROUND(AC3721-AC3710,1)/AC3710)</f>
        <v>0.10327172827172829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90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651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81"/>
        <v>883.5</v>
      </c>
      <c r="Y3722" s="14">
        <f t="shared" si="1182"/>
        <v>0</v>
      </c>
      <c r="Z3722" s="14">
        <f t="shared" si="1183"/>
        <v>0</v>
      </c>
      <c r="AA3722" s="14">
        <f t="shared" si="1184"/>
        <v>0</v>
      </c>
      <c r="AB3722" s="14">
        <f t="shared" si="1186"/>
        <v>0</v>
      </c>
      <c r="AC3722" s="15">
        <f t="shared" si="1185"/>
        <v>883.5</v>
      </c>
      <c r="AD3722" s="48">
        <f>(ROUND(AC3722-AC3710,1)/AC3710)</f>
        <v>0.10327172827172829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81"/>
        <v>654.97600000000011</v>
      </c>
      <c r="Y3723" s="14">
        <f t="shared" si="1182"/>
        <v>0</v>
      </c>
      <c r="Z3723" s="14">
        <f t="shared" si="1183"/>
        <v>0</v>
      </c>
      <c r="AA3723" s="14">
        <f t="shared" si="1184"/>
        <v>282.24</v>
      </c>
      <c r="AB3723" s="14">
        <f t="shared" si="1186"/>
        <v>0</v>
      </c>
      <c r="AC3723" s="15">
        <f t="shared" si="1185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81"/>
        <v>545.6640000000001</v>
      </c>
      <c r="Y3724" s="14">
        <f t="shared" si="1182"/>
        <v>0</v>
      </c>
      <c r="Z3724" s="14">
        <f t="shared" si="1183"/>
        <v>0</v>
      </c>
      <c r="AA3724" s="14">
        <f t="shared" si="1184"/>
        <v>282.24</v>
      </c>
      <c r="AB3724" s="14">
        <f t="shared" si="1186"/>
        <v>0</v>
      </c>
      <c r="AC3724" s="15">
        <f t="shared" si="1185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87">N3725+S3725</f>
        <v>660</v>
      </c>
      <c r="Y3725" s="52">
        <f t="shared" si="1187"/>
        <v>0</v>
      </c>
      <c r="Z3725" s="52">
        <f t="shared" si="1187"/>
        <v>0</v>
      </c>
      <c r="AA3725" s="52">
        <f t="shared" si="1187"/>
        <v>0</v>
      </c>
      <c r="AB3725" s="52">
        <f t="shared" si="1187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801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87"/>
        <v>761.2</v>
      </c>
      <c r="Y3726" s="14">
        <f t="shared" si="1187"/>
        <v>0</v>
      </c>
      <c r="Z3726" s="14">
        <f t="shared" si="1187"/>
        <v>0</v>
      </c>
      <c r="AA3726" s="14">
        <f t="shared" si="1187"/>
        <v>0</v>
      </c>
      <c r="AB3726" s="14">
        <f t="shared" si="1187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802</v>
      </c>
      <c r="B3727" s="91">
        <v>16</v>
      </c>
      <c r="C3727" s="21" t="s">
        <v>835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87"/>
        <v>616</v>
      </c>
      <c r="Y3727" s="14">
        <f t="shared" si="1187"/>
        <v>0</v>
      </c>
      <c r="Z3727" s="14">
        <f t="shared" si="1187"/>
        <v>0</v>
      </c>
      <c r="AA3727" s="14">
        <f t="shared" si="1187"/>
        <v>0</v>
      </c>
      <c r="AB3727" s="14">
        <f t="shared" si="1187"/>
        <v>0</v>
      </c>
      <c r="AC3727" s="15">
        <f t="shared" ref="AC3727:AC3739" si="1188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803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89">N3728+S3728</f>
        <v>616</v>
      </c>
      <c r="Y3728" s="14">
        <f t="shared" ref="Y3728:Y3740" si="1190">O3728+T3728</f>
        <v>0</v>
      </c>
      <c r="Z3728" s="14">
        <f t="shared" ref="Z3728:Z3740" si="1191">P3728+U3728</f>
        <v>0</v>
      </c>
      <c r="AA3728" s="14">
        <f t="shared" ref="AA3728:AA3740" si="1192">Q3728+V3728</f>
        <v>0</v>
      </c>
      <c r="AB3728" s="14">
        <f t="shared" ref="AB3728:AB3739" si="1193">R3728+W3728</f>
        <v>0</v>
      </c>
      <c r="AC3728" s="15">
        <f t="shared" si="1188"/>
        <v>616</v>
      </c>
      <c r="AD3728" s="48">
        <f>(ROUND(AC3728-AC3725,1)/AC3725)</f>
        <v>-6.6666666666666666E-2</v>
      </c>
      <c r="AE3728" s="113" t="s">
        <v>800</v>
      </c>
      <c r="AF3728" s="60"/>
    </row>
    <row r="3729" spans="1:32">
      <c r="A3729" s="99" t="s">
        <v>804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89"/>
        <v>616</v>
      </c>
      <c r="Y3729" s="14">
        <f t="shared" si="1190"/>
        <v>0</v>
      </c>
      <c r="Z3729" s="14">
        <f t="shared" si="1191"/>
        <v>0</v>
      </c>
      <c r="AA3729" s="14">
        <f t="shared" si="1192"/>
        <v>0</v>
      </c>
      <c r="AB3729" s="14">
        <f t="shared" si="1193"/>
        <v>0</v>
      </c>
      <c r="AC3729" s="15">
        <f t="shared" si="1188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654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89"/>
        <v>616</v>
      </c>
      <c r="Y3730" s="14">
        <f t="shared" si="1190"/>
        <v>0</v>
      </c>
      <c r="Z3730" s="14">
        <f t="shared" si="1191"/>
        <v>0</v>
      </c>
      <c r="AA3730" s="14">
        <f t="shared" si="1192"/>
        <v>0</v>
      </c>
      <c r="AB3730" s="14">
        <f t="shared" si="1193"/>
        <v>0</v>
      </c>
      <c r="AC3730" s="15">
        <f t="shared" si="1188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595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89"/>
        <v>214.5</v>
      </c>
      <c r="Y3731" s="14">
        <f t="shared" si="1190"/>
        <v>511.5</v>
      </c>
      <c r="Z3731" s="14">
        <f t="shared" si="1191"/>
        <v>0</v>
      </c>
      <c r="AA3731" s="14">
        <f t="shared" si="1192"/>
        <v>0</v>
      </c>
      <c r="AB3731" s="14">
        <f t="shared" si="1193"/>
        <v>0</v>
      </c>
      <c r="AC3731" s="15">
        <f t="shared" si="1188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830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89"/>
        <v>214.5</v>
      </c>
      <c r="Y3732" s="14">
        <f t="shared" si="1190"/>
        <v>0</v>
      </c>
      <c r="Z3732" s="14">
        <f t="shared" si="1191"/>
        <v>511.5</v>
      </c>
      <c r="AA3732" s="14">
        <f t="shared" si="1192"/>
        <v>0</v>
      </c>
      <c r="AB3732" s="14">
        <f t="shared" si="1193"/>
        <v>0</v>
      </c>
      <c r="AC3732" s="15">
        <f t="shared" si="1188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831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89"/>
        <v>214.5</v>
      </c>
      <c r="Y3733" s="14">
        <f t="shared" si="1190"/>
        <v>0</v>
      </c>
      <c r="Z3733" s="14">
        <f t="shared" si="1191"/>
        <v>0</v>
      </c>
      <c r="AA3733" s="14">
        <f t="shared" si="1192"/>
        <v>511.5</v>
      </c>
      <c r="AB3733" s="14">
        <f t="shared" si="1193"/>
        <v>0</v>
      </c>
      <c r="AC3733" s="15">
        <f t="shared" si="1188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832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89"/>
        <v>214.5</v>
      </c>
      <c r="Y3734" s="14">
        <f t="shared" si="1190"/>
        <v>0</v>
      </c>
      <c r="Z3734" s="14">
        <f t="shared" si="1191"/>
        <v>0</v>
      </c>
      <c r="AA3734" s="14">
        <f t="shared" si="1192"/>
        <v>0</v>
      </c>
      <c r="AB3734" s="14">
        <f t="shared" si="1193"/>
        <v>511.5</v>
      </c>
      <c r="AC3734" s="15">
        <f t="shared" si="1188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833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(N3735/100)*(I3735*$I$13)+(N3735/100)*(J3735*$J$13)+(N3735/100)*(M3735*$M$13)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>N3735+S3735</f>
        <v>759</v>
      </c>
      <c r="Y3735" s="14">
        <f t="shared" si="1190"/>
        <v>0</v>
      </c>
      <c r="Z3735" s="14">
        <f t="shared" si="1191"/>
        <v>0</v>
      </c>
      <c r="AA3735" s="14">
        <f t="shared" si="1192"/>
        <v>0</v>
      </c>
      <c r="AB3735" s="14">
        <f t="shared" si="1193"/>
        <v>0</v>
      </c>
      <c r="AC3735" s="15">
        <f t="shared" si="1188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834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89"/>
        <v>748.8</v>
      </c>
      <c r="Y3736" s="14">
        <f t="shared" si="1190"/>
        <v>0</v>
      </c>
      <c r="Z3736" s="14">
        <f t="shared" si="1191"/>
        <v>0</v>
      </c>
      <c r="AA3736" s="14">
        <f t="shared" si="1192"/>
        <v>0</v>
      </c>
      <c r="AB3736" s="14">
        <f t="shared" si="1193"/>
        <v>0</v>
      </c>
      <c r="AC3736" s="15">
        <f t="shared" si="1188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89"/>
        <v>748.8</v>
      </c>
      <c r="Y3737" s="14">
        <f t="shared" si="1190"/>
        <v>0</v>
      </c>
      <c r="Z3737" s="14">
        <f t="shared" si="1191"/>
        <v>0</v>
      </c>
      <c r="AA3737" s="14">
        <f t="shared" si="1192"/>
        <v>0</v>
      </c>
      <c r="AB3737" s="14">
        <f t="shared" si="1193"/>
        <v>0</v>
      </c>
      <c r="AC3737" s="15">
        <f t="shared" si="1188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89"/>
        <v>725.12</v>
      </c>
      <c r="Y3738" s="14">
        <f t="shared" si="1190"/>
        <v>0</v>
      </c>
      <c r="Z3738" s="14">
        <f t="shared" si="1191"/>
        <v>0</v>
      </c>
      <c r="AA3738" s="14">
        <f t="shared" si="1192"/>
        <v>0</v>
      </c>
      <c r="AB3738" s="14">
        <f t="shared" si="1193"/>
        <v>0</v>
      </c>
      <c r="AC3738" s="15">
        <f t="shared" si="1188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89"/>
        <v>819.28</v>
      </c>
      <c r="Y3739" s="14">
        <f t="shared" si="1190"/>
        <v>0</v>
      </c>
      <c r="Z3739" s="14">
        <f t="shared" si="1191"/>
        <v>0</v>
      </c>
      <c r="AA3739" s="14">
        <f t="shared" si="1192"/>
        <v>0</v>
      </c>
      <c r="AB3739" s="14">
        <f t="shared" si="1193"/>
        <v>0</v>
      </c>
      <c r="AC3739" s="15">
        <f t="shared" si="1188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89"/>
        <v>475.20000000000005</v>
      </c>
      <c r="Y3740" s="52">
        <f t="shared" si="1190"/>
        <v>0</v>
      </c>
      <c r="Z3740" s="52">
        <f t="shared" si="1191"/>
        <v>352</v>
      </c>
      <c r="AA3740" s="52">
        <f t="shared" si="1192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801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94">N3741+S3741</f>
        <v>648</v>
      </c>
      <c r="Y3741" s="14">
        <f t="shared" ref="Y3741:Y3754" si="1195">O3741+T3741</f>
        <v>0</v>
      </c>
      <c r="Z3741" s="14">
        <f t="shared" ref="Z3741:Z3754" si="1196">P3741+U3741</f>
        <v>281.60000000000002</v>
      </c>
      <c r="AA3741" s="14">
        <f t="shared" ref="AA3741:AA3754" si="1197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802</v>
      </c>
      <c r="B3742" s="93">
        <v>18</v>
      </c>
      <c r="C3742" s="21" t="s">
        <v>835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94"/>
        <v>449.28000000000003</v>
      </c>
      <c r="Y3742" s="14">
        <f t="shared" si="1195"/>
        <v>0</v>
      </c>
      <c r="Z3742" s="14">
        <f t="shared" si="1196"/>
        <v>332.8</v>
      </c>
      <c r="AA3742" s="14">
        <f t="shared" si="1197"/>
        <v>0</v>
      </c>
      <c r="AB3742" s="14">
        <f>R3742+W3742</f>
        <v>0</v>
      </c>
      <c r="AC3742" s="15">
        <f t="shared" ref="AC3742:AC3754" si="1198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803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94"/>
        <v>449.28000000000003</v>
      </c>
      <c r="Y3743" s="14">
        <f t="shared" si="1195"/>
        <v>0</v>
      </c>
      <c r="Z3743" s="14">
        <f t="shared" si="1196"/>
        <v>332.8</v>
      </c>
      <c r="AA3743" s="14">
        <f t="shared" si="1197"/>
        <v>0</v>
      </c>
      <c r="AB3743" s="14">
        <f t="shared" ref="AB3743:AB3754" si="1199">R3743+W3743</f>
        <v>0</v>
      </c>
      <c r="AC3743" s="15">
        <f t="shared" si="1198"/>
        <v>782.1</v>
      </c>
      <c r="AD3743" s="48">
        <f>(ROUND(AC3743-AC3740,1)/AC3740)</f>
        <v>-5.4521276595744676E-2</v>
      </c>
      <c r="AE3743" s="113" t="s">
        <v>800</v>
      </c>
      <c r="AF3743" s="60"/>
    </row>
    <row r="3744" spans="1:32">
      <c r="A3744" s="99" t="s">
        <v>804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94"/>
        <v>449.28000000000003</v>
      </c>
      <c r="Y3744" s="14">
        <f t="shared" si="1195"/>
        <v>0</v>
      </c>
      <c r="Z3744" s="14">
        <f t="shared" si="1196"/>
        <v>332.8</v>
      </c>
      <c r="AA3744" s="14">
        <f t="shared" si="1197"/>
        <v>0</v>
      </c>
      <c r="AB3744" s="14">
        <f t="shared" si="1199"/>
        <v>0</v>
      </c>
      <c r="AC3744" s="15">
        <f t="shared" si="1198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654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94"/>
        <v>449.28000000000003</v>
      </c>
      <c r="Y3745" s="14">
        <f t="shared" si="1195"/>
        <v>0</v>
      </c>
      <c r="Z3745" s="14">
        <f t="shared" si="1196"/>
        <v>332.8</v>
      </c>
      <c r="AA3745" s="14">
        <f t="shared" si="1197"/>
        <v>0</v>
      </c>
      <c r="AB3745" s="14">
        <f t="shared" si="1199"/>
        <v>0</v>
      </c>
      <c r="AC3745" s="15">
        <f t="shared" si="1198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595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100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509.99999999999994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94"/>
        <v>154.44</v>
      </c>
      <c r="Y3746" s="14">
        <f t="shared" si="1195"/>
        <v>765</v>
      </c>
      <c r="Z3746" s="14">
        <f t="shared" si="1196"/>
        <v>0</v>
      </c>
      <c r="AA3746" s="14">
        <f t="shared" si="1197"/>
        <v>0</v>
      </c>
      <c r="AB3746" s="14">
        <f t="shared" si="1199"/>
        <v>0</v>
      </c>
      <c r="AC3746" s="15">
        <f t="shared" si="1198"/>
        <v>919.4</v>
      </c>
      <c r="AD3746" s="48">
        <f>(ROUND(AC3746-AC3740,1)/AC3740)</f>
        <v>0.11146034816247583</v>
      </c>
      <c r="AE3746" s="113"/>
      <c r="AF3746" s="60"/>
    </row>
    <row r="3747" spans="1:32">
      <c r="A3747" s="99" t="s">
        <v>830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55</v>
      </c>
      <c r="L3747" s="13">
        <v>55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561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94"/>
        <v>154.44</v>
      </c>
      <c r="Y3747" s="14">
        <f t="shared" si="1195"/>
        <v>0</v>
      </c>
      <c r="Z3747" s="14">
        <f t="shared" si="1196"/>
        <v>816</v>
      </c>
      <c r="AA3747" s="14">
        <f t="shared" si="1197"/>
        <v>0</v>
      </c>
      <c r="AB3747" s="14">
        <f t="shared" si="1199"/>
        <v>0</v>
      </c>
      <c r="AC3747" s="15">
        <f t="shared" si="1198"/>
        <v>970.4</v>
      </c>
      <c r="AD3747" s="48">
        <f>(ROUND(AC3747-AC3740,1)/AC3740)</f>
        <v>0.17311411992263054</v>
      </c>
      <c r="AE3747" s="113"/>
      <c r="AF3747" s="60"/>
    </row>
    <row r="3748" spans="1:32">
      <c r="A3748" s="99" t="s">
        <v>831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100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509.99999999999994</v>
      </c>
      <c r="W3748" s="14">
        <f>(R3748/100)*(K3748*$K$11)+(R3748/100)*(L3748*$L$11)</f>
        <v>0</v>
      </c>
      <c r="X3748" s="14">
        <f t="shared" si="1194"/>
        <v>154.44</v>
      </c>
      <c r="Y3748" s="14">
        <f t="shared" si="1195"/>
        <v>0</v>
      </c>
      <c r="Z3748" s="14">
        <f t="shared" si="1196"/>
        <v>0</v>
      </c>
      <c r="AA3748" s="14">
        <f t="shared" si="1197"/>
        <v>765</v>
      </c>
      <c r="AB3748" s="14">
        <f t="shared" si="1199"/>
        <v>0</v>
      </c>
      <c r="AC3748" s="15">
        <f t="shared" si="1198"/>
        <v>919.4</v>
      </c>
      <c r="AD3748" s="48">
        <f>(ROUND(AC3748-AC3740,1)/AC3740)</f>
        <v>0.11146034816247583</v>
      </c>
      <c r="AE3748" s="113"/>
      <c r="AF3748" s="60"/>
    </row>
    <row r="3749" spans="1:32">
      <c r="A3749" s="99" t="s">
        <v>832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50</v>
      </c>
      <c r="L3749" s="13">
        <v>50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509.99999999999994</v>
      </c>
      <c r="X3749" s="14">
        <f t="shared" si="1194"/>
        <v>154.44</v>
      </c>
      <c r="Y3749" s="14">
        <f t="shared" si="1195"/>
        <v>0</v>
      </c>
      <c r="Z3749" s="14">
        <f t="shared" si="1196"/>
        <v>0</v>
      </c>
      <c r="AA3749" s="14">
        <f t="shared" si="1197"/>
        <v>0</v>
      </c>
      <c r="AB3749" s="14">
        <f t="shared" si="1199"/>
        <v>765</v>
      </c>
      <c r="AC3749" s="15">
        <f t="shared" si="1198"/>
        <v>919.4</v>
      </c>
      <c r="AD3749" s="48">
        <f>(ROUND(AC3749-AC3740,1)/AC3740)</f>
        <v>0.11146034816247583</v>
      </c>
      <c r="AE3749" s="113"/>
      <c r="AF3749" s="60"/>
    </row>
    <row r="3750" spans="1:32">
      <c r="A3750" s="99" t="s">
        <v>833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55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(N3750/100)*(I3750*$I$13)+(N3750/100)*(J3750*$J$13)+(N3750/100)*(M3750*$M$13)</f>
        <v>372.6</v>
      </c>
      <c r="T3750" s="14">
        <f>(O3750/100)*(K3750*$K$13)+(O3750/100)*(M3750*$M$13)</f>
        <v>0</v>
      </c>
      <c r="U3750" s="14">
        <f>(P3750/100)*(K3750*$K$13)+(P3750/100)*(L3750*$L$13)+(P3750/100)*(M3750*$M$13)</f>
        <v>276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>N3750+S3750</f>
        <v>534.6</v>
      </c>
      <c r="Y3750" s="14">
        <f t="shared" si="1195"/>
        <v>0</v>
      </c>
      <c r="Z3750" s="14">
        <f t="shared" si="1196"/>
        <v>396</v>
      </c>
      <c r="AA3750" s="14">
        <f t="shared" si="1197"/>
        <v>0</v>
      </c>
      <c r="AB3750" s="14">
        <f t="shared" si="1199"/>
        <v>0</v>
      </c>
      <c r="AC3750" s="15">
        <f t="shared" si="1198"/>
        <v>930.6</v>
      </c>
      <c r="AD3750" s="48">
        <f>(ROUND(AC3750-AC3740,1)/AC3740)</f>
        <v>0.125</v>
      </c>
      <c r="AE3750" s="113"/>
      <c r="AF3750" s="60"/>
    </row>
    <row r="3751" spans="1:32">
      <c r="A3751" s="99" t="s">
        <v>834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100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696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94"/>
        <v>913.5</v>
      </c>
      <c r="Y3751" s="14">
        <f t="shared" si="1195"/>
        <v>0</v>
      </c>
      <c r="Z3751" s="14">
        <f t="shared" si="1196"/>
        <v>0</v>
      </c>
      <c r="AA3751" s="14">
        <f t="shared" si="1197"/>
        <v>0</v>
      </c>
      <c r="AB3751" s="14">
        <f t="shared" si="1199"/>
        <v>0</v>
      </c>
      <c r="AC3751" s="15">
        <f t="shared" si="1198"/>
        <v>913.5</v>
      </c>
      <c r="AD3751" s="48">
        <f>(ROUND(AC3751-AC3740,1)/AC3740)</f>
        <v>0.10432785299806575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696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94"/>
        <v>913.5</v>
      </c>
      <c r="Y3752" s="14">
        <f t="shared" si="1195"/>
        <v>0</v>
      </c>
      <c r="Z3752" s="14">
        <f t="shared" si="1196"/>
        <v>0</v>
      </c>
      <c r="AA3752" s="14">
        <f t="shared" si="1197"/>
        <v>0</v>
      </c>
      <c r="AB3752" s="14">
        <f t="shared" si="1199"/>
        <v>0</v>
      </c>
      <c r="AC3752" s="15">
        <f t="shared" si="1198"/>
        <v>913.5</v>
      </c>
      <c r="AD3752" s="48">
        <f>(ROUND(AC3752-AC3740,1)/AC3740)</f>
        <v>0.10432785299806575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94"/>
        <v>629.85599999999999</v>
      </c>
      <c r="Y3753" s="14">
        <f t="shared" si="1195"/>
        <v>0</v>
      </c>
      <c r="Z3753" s="14">
        <f t="shared" si="1196"/>
        <v>281.60000000000002</v>
      </c>
      <c r="AA3753" s="14">
        <f t="shared" si="1197"/>
        <v>0</v>
      </c>
      <c r="AB3753" s="14">
        <f t="shared" si="1199"/>
        <v>0</v>
      </c>
      <c r="AC3753" s="15">
        <f t="shared" si="1198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94"/>
        <v>629.85599999999999</v>
      </c>
      <c r="Y3754" s="14">
        <f t="shared" si="1195"/>
        <v>0</v>
      </c>
      <c r="Z3754" s="14">
        <f t="shared" si="1196"/>
        <v>281.60000000000002</v>
      </c>
      <c r="AA3754" s="14">
        <f t="shared" si="1197"/>
        <v>0</v>
      </c>
      <c r="AB3754" s="14">
        <f t="shared" si="1199"/>
        <v>0</v>
      </c>
      <c r="AC3754" s="15">
        <f t="shared" si="1198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200">N3755+S3755</f>
        <v>510.4</v>
      </c>
      <c r="Y3755" s="52">
        <f t="shared" si="1200"/>
        <v>0</v>
      </c>
      <c r="Z3755" s="52">
        <f t="shared" si="1200"/>
        <v>0</v>
      </c>
      <c r="AA3755" s="52">
        <f t="shared" si="1200"/>
        <v>340</v>
      </c>
      <c r="AB3755" s="52">
        <f t="shared" si="1200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801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200"/>
        <v>649.60000000000014</v>
      </c>
      <c r="Y3756" s="14">
        <f t="shared" si="1200"/>
        <v>0</v>
      </c>
      <c r="Z3756" s="14">
        <f t="shared" si="1200"/>
        <v>0</v>
      </c>
      <c r="AA3756" s="14">
        <f t="shared" si="1200"/>
        <v>272</v>
      </c>
      <c r="AB3756" s="14">
        <f t="shared" si="1200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802</v>
      </c>
      <c r="B3757" s="91">
        <v>18</v>
      </c>
      <c r="C3757" s="21" t="s">
        <v>835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200"/>
        <v>482.55999999999995</v>
      </c>
      <c r="Y3757" s="14">
        <f t="shared" si="1200"/>
        <v>0</v>
      </c>
      <c r="Z3757" s="14">
        <f t="shared" si="1200"/>
        <v>0</v>
      </c>
      <c r="AA3757" s="14">
        <f t="shared" si="1200"/>
        <v>323</v>
      </c>
      <c r="AB3757" s="14">
        <f t="shared" si="1200"/>
        <v>0</v>
      </c>
      <c r="AC3757" s="15">
        <f t="shared" ref="AC3757:AC3769" si="1201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803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202">N3758+S3758</f>
        <v>482.55999999999995</v>
      </c>
      <c r="Y3758" s="14">
        <f t="shared" ref="Y3758:Y3770" si="1203">O3758+T3758</f>
        <v>0</v>
      </c>
      <c r="Z3758" s="14">
        <f t="shared" ref="Z3758:Z3770" si="1204">P3758+U3758</f>
        <v>0</v>
      </c>
      <c r="AA3758" s="14">
        <f t="shared" ref="AA3758:AA3770" si="1205">Q3758+V3758</f>
        <v>323</v>
      </c>
      <c r="AB3758" s="14">
        <f t="shared" ref="AB3758:AB3769" si="1206">R3758+W3758</f>
        <v>0</v>
      </c>
      <c r="AC3758" s="15">
        <f t="shared" si="1201"/>
        <v>805.6</v>
      </c>
      <c r="AD3758" s="48">
        <f>(ROUND(AC3758-AC3755,1)/AC3755)</f>
        <v>-5.2681091251175913E-2</v>
      </c>
      <c r="AE3758" s="113" t="s">
        <v>800</v>
      </c>
      <c r="AF3758" s="60"/>
    </row>
    <row r="3759" spans="1:32">
      <c r="A3759" s="99" t="s">
        <v>804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202"/>
        <v>482.55999999999995</v>
      </c>
      <c r="Y3759" s="14">
        <f t="shared" si="1203"/>
        <v>0</v>
      </c>
      <c r="Z3759" s="14">
        <f t="shared" si="1204"/>
        <v>0</v>
      </c>
      <c r="AA3759" s="14">
        <f t="shared" si="1205"/>
        <v>323</v>
      </c>
      <c r="AB3759" s="14">
        <f t="shared" si="1206"/>
        <v>0</v>
      </c>
      <c r="AC3759" s="15">
        <f t="shared" si="1201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654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202"/>
        <v>482.55999999999995</v>
      </c>
      <c r="Y3760" s="14">
        <f t="shared" si="1203"/>
        <v>0</v>
      </c>
      <c r="Z3760" s="14">
        <f t="shared" si="1204"/>
        <v>0</v>
      </c>
      <c r="AA3760" s="14">
        <f t="shared" si="1205"/>
        <v>323</v>
      </c>
      <c r="AB3760" s="14">
        <f t="shared" si="1206"/>
        <v>0</v>
      </c>
      <c r="AC3760" s="15">
        <f t="shared" si="1201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595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100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525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202"/>
        <v>165.88</v>
      </c>
      <c r="Y3761" s="14">
        <f t="shared" si="1203"/>
        <v>787.5</v>
      </c>
      <c r="Z3761" s="14">
        <f t="shared" si="1204"/>
        <v>0</v>
      </c>
      <c r="AA3761" s="14">
        <f t="shared" si="1205"/>
        <v>0</v>
      </c>
      <c r="AB3761" s="14">
        <f t="shared" si="1206"/>
        <v>0</v>
      </c>
      <c r="AC3761" s="15">
        <f t="shared" si="1201"/>
        <v>953.4</v>
      </c>
      <c r="AD3761" s="48">
        <f>(ROUND(AC3761-AC3755,1)/AC3755)</f>
        <v>0.12111947318908749</v>
      </c>
      <c r="AE3761" s="113"/>
      <c r="AF3761" s="60"/>
    </row>
    <row r="3762" spans="1:32">
      <c r="A3762" s="99" t="s">
        <v>830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50</v>
      </c>
      <c r="L3762" s="13">
        <v>50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525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202"/>
        <v>165.88</v>
      </c>
      <c r="Y3762" s="14">
        <f t="shared" si="1203"/>
        <v>0</v>
      </c>
      <c r="Z3762" s="14">
        <f t="shared" si="1204"/>
        <v>787.5</v>
      </c>
      <c r="AA3762" s="14">
        <f t="shared" si="1205"/>
        <v>0</v>
      </c>
      <c r="AB3762" s="14">
        <f t="shared" si="1206"/>
        <v>0</v>
      </c>
      <c r="AC3762" s="15">
        <f t="shared" si="1201"/>
        <v>953.4</v>
      </c>
      <c r="AD3762" s="48">
        <f>(ROUND(AC3762-AC3755,1)/AC3755)</f>
        <v>0.12111947318908749</v>
      </c>
      <c r="AE3762" s="113"/>
      <c r="AF3762" s="60"/>
    </row>
    <row r="3763" spans="1:32">
      <c r="A3763" s="99" t="s">
        <v>831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110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577.5</v>
      </c>
      <c r="W3763" s="14">
        <f>(R3763/100)*(K3763*$K$11)+(R3763/100)*(L3763*$L$11)</f>
        <v>0</v>
      </c>
      <c r="X3763" s="14">
        <f t="shared" si="1202"/>
        <v>165.88</v>
      </c>
      <c r="Y3763" s="14">
        <f t="shared" si="1203"/>
        <v>0</v>
      </c>
      <c r="Z3763" s="14">
        <f t="shared" si="1204"/>
        <v>0</v>
      </c>
      <c r="AA3763" s="14">
        <f t="shared" si="1205"/>
        <v>840</v>
      </c>
      <c r="AB3763" s="14">
        <f t="shared" si="1206"/>
        <v>0</v>
      </c>
      <c r="AC3763" s="15">
        <f t="shared" si="1201"/>
        <v>1005.9</v>
      </c>
      <c r="AD3763" s="48">
        <f>(ROUND(AC3763-AC3755,1)/AC3755)</f>
        <v>0.18285512699905926</v>
      </c>
      <c r="AE3763" s="113"/>
      <c r="AF3763" s="60"/>
    </row>
    <row r="3764" spans="1:32">
      <c r="A3764" s="99" t="s">
        <v>832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50</v>
      </c>
      <c r="L3764" s="13">
        <v>50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525</v>
      </c>
      <c r="X3764" s="14">
        <f t="shared" si="1202"/>
        <v>165.88</v>
      </c>
      <c r="Y3764" s="14">
        <f t="shared" si="1203"/>
        <v>0</v>
      </c>
      <c r="Z3764" s="14">
        <f t="shared" si="1204"/>
        <v>0</v>
      </c>
      <c r="AA3764" s="14">
        <f t="shared" si="1205"/>
        <v>0</v>
      </c>
      <c r="AB3764" s="14">
        <f t="shared" si="1206"/>
        <v>787.5</v>
      </c>
      <c r="AC3764" s="15">
        <f t="shared" si="1201"/>
        <v>953.4</v>
      </c>
      <c r="AD3764" s="48">
        <f>(ROUND(AC3764-AC3755,1)/AC3755)</f>
        <v>0.12111947318908749</v>
      </c>
      <c r="AE3764" s="113"/>
      <c r="AF3764" s="60"/>
    </row>
    <row r="3765" spans="1:32">
      <c r="A3765" s="99" t="s">
        <v>833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50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(N3765/100)*(I3765*$I$13)+(N3765/100)*(J3765*$J$13)+(N3765/100)*(M3765*$M$13)</f>
        <v>382.8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254.99999999999997</v>
      </c>
      <c r="W3765" s="14">
        <f>(R3765/100)*(K3765*$K$13)+(R3765/100)*(L3765*$L$13)+(R3765/100)*(M3765*$M$13)</f>
        <v>0</v>
      </c>
      <c r="X3765" s="14">
        <f>N3765+S3765</f>
        <v>556.79999999999995</v>
      </c>
      <c r="Y3765" s="14">
        <f t="shared" si="1203"/>
        <v>0</v>
      </c>
      <c r="Z3765" s="14">
        <f t="shared" si="1204"/>
        <v>0</v>
      </c>
      <c r="AA3765" s="14">
        <f t="shared" si="1205"/>
        <v>382.5</v>
      </c>
      <c r="AB3765" s="14">
        <f t="shared" si="1206"/>
        <v>0</v>
      </c>
      <c r="AC3765" s="15">
        <f t="shared" si="1201"/>
        <v>939.3</v>
      </c>
      <c r="AD3765" s="48">
        <f>(ROUND(AC3765-AC3755,1)/AC3755)</f>
        <v>0.10453904045155223</v>
      </c>
      <c r="AE3765" s="113"/>
      <c r="AF3765" s="60"/>
    </row>
    <row r="3766" spans="1:32">
      <c r="A3766" s="99" t="s">
        <v>834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90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697.5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202"/>
        <v>930</v>
      </c>
      <c r="Y3766" s="14">
        <f t="shared" si="1203"/>
        <v>0</v>
      </c>
      <c r="Z3766" s="14">
        <f t="shared" si="1204"/>
        <v>0</v>
      </c>
      <c r="AA3766" s="14">
        <f t="shared" si="1205"/>
        <v>0</v>
      </c>
      <c r="AB3766" s="14">
        <f t="shared" si="1206"/>
        <v>0</v>
      </c>
      <c r="AC3766" s="15">
        <f t="shared" si="1201"/>
        <v>930</v>
      </c>
      <c r="AD3766" s="48">
        <f>(ROUND(AC3766-AC3755,1)/AC3755)</f>
        <v>9.3603010348071489E-2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90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697.5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202"/>
        <v>930</v>
      </c>
      <c r="Y3767" s="14">
        <f t="shared" si="1203"/>
        <v>0</v>
      </c>
      <c r="Z3767" s="14">
        <f t="shared" si="1204"/>
        <v>0</v>
      </c>
      <c r="AA3767" s="14">
        <f t="shared" si="1205"/>
        <v>0</v>
      </c>
      <c r="AB3767" s="14">
        <f t="shared" si="1206"/>
        <v>0</v>
      </c>
      <c r="AC3767" s="15">
        <f t="shared" si="1201"/>
        <v>930</v>
      </c>
      <c r="AD3767" s="48">
        <f>(ROUND(AC3767-AC3755,1)/AC3755)</f>
        <v>9.3603010348071489E-2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202"/>
        <v>723.84</v>
      </c>
      <c r="Y3768" s="14">
        <f t="shared" si="1203"/>
        <v>0</v>
      </c>
      <c r="Z3768" s="14">
        <f t="shared" si="1204"/>
        <v>0</v>
      </c>
      <c r="AA3768" s="14">
        <f t="shared" si="1205"/>
        <v>272</v>
      </c>
      <c r="AB3768" s="14">
        <f t="shared" si="1206"/>
        <v>0</v>
      </c>
      <c r="AC3768" s="15">
        <f t="shared" si="1201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202"/>
        <v>603.20000000000005</v>
      </c>
      <c r="Y3769" s="14">
        <f t="shared" si="1203"/>
        <v>0</v>
      </c>
      <c r="Z3769" s="14">
        <f t="shared" si="1204"/>
        <v>0</v>
      </c>
      <c r="AA3769" s="14">
        <f t="shared" si="1205"/>
        <v>272</v>
      </c>
      <c r="AB3769" s="14">
        <f t="shared" si="1206"/>
        <v>0</v>
      </c>
      <c r="AC3769" s="15">
        <f t="shared" si="1201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202"/>
        <v>648</v>
      </c>
      <c r="Y3770" s="52">
        <f t="shared" si="1203"/>
        <v>0</v>
      </c>
      <c r="Z3770" s="52">
        <f t="shared" si="1204"/>
        <v>0</v>
      </c>
      <c r="AA3770" s="52">
        <f t="shared" si="1205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801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207">N3771+S3771</f>
        <v>747.36000000000013</v>
      </c>
      <c r="Y3771" s="14">
        <f t="shared" ref="Y3771:Y3784" si="1208">O3771+T3771</f>
        <v>0</v>
      </c>
      <c r="Z3771" s="14">
        <f t="shared" ref="Z3771:Z3784" si="1209">P3771+U3771</f>
        <v>0</v>
      </c>
      <c r="AA3771" s="14">
        <f t="shared" ref="AA3771:AA3784" si="1210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802</v>
      </c>
      <c r="B3772" s="93">
        <v>18</v>
      </c>
      <c r="C3772" s="21" t="s">
        <v>835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207"/>
        <v>604.80000000000007</v>
      </c>
      <c r="Y3772" s="14">
        <f t="shared" si="1208"/>
        <v>0</v>
      </c>
      <c r="Z3772" s="14">
        <f t="shared" si="1209"/>
        <v>0</v>
      </c>
      <c r="AA3772" s="14">
        <f t="shared" si="1210"/>
        <v>0</v>
      </c>
      <c r="AB3772" s="14">
        <f>R3772+W3772</f>
        <v>0</v>
      </c>
      <c r="AC3772" s="15">
        <f t="shared" ref="AC3772:AC3784" si="1211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803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207"/>
        <v>604.80000000000007</v>
      </c>
      <c r="Y3773" s="14">
        <f t="shared" si="1208"/>
        <v>0</v>
      </c>
      <c r="Z3773" s="14">
        <f t="shared" si="1209"/>
        <v>0</v>
      </c>
      <c r="AA3773" s="14">
        <f t="shared" si="1210"/>
        <v>0</v>
      </c>
      <c r="AB3773" s="14">
        <f t="shared" ref="AB3773:AB3784" si="1212">R3773+W3773</f>
        <v>0</v>
      </c>
      <c r="AC3773" s="15">
        <f t="shared" si="1211"/>
        <v>604.79999999999995</v>
      </c>
      <c r="AD3773" s="48">
        <f>(ROUND(AC3773-AC3770,1)/AC3770)</f>
        <v>-6.6666666666666666E-2</v>
      </c>
      <c r="AE3773" s="113" t="s">
        <v>800</v>
      </c>
      <c r="AF3773" s="60"/>
    </row>
    <row r="3774" spans="1:32">
      <c r="A3774" s="99" t="s">
        <v>804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207"/>
        <v>604.80000000000007</v>
      </c>
      <c r="Y3774" s="14">
        <f t="shared" si="1208"/>
        <v>0</v>
      </c>
      <c r="Z3774" s="14">
        <f t="shared" si="1209"/>
        <v>0</v>
      </c>
      <c r="AA3774" s="14">
        <f t="shared" si="1210"/>
        <v>0</v>
      </c>
      <c r="AB3774" s="14">
        <f t="shared" si="1212"/>
        <v>0</v>
      </c>
      <c r="AC3774" s="15">
        <f t="shared" si="1211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654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207"/>
        <v>604.80000000000007</v>
      </c>
      <c r="Y3775" s="14">
        <f t="shared" si="1208"/>
        <v>0</v>
      </c>
      <c r="Z3775" s="14">
        <f t="shared" si="1209"/>
        <v>0</v>
      </c>
      <c r="AA3775" s="14">
        <f t="shared" si="1210"/>
        <v>0</v>
      </c>
      <c r="AB3775" s="14">
        <f t="shared" si="1212"/>
        <v>0</v>
      </c>
      <c r="AC3775" s="15">
        <f t="shared" si="1211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595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207"/>
        <v>210.60000000000002</v>
      </c>
      <c r="Y3776" s="14">
        <f t="shared" si="1208"/>
        <v>502.20000000000005</v>
      </c>
      <c r="Z3776" s="14">
        <f t="shared" si="1209"/>
        <v>0</v>
      </c>
      <c r="AA3776" s="14">
        <f t="shared" si="1210"/>
        <v>0</v>
      </c>
      <c r="AB3776" s="14">
        <f t="shared" si="1212"/>
        <v>0</v>
      </c>
      <c r="AC3776" s="15">
        <f t="shared" si="1211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830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207"/>
        <v>210.60000000000002</v>
      </c>
      <c r="Y3777" s="14">
        <f t="shared" si="1208"/>
        <v>0</v>
      </c>
      <c r="Z3777" s="14">
        <f t="shared" si="1209"/>
        <v>502.20000000000005</v>
      </c>
      <c r="AA3777" s="14">
        <f t="shared" si="1210"/>
        <v>0</v>
      </c>
      <c r="AB3777" s="14">
        <f t="shared" si="1212"/>
        <v>0</v>
      </c>
      <c r="AC3777" s="15">
        <f t="shared" si="1211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831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207"/>
        <v>210.60000000000002</v>
      </c>
      <c r="Y3778" s="14">
        <f t="shared" si="1208"/>
        <v>0</v>
      </c>
      <c r="Z3778" s="14">
        <f t="shared" si="1209"/>
        <v>0</v>
      </c>
      <c r="AA3778" s="14">
        <f t="shared" si="1210"/>
        <v>502.20000000000005</v>
      </c>
      <c r="AB3778" s="14">
        <f t="shared" si="1212"/>
        <v>0</v>
      </c>
      <c r="AC3778" s="15">
        <f t="shared" si="1211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832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207"/>
        <v>210.60000000000002</v>
      </c>
      <c r="Y3779" s="14">
        <f t="shared" si="1208"/>
        <v>0</v>
      </c>
      <c r="Z3779" s="14">
        <f t="shared" si="1209"/>
        <v>0</v>
      </c>
      <c r="AA3779" s="14">
        <f t="shared" si="1210"/>
        <v>0</v>
      </c>
      <c r="AB3779" s="14">
        <f t="shared" si="1212"/>
        <v>502.20000000000005</v>
      </c>
      <c r="AC3779" s="15">
        <f t="shared" si="1211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833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>N3780+S3780</f>
        <v>745.2</v>
      </c>
      <c r="Y3780" s="14">
        <f t="shared" si="1208"/>
        <v>0</v>
      </c>
      <c r="Z3780" s="14">
        <f t="shared" si="1209"/>
        <v>0</v>
      </c>
      <c r="AA3780" s="14">
        <f t="shared" si="1210"/>
        <v>0</v>
      </c>
      <c r="AB3780" s="14">
        <f t="shared" si="1212"/>
        <v>0</v>
      </c>
      <c r="AC3780" s="15">
        <f t="shared" si="1211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834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207"/>
        <v>745.2</v>
      </c>
      <c r="Y3781" s="14">
        <f t="shared" si="1208"/>
        <v>0</v>
      </c>
      <c r="Z3781" s="14">
        <f t="shared" si="1209"/>
        <v>0</v>
      </c>
      <c r="AA3781" s="14">
        <f t="shared" si="1210"/>
        <v>0</v>
      </c>
      <c r="AB3781" s="14">
        <f t="shared" si="1212"/>
        <v>0</v>
      </c>
      <c r="AC3781" s="15">
        <f t="shared" si="1211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207"/>
        <v>745.2</v>
      </c>
      <c r="Y3782" s="14">
        <f t="shared" si="1208"/>
        <v>0</v>
      </c>
      <c r="Z3782" s="14">
        <f t="shared" si="1209"/>
        <v>0</v>
      </c>
      <c r="AA3782" s="14">
        <f t="shared" si="1210"/>
        <v>0</v>
      </c>
      <c r="AB3782" s="14">
        <f t="shared" si="1212"/>
        <v>0</v>
      </c>
      <c r="AC3782" s="15">
        <f t="shared" si="1211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207"/>
        <v>817.34400000000005</v>
      </c>
      <c r="Y3783" s="14">
        <f t="shared" si="1208"/>
        <v>0</v>
      </c>
      <c r="Z3783" s="14">
        <f t="shared" si="1209"/>
        <v>0</v>
      </c>
      <c r="AA3783" s="14">
        <f t="shared" si="1210"/>
        <v>0</v>
      </c>
      <c r="AB3783" s="14">
        <f t="shared" si="1212"/>
        <v>0</v>
      </c>
      <c r="AC3783" s="15">
        <f t="shared" si="1211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207"/>
        <v>705.02400000000011</v>
      </c>
      <c r="Y3784" s="14">
        <f t="shared" si="1208"/>
        <v>0</v>
      </c>
      <c r="Z3784" s="14">
        <f t="shared" si="1209"/>
        <v>0</v>
      </c>
      <c r="AA3784" s="14">
        <f t="shared" si="1210"/>
        <v>0</v>
      </c>
      <c r="AB3784" s="14">
        <f t="shared" si="1212"/>
        <v>0</v>
      </c>
      <c r="AC3784" s="15">
        <f t="shared" si="1211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213">N3785+S3785</f>
        <v>696</v>
      </c>
      <c r="Y3785" s="52">
        <f t="shared" si="1213"/>
        <v>0</v>
      </c>
      <c r="Z3785" s="52">
        <f t="shared" si="1213"/>
        <v>0</v>
      </c>
      <c r="AA3785" s="52">
        <f t="shared" si="1213"/>
        <v>0</v>
      </c>
      <c r="AB3785" s="52">
        <f t="shared" si="1213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801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213"/>
        <v>793.44</v>
      </c>
      <c r="Y3786" s="14">
        <f t="shared" si="1213"/>
        <v>0</v>
      </c>
      <c r="Z3786" s="14">
        <f t="shared" si="1213"/>
        <v>0</v>
      </c>
      <c r="AA3786" s="14">
        <f t="shared" si="1213"/>
        <v>0</v>
      </c>
      <c r="AB3786" s="14">
        <f t="shared" si="1213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802</v>
      </c>
      <c r="B3787" s="91">
        <v>16</v>
      </c>
      <c r="C3787" s="21" t="s">
        <v>835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213"/>
        <v>649.59999999999991</v>
      </c>
      <c r="Y3787" s="14">
        <f t="shared" si="1213"/>
        <v>0</v>
      </c>
      <c r="Z3787" s="14">
        <f t="shared" si="1213"/>
        <v>0</v>
      </c>
      <c r="AA3787" s="14">
        <f t="shared" si="1213"/>
        <v>0</v>
      </c>
      <c r="AB3787" s="14">
        <f t="shared" si="1213"/>
        <v>0</v>
      </c>
      <c r="AC3787" s="15">
        <f t="shared" ref="AC3787:AC3799" si="1214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803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215">N3788+S3788</f>
        <v>649.59999999999991</v>
      </c>
      <c r="Y3788" s="14">
        <f t="shared" ref="Y3788:Y3799" si="1216">O3788+T3788</f>
        <v>0</v>
      </c>
      <c r="Z3788" s="14">
        <f t="shared" ref="Z3788:Z3799" si="1217">P3788+U3788</f>
        <v>0</v>
      </c>
      <c r="AA3788" s="14">
        <f t="shared" ref="AA3788:AA3799" si="1218">Q3788+V3788</f>
        <v>0</v>
      </c>
      <c r="AB3788" s="14">
        <f t="shared" ref="AB3788:AB3799" si="1219">R3788+W3788</f>
        <v>0</v>
      </c>
      <c r="AC3788" s="15">
        <f t="shared" si="1214"/>
        <v>649.6</v>
      </c>
      <c r="AD3788" s="48">
        <f>(ROUND(AC3788-AC3785,1)/AC3785)</f>
        <v>-6.6666666666666666E-2</v>
      </c>
      <c r="AE3788" s="113" t="s">
        <v>800</v>
      </c>
      <c r="AF3788" s="60"/>
    </row>
    <row r="3789" spans="1:32">
      <c r="A3789" s="99" t="s">
        <v>804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215"/>
        <v>649.59999999999991</v>
      </c>
      <c r="Y3789" s="14">
        <f t="shared" si="1216"/>
        <v>0</v>
      </c>
      <c r="Z3789" s="14">
        <f t="shared" si="1217"/>
        <v>0</v>
      </c>
      <c r="AA3789" s="14">
        <f t="shared" si="1218"/>
        <v>0</v>
      </c>
      <c r="AB3789" s="14">
        <f t="shared" si="1219"/>
        <v>0</v>
      </c>
      <c r="AC3789" s="15">
        <f t="shared" si="1214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654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215"/>
        <v>649.59999999999991</v>
      </c>
      <c r="Y3790" s="14">
        <f t="shared" si="1216"/>
        <v>0</v>
      </c>
      <c r="Z3790" s="14">
        <f t="shared" si="1217"/>
        <v>0</v>
      </c>
      <c r="AA3790" s="14">
        <f t="shared" si="1218"/>
        <v>0</v>
      </c>
      <c r="AB3790" s="14">
        <f t="shared" si="1219"/>
        <v>0</v>
      </c>
      <c r="AC3790" s="15">
        <f t="shared" si="1214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595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215"/>
        <v>285.012</v>
      </c>
      <c r="Y3791" s="14">
        <f t="shared" si="1216"/>
        <v>483.71999999999997</v>
      </c>
      <c r="Z3791" s="14">
        <f t="shared" si="1217"/>
        <v>0</v>
      </c>
      <c r="AA3791" s="14">
        <f t="shared" si="1218"/>
        <v>0</v>
      </c>
      <c r="AB3791" s="14">
        <f t="shared" si="1219"/>
        <v>0</v>
      </c>
      <c r="AC3791" s="15">
        <f t="shared" si="1214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830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215"/>
        <v>229.97</v>
      </c>
      <c r="Y3792" s="14">
        <f t="shared" si="1216"/>
        <v>0</v>
      </c>
      <c r="Z3792" s="14">
        <f t="shared" si="1217"/>
        <v>539.4</v>
      </c>
      <c r="AA3792" s="14">
        <f t="shared" si="1218"/>
        <v>0</v>
      </c>
      <c r="AB3792" s="14">
        <f t="shared" si="1219"/>
        <v>0</v>
      </c>
      <c r="AC3792" s="15">
        <f t="shared" si="1214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831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215"/>
        <v>150.80000000000001</v>
      </c>
      <c r="Y3793" s="14">
        <f t="shared" si="1216"/>
        <v>0</v>
      </c>
      <c r="Z3793" s="14">
        <f t="shared" si="1217"/>
        <v>0</v>
      </c>
      <c r="AA3793" s="14">
        <f t="shared" si="1218"/>
        <v>619.44000000000005</v>
      </c>
      <c r="AB3793" s="14">
        <f t="shared" si="1219"/>
        <v>0</v>
      </c>
      <c r="AC3793" s="15">
        <f t="shared" si="1214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832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215"/>
        <v>229.97</v>
      </c>
      <c r="Y3794" s="14">
        <f t="shared" si="1216"/>
        <v>0</v>
      </c>
      <c r="Z3794" s="14">
        <f t="shared" si="1217"/>
        <v>0</v>
      </c>
      <c r="AA3794" s="14">
        <f t="shared" si="1218"/>
        <v>0</v>
      </c>
      <c r="AB3794" s="14">
        <f t="shared" si="1219"/>
        <v>539.4</v>
      </c>
      <c r="AC3794" s="15">
        <f t="shared" si="1214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833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215"/>
        <v>800.4</v>
      </c>
      <c r="Y3795" s="14">
        <f t="shared" si="1216"/>
        <v>0</v>
      </c>
      <c r="Z3795" s="14">
        <f t="shared" si="1217"/>
        <v>0</v>
      </c>
      <c r="AA3795" s="14">
        <f t="shared" si="1218"/>
        <v>0</v>
      </c>
      <c r="AB3795" s="14">
        <f t="shared" si="1219"/>
        <v>0</v>
      </c>
      <c r="AC3795" s="15">
        <f t="shared" si="1214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834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215"/>
        <v>789.6</v>
      </c>
      <c r="Y3796" s="14">
        <f t="shared" si="1216"/>
        <v>0</v>
      </c>
      <c r="Z3796" s="14">
        <f t="shared" si="1217"/>
        <v>0</v>
      </c>
      <c r="AA3796" s="14">
        <f t="shared" si="1218"/>
        <v>0</v>
      </c>
      <c r="AB3796" s="14">
        <f t="shared" si="1219"/>
        <v>0</v>
      </c>
      <c r="AC3796" s="15">
        <f t="shared" si="1214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215"/>
        <v>789.6</v>
      </c>
      <c r="Y3797" s="14">
        <f t="shared" si="1216"/>
        <v>0</v>
      </c>
      <c r="Z3797" s="14">
        <f t="shared" si="1217"/>
        <v>0</v>
      </c>
      <c r="AA3797" s="14">
        <f t="shared" si="1218"/>
        <v>0</v>
      </c>
      <c r="AB3797" s="14">
        <f t="shared" si="1219"/>
        <v>0</v>
      </c>
      <c r="AC3797" s="15">
        <f t="shared" si="1214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215"/>
        <v>870.46400000000006</v>
      </c>
      <c r="Y3798" s="14">
        <f t="shared" si="1216"/>
        <v>0</v>
      </c>
      <c r="Z3798" s="14">
        <f t="shared" si="1217"/>
        <v>0</v>
      </c>
      <c r="AA3798" s="14">
        <f t="shared" si="1218"/>
        <v>0</v>
      </c>
      <c r="AB3798" s="14">
        <f t="shared" si="1219"/>
        <v>0</v>
      </c>
      <c r="AC3798" s="15">
        <f t="shared" si="1214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215"/>
        <v>757.24800000000016</v>
      </c>
      <c r="Y3799" s="14">
        <f t="shared" si="1216"/>
        <v>0</v>
      </c>
      <c r="Z3799" s="14">
        <f t="shared" si="1217"/>
        <v>0</v>
      </c>
      <c r="AA3799" s="14">
        <f t="shared" si="1218"/>
        <v>0</v>
      </c>
      <c r="AB3799" s="14">
        <f t="shared" si="1219"/>
        <v>0</v>
      </c>
      <c r="AC3799" s="15">
        <f t="shared" si="1214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110</v>
      </c>
      <c r="E3800" s="11">
        <v>0</v>
      </c>
      <c r="F3800" s="11">
        <v>0</v>
      </c>
      <c r="G3800" s="11">
        <v>60</v>
      </c>
      <c r="H3800" s="11">
        <v>0</v>
      </c>
      <c r="I3800" s="51">
        <v>30</v>
      </c>
      <c r="J3800" s="51">
        <v>60</v>
      </c>
      <c r="K3800" s="51">
        <v>0</v>
      </c>
      <c r="L3800" s="51">
        <v>0</v>
      </c>
      <c r="M3800" s="51">
        <v>0</v>
      </c>
      <c r="N3800" s="52">
        <f>D3800*$D$3</f>
        <v>220</v>
      </c>
      <c r="O3800" s="52">
        <f>E3800*$E$3</f>
        <v>0</v>
      </c>
      <c r="P3800" s="52">
        <f>F3800*$F$3</f>
        <v>0</v>
      </c>
      <c r="Q3800" s="52">
        <f>G3800*$G$3</f>
        <v>120</v>
      </c>
      <c r="R3800" s="52">
        <f>H3800*$H$3</f>
        <v>0</v>
      </c>
      <c r="S3800" s="52">
        <f>(N3800/100)*(I3800*$I$3)+(N3800/100)*(J3800*$J$3)</f>
        <v>396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220">N3800+S3800</f>
        <v>616</v>
      </c>
      <c r="Y3800" s="52">
        <f t="shared" ref="Y3800:Y3890" si="1221">O3800+T3800</f>
        <v>0</v>
      </c>
      <c r="Z3800" s="52">
        <f t="shared" ref="Z3800:Z3890" si="1222">P3800+U3800</f>
        <v>0</v>
      </c>
      <c r="AA3800" s="52">
        <f t="shared" ref="AA3800:AA3890" si="1223">Q3800+V3800</f>
        <v>120</v>
      </c>
      <c r="AB3800" s="52">
        <f>R3800+W3800</f>
        <v>0</v>
      </c>
      <c r="AC3800" s="53">
        <f>ROUND(X3800+Y3800+Z3800+AA3800+AB3800,1)</f>
        <v>736</v>
      </c>
      <c r="AD3800" s="58"/>
      <c r="AE3800" s="113"/>
      <c r="AF3800" s="60"/>
    </row>
    <row r="3801" spans="1:32">
      <c r="A3801" s="99" t="s">
        <v>801</v>
      </c>
      <c r="B3801" s="93">
        <v>16</v>
      </c>
      <c r="C3801" s="21" t="s">
        <v>324</v>
      </c>
      <c r="D3801" s="12">
        <v>110</v>
      </c>
      <c r="E3801" s="12">
        <v>0</v>
      </c>
      <c r="F3801" s="12">
        <v>0</v>
      </c>
      <c r="G3801" s="12">
        <v>60</v>
      </c>
      <c r="H3801" s="12">
        <v>0</v>
      </c>
      <c r="I3801" s="13">
        <v>50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176</v>
      </c>
      <c r="O3801" s="14">
        <f>E3801*$E$4</f>
        <v>0</v>
      </c>
      <c r="P3801" s="14">
        <f>F3801*$F$4</f>
        <v>0</v>
      </c>
      <c r="Q3801" s="14">
        <f>G3801*$G$4</f>
        <v>96</v>
      </c>
      <c r="R3801" s="14">
        <f>H3801*$H$4</f>
        <v>0</v>
      </c>
      <c r="S3801" s="14">
        <f>(N3801/100)*(I3801*$I$4)+(N3801/100)*(J3801*$J$4)</f>
        <v>550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220"/>
        <v>726</v>
      </c>
      <c r="Y3801" s="14">
        <f t="shared" si="1221"/>
        <v>0</v>
      </c>
      <c r="Z3801" s="14">
        <f t="shared" si="1222"/>
        <v>0</v>
      </c>
      <c r="AA3801" s="14">
        <f t="shared" si="1223"/>
        <v>96</v>
      </c>
      <c r="AB3801" s="14">
        <f>R3801+W3801</f>
        <v>0</v>
      </c>
      <c r="AC3801" s="15">
        <f>ROUND(X3801+Y3801+Z3801+AA3801+AB3801,1)</f>
        <v>822</v>
      </c>
      <c r="AD3801" s="48">
        <f>(ROUND(AC3801-AC3800,1)/AC3800)</f>
        <v>0.11684782608695653</v>
      </c>
      <c r="AE3801" s="113"/>
      <c r="AF3801" s="60"/>
    </row>
    <row r="3802" spans="1:32">
      <c r="A3802" s="99" t="s">
        <v>802</v>
      </c>
      <c r="B3802" s="93">
        <v>20</v>
      </c>
      <c r="C3802" s="21" t="s">
        <v>835</v>
      </c>
      <c r="D3802" s="12">
        <v>110</v>
      </c>
      <c r="E3802" s="12">
        <v>0</v>
      </c>
      <c r="F3802" s="12">
        <v>0</v>
      </c>
      <c r="G3802" s="12">
        <v>60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D3802*$D$5</f>
        <v>220</v>
      </c>
      <c r="O3802" s="14">
        <f>E3802*$E$5</f>
        <v>0</v>
      </c>
      <c r="P3802" s="14">
        <f>F3802*$F$5</f>
        <v>0</v>
      </c>
      <c r="Q3802" s="14">
        <f>G3802*$G$5</f>
        <v>120</v>
      </c>
      <c r="R3802" s="14">
        <f>H3802*$H$5</f>
        <v>0</v>
      </c>
      <c r="S3802" s="14">
        <f>(N3802/100)*(I3802*$I$5)+(N3802/100)*(J3802*$J$5)</f>
        <v>356.40000000000003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220"/>
        <v>576.40000000000009</v>
      </c>
      <c r="Y3802" s="14">
        <f t="shared" si="1221"/>
        <v>0</v>
      </c>
      <c r="Z3802" s="14">
        <f t="shared" si="1222"/>
        <v>0</v>
      </c>
      <c r="AA3802" s="14">
        <f t="shared" si="1223"/>
        <v>120</v>
      </c>
      <c r="AB3802" s="14">
        <f>R3802+W3802</f>
        <v>0</v>
      </c>
      <c r="AC3802" s="15">
        <f t="shared" ref="AC3802:AC3814" si="1224">ROUND(X3802+Y3802+Z3802+AA3802+AB3802,1)</f>
        <v>696.4</v>
      </c>
      <c r="AD3802" s="48">
        <f>(ROUND(AC3802-AC3800,1)/AC3800)</f>
        <v>-5.3804347826086958E-2</v>
      </c>
      <c r="AE3802" s="113"/>
      <c r="AF3802" s="60"/>
    </row>
    <row r="3803" spans="1:32">
      <c r="A3803" s="99" t="s">
        <v>803</v>
      </c>
      <c r="B3803" s="93">
        <v>0</v>
      </c>
      <c r="C3803" s="21" t="s">
        <v>337</v>
      </c>
      <c r="D3803" s="12">
        <v>110</v>
      </c>
      <c r="E3803" s="12">
        <v>0</v>
      </c>
      <c r="F3803" s="12">
        <v>0</v>
      </c>
      <c r="G3803" s="12">
        <v>60</v>
      </c>
      <c r="H3803" s="12">
        <v>0</v>
      </c>
      <c r="I3803" s="13">
        <v>30</v>
      </c>
      <c r="J3803" s="13">
        <v>60</v>
      </c>
      <c r="K3803" s="13">
        <v>0</v>
      </c>
      <c r="L3803" s="13">
        <v>0</v>
      </c>
      <c r="M3803" s="13">
        <v>0</v>
      </c>
      <c r="N3803" s="14">
        <f>D3803*$D$6</f>
        <v>220</v>
      </c>
      <c r="O3803" s="14">
        <f>E3803*$E$6</f>
        <v>0</v>
      </c>
      <c r="P3803" s="14">
        <f>F3803*$F$6</f>
        <v>0</v>
      </c>
      <c r="Q3803" s="14">
        <f>G3803*$G$6</f>
        <v>120</v>
      </c>
      <c r="R3803" s="14">
        <f>H3803*$H$6</f>
        <v>0</v>
      </c>
      <c r="S3803" s="14">
        <f>(N3803/100)*(I3803*$I$6)+(N3803/100)*(J3803*$J$6)</f>
        <v>356.40000000000003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220"/>
        <v>576.40000000000009</v>
      </c>
      <c r="Y3803" s="14">
        <f t="shared" si="1221"/>
        <v>0</v>
      </c>
      <c r="Z3803" s="14">
        <f t="shared" si="1222"/>
        <v>0</v>
      </c>
      <c r="AA3803" s="14">
        <f t="shared" si="1223"/>
        <v>120</v>
      </c>
      <c r="AB3803" s="14">
        <f t="shared" ref="AB3803:AB3814" si="1225">R3803+W3803</f>
        <v>0</v>
      </c>
      <c r="AC3803" s="15">
        <f t="shared" si="1224"/>
        <v>696.4</v>
      </c>
      <c r="AD3803" s="48">
        <f>(ROUND(AC3803-AC3800,1)/AC3800)</f>
        <v>-5.3804347826086958E-2</v>
      </c>
      <c r="AE3803" s="113" t="s">
        <v>800</v>
      </c>
      <c r="AF3803" s="60"/>
    </row>
    <row r="3804" spans="1:32">
      <c r="A3804" s="99" t="s">
        <v>804</v>
      </c>
      <c r="B3804" s="93">
        <v>0</v>
      </c>
      <c r="C3804" s="21" t="s">
        <v>338</v>
      </c>
      <c r="D3804" s="12">
        <v>110</v>
      </c>
      <c r="E3804" s="12">
        <v>0</v>
      </c>
      <c r="F3804" s="12">
        <v>0</v>
      </c>
      <c r="G3804" s="12">
        <v>60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D3804*$D$7</f>
        <v>220</v>
      </c>
      <c r="O3804" s="14">
        <f>E3804*$E$7</f>
        <v>0</v>
      </c>
      <c r="P3804" s="14">
        <f>F3804*$F$7</f>
        <v>0</v>
      </c>
      <c r="Q3804" s="14">
        <f>G3804*$G$7</f>
        <v>120</v>
      </c>
      <c r="R3804" s="14">
        <f>H3804*$H$7</f>
        <v>0</v>
      </c>
      <c r="S3804" s="14">
        <f>(N3804/100)*(I3804*$I$7)+(N3804/100)*(J3804*$J$7)</f>
        <v>356.40000000000003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220"/>
        <v>576.40000000000009</v>
      </c>
      <c r="Y3804" s="14">
        <f t="shared" si="1221"/>
        <v>0</v>
      </c>
      <c r="Z3804" s="14">
        <f t="shared" si="1222"/>
        <v>0</v>
      </c>
      <c r="AA3804" s="14">
        <f t="shared" si="1223"/>
        <v>120</v>
      </c>
      <c r="AB3804" s="14">
        <f t="shared" si="1225"/>
        <v>0</v>
      </c>
      <c r="AC3804" s="15">
        <f t="shared" si="1224"/>
        <v>696.4</v>
      </c>
      <c r="AD3804" s="48">
        <f>(ROUND(AC3804-AC3800,1)/AC3800)</f>
        <v>-5.3804347826086958E-2</v>
      </c>
      <c r="AE3804" s="113"/>
      <c r="AF3804" s="60"/>
    </row>
    <row r="3805" spans="1:32">
      <c r="A3805" s="99" t="s">
        <v>654</v>
      </c>
      <c r="B3805" s="93"/>
      <c r="C3805" s="21" t="s">
        <v>339</v>
      </c>
      <c r="D3805" s="12">
        <v>110</v>
      </c>
      <c r="E3805" s="12">
        <v>0</v>
      </c>
      <c r="F3805" s="12">
        <v>0</v>
      </c>
      <c r="G3805" s="12">
        <v>60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D3805*$D$8</f>
        <v>220</v>
      </c>
      <c r="O3805" s="14">
        <f>E3805*$E$8</f>
        <v>0</v>
      </c>
      <c r="P3805" s="14">
        <f>F3805*$F$8</f>
        <v>0</v>
      </c>
      <c r="Q3805" s="14">
        <f>G3805*$G$8</f>
        <v>120</v>
      </c>
      <c r="R3805" s="14">
        <f>H3805*$H$8</f>
        <v>0</v>
      </c>
      <c r="S3805" s="14">
        <f>(N3805/100)*(I3805*$I$8)+(N3805/100)*(J3805*$J$8)</f>
        <v>356.40000000000003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220"/>
        <v>576.40000000000009</v>
      </c>
      <c r="Y3805" s="14">
        <f t="shared" si="1221"/>
        <v>0</v>
      </c>
      <c r="Z3805" s="14">
        <f t="shared" si="1222"/>
        <v>0</v>
      </c>
      <c r="AA3805" s="14">
        <f t="shared" si="1223"/>
        <v>120</v>
      </c>
      <c r="AB3805" s="14">
        <f t="shared" si="1225"/>
        <v>0</v>
      </c>
      <c r="AC3805" s="15">
        <f t="shared" si="1224"/>
        <v>696.4</v>
      </c>
      <c r="AD3805" s="48">
        <f>(ROUND(AC3805-AC3800,1)/AC3800)</f>
        <v>-5.3804347826086958E-2</v>
      </c>
      <c r="AE3805" s="113"/>
      <c r="AF3805" s="60"/>
    </row>
    <row r="3806" spans="1:32">
      <c r="A3806" s="99" t="s">
        <v>595</v>
      </c>
      <c r="B3806" s="93"/>
      <c r="C3806" s="21" t="s">
        <v>1</v>
      </c>
      <c r="D3806" s="12">
        <v>55</v>
      </c>
      <c r="E3806" s="12">
        <v>130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120</v>
      </c>
      <c r="L3806" s="13">
        <v>0</v>
      </c>
      <c r="M3806" s="13">
        <v>0</v>
      </c>
      <c r="N3806" s="14">
        <f>D3806*$D$9</f>
        <v>71.5</v>
      </c>
      <c r="O3806" s="14">
        <f>E3806*$E$9</f>
        <v>195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128.69999999999999</v>
      </c>
      <c r="T3806" s="14">
        <f>(O3806/100)*(K3806*$K$9)</f>
        <v>468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220"/>
        <v>200.2</v>
      </c>
      <c r="Y3806" s="14">
        <f t="shared" si="1221"/>
        <v>663</v>
      </c>
      <c r="Z3806" s="14">
        <f t="shared" si="1222"/>
        <v>0</v>
      </c>
      <c r="AA3806" s="14">
        <f t="shared" si="1223"/>
        <v>0</v>
      </c>
      <c r="AB3806" s="14">
        <f t="shared" si="1225"/>
        <v>0</v>
      </c>
      <c r="AC3806" s="15">
        <f t="shared" si="1224"/>
        <v>863.2</v>
      </c>
      <c r="AD3806" s="48">
        <f>(ROUND(AC3806-AC3800,1)/AC3800)</f>
        <v>0.17282608695652174</v>
      </c>
      <c r="AE3806" s="113"/>
      <c r="AF3806" s="60"/>
    </row>
    <row r="3807" spans="1:32">
      <c r="A3807" s="99" t="s">
        <v>830</v>
      </c>
      <c r="B3807" s="93"/>
      <c r="C3807" s="21" t="s">
        <v>2</v>
      </c>
      <c r="D3807" s="12">
        <v>55</v>
      </c>
      <c r="E3807" s="12">
        <v>0</v>
      </c>
      <c r="F3807" s="12">
        <v>130</v>
      </c>
      <c r="G3807" s="12">
        <v>0</v>
      </c>
      <c r="H3807" s="12">
        <v>0</v>
      </c>
      <c r="I3807" s="13">
        <v>30</v>
      </c>
      <c r="J3807" s="13">
        <v>60</v>
      </c>
      <c r="K3807" s="13">
        <v>60</v>
      </c>
      <c r="L3807" s="13">
        <v>60</v>
      </c>
      <c r="M3807" s="13">
        <v>0</v>
      </c>
      <c r="N3807" s="14">
        <f>D3807*$D$10</f>
        <v>71.5</v>
      </c>
      <c r="O3807" s="14">
        <f>E3807*$E$10</f>
        <v>0</v>
      </c>
      <c r="P3807" s="14">
        <f>F3807*$F$10</f>
        <v>195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128.69999999999999</v>
      </c>
      <c r="T3807" s="14">
        <f>(O3807/100)*(K3807*$J$10)</f>
        <v>0</v>
      </c>
      <c r="U3807" s="14">
        <f>(P3807/100)*(K3807*$K$10)+(P3807/100)*(L3807*$L$10)</f>
        <v>468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220"/>
        <v>200.2</v>
      </c>
      <c r="Y3807" s="14">
        <f t="shared" si="1221"/>
        <v>0</v>
      </c>
      <c r="Z3807" s="14">
        <f t="shared" si="1222"/>
        <v>663</v>
      </c>
      <c r="AA3807" s="14">
        <f t="shared" si="1223"/>
        <v>0</v>
      </c>
      <c r="AB3807" s="14">
        <f t="shared" si="1225"/>
        <v>0</v>
      </c>
      <c r="AC3807" s="15">
        <f t="shared" si="1224"/>
        <v>863.2</v>
      </c>
      <c r="AD3807" s="48">
        <f>(ROUND(AC3807-AC3800,1)/AC3800)</f>
        <v>0.17282608695652174</v>
      </c>
      <c r="AE3807" s="113"/>
      <c r="AF3807" s="60"/>
    </row>
    <row r="3808" spans="1:32">
      <c r="A3808" s="99" t="s">
        <v>831</v>
      </c>
      <c r="B3808" s="93"/>
      <c r="C3808" s="21" t="s">
        <v>3</v>
      </c>
      <c r="D3808" s="12">
        <v>55</v>
      </c>
      <c r="E3808" s="12">
        <v>0</v>
      </c>
      <c r="F3808" s="12">
        <v>0</v>
      </c>
      <c r="G3808" s="12">
        <v>130</v>
      </c>
      <c r="H3808" s="12">
        <v>0</v>
      </c>
      <c r="I3808" s="13">
        <v>30</v>
      </c>
      <c r="J3808" s="13">
        <v>60</v>
      </c>
      <c r="K3808" s="13">
        <v>0</v>
      </c>
      <c r="L3808" s="13">
        <v>120</v>
      </c>
      <c r="M3808" s="13">
        <v>0</v>
      </c>
      <c r="N3808" s="14">
        <f>D3808*$D$11</f>
        <v>71.5</v>
      </c>
      <c r="O3808" s="14">
        <f>E3808*$E$11</f>
        <v>0</v>
      </c>
      <c r="P3808" s="14">
        <f>F3808*$F$11</f>
        <v>0</v>
      </c>
      <c r="Q3808" s="14">
        <f>G3808*$G$11</f>
        <v>195</v>
      </c>
      <c r="R3808" s="14">
        <f>H3808*$H$11</f>
        <v>0</v>
      </c>
      <c r="S3808" s="14">
        <f>(N3808/100)*(I3808*$I$11)+(N3808/100)*(J3808*$J$11)</f>
        <v>128.69999999999999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468</v>
      </c>
      <c r="W3808" s="14">
        <f>(R3808/100)*(K3808*$K$11)+(R3808/100)*(L3808*$L$11)</f>
        <v>0</v>
      </c>
      <c r="X3808" s="14">
        <f t="shared" si="1220"/>
        <v>200.2</v>
      </c>
      <c r="Y3808" s="14">
        <f t="shared" si="1221"/>
        <v>0</v>
      </c>
      <c r="Z3808" s="14">
        <f t="shared" si="1222"/>
        <v>0</v>
      </c>
      <c r="AA3808" s="14">
        <f t="shared" si="1223"/>
        <v>663</v>
      </c>
      <c r="AB3808" s="14">
        <f t="shared" si="1225"/>
        <v>0</v>
      </c>
      <c r="AC3808" s="15">
        <f t="shared" si="1224"/>
        <v>863.2</v>
      </c>
      <c r="AD3808" s="48">
        <f>(ROUND(AC3808-AC3800,1)/AC3800)</f>
        <v>0.17282608695652174</v>
      </c>
      <c r="AE3808" s="113"/>
      <c r="AF3808" s="60"/>
    </row>
    <row r="3809" spans="1:32">
      <c r="A3809" s="99" t="s">
        <v>832</v>
      </c>
      <c r="B3809" s="93"/>
      <c r="C3809" s="21" t="s">
        <v>4</v>
      </c>
      <c r="D3809" s="12">
        <v>55</v>
      </c>
      <c r="E3809" s="12">
        <v>0</v>
      </c>
      <c r="F3809" s="12">
        <v>0</v>
      </c>
      <c r="G3809" s="12">
        <v>0</v>
      </c>
      <c r="H3809" s="12">
        <v>130</v>
      </c>
      <c r="I3809" s="13">
        <v>30</v>
      </c>
      <c r="J3809" s="13">
        <v>60</v>
      </c>
      <c r="K3809" s="13">
        <v>60</v>
      </c>
      <c r="L3809" s="13">
        <v>60</v>
      </c>
      <c r="M3809" s="13">
        <v>0</v>
      </c>
      <c r="N3809" s="14">
        <f>D3809*$D$12</f>
        <v>71.5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195</v>
      </c>
      <c r="S3809" s="14">
        <f>(N3809/100)*(I3809*$I$12)+(N3809/100)*(J3809*$J$12)</f>
        <v>128.69999999999999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468</v>
      </c>
      <c r="X3809" s="14">
        <f t="shared" si="1220"/>
        <v>200.2</v>
      </c>
      <c r="Y3809" s="14">
        <f t="shared" si="1221"/>
        <v>0</v>
      </c>
      <c r="Z3809" s="14">
        <f t="shared" si="1222"/>
        <v>0</v>
      </c>
      <c r="AA3809" s="14">
        <f t="shared" si="1223"/>
        <v>0</v>
      </c>
      <c r="AB3809" s="14">
        <f t="shared" si="1225"/>
        <v>663</v>
      </c>
      <c r="AC3809" s="15">
        <f t="shared" si="1224"/>
        <v>863.2</v>
      </c>
      <c r="AD3809" s="48">
        <f>(ROUND(AC3809-AC3800,1)/AC3800)</f>
        <v>0.17282608695652174</v>
      </c>
      <c r="AE3809" s="113"/>
      <c r="AF3809" s="60"/>
    </row>
    <row r="3810" spans="1:32">
      <c r="A3810" s="99" t="s">
        <v>833</v>
      </c>
      <c r="B3810" s="93"/>
      <c r="C3810" s="21" t="s">
        <v>327</v>
      </c>
      <c r="D3810" s="12">
        <v>110</v>
      </c>
      <c r="E3810" s="12">
        <v>0</v>
      </c>
      <c r="F3810" s="12">
        <v>0</v>
      </c>
      <c r="G3810" s="12">
        <v>60</v>
      </c>
      <c r="H3810" s="12">
        <v>0</v>
      </c>
      <c r="I3810" s="13">
        <v>30</v>
      </c>
      <c r="J3810" s="13">
        <v>60</v>
      </c>
      <c r="K3810" s="13">
        <v>0</v>
      </c>
      <c r="L3810" s="13">
        <v>0</v>
      </c>
      <c r="M3810" s="13">
        <v>60</v>
      </c>
      <c r="N3810" s="14">
        <f>D3810*$D$13</f>
        <v>165</v>
      </c>
      <c r="O3810" s="14">
        <f>E3810*$E$13</f>
        <v>0</v>
      </c>
      <c r="P3810" s="14">
        <f>F3810*$F$13</f>
        <v>0</v>
      </c>
      <c r="Q3810" s="14">
        <f>G3810*$G$13</f>
        <v>90</v>
      </c>
      <c r="R3810" s="14">
        <f>H3810*$H$13</f>
        <v>0</v>
      </c>
      <c r="S3810" s="14">
        <f>(N3810/100)*(I3810*$I$13)+(N3810/100)*(J3810*$J$13)+(N3810/100)*(M3810*$M$13)</f>
        <v>495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108</v>
      </c>
      <c r="W3810" s="14">
        <f>(R3810/100)*(K3810*$K$13)+(R3810/100)*(L3810*$L$13)+(R3810/100)*(M3810*$M$13)</f>
        <v>0</v>
      </c>
      <c r="X3810" s="14">
        <f>N3810+S3810</f>
        <v>660</v>
      </c>
      <c r="Y3810" s="14">
        <f t="shared" si="1221"/>
        <v>0</v>
      </c>
      <c r="Z3810" s="14">
        <f t="shared" si="1222"/>
        <v>0</v>
      </c>
      <c r="AA3810" s="14">
        <f t="shared" si="1223"/>
        <v>198</v>
      </c>
      <c r="AB3810" s="14">
        <f t="shared" si="1225"/>
        <v>0</v>
      </c>
      <c r="AC3810" s="15">
        <f t="shared" si="1224"/>
        <v>858</v>
      </c>
      <c r="AD3810" s="48">
        <f>(ROUND(AC3810-AC3800,1)/AC3800)</f>
        <v>0.16576086956521738</v>
      </c>
      <c r="AE3810" s="113"/>
      <c r="AF3810" s="60"/>
    </row>
    <row r="3811" spans="1:32">
      <c r="A3811" s="99" t="s">
        <v>834</v>
      </c>
      <c r="B3811" s="93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30</v>
      </c>
      <c r="J3811" s="13">
        <v>60</v>
      </c>
      <c r="K3811" s="13">
        <v>80</v>
      </c>
      <c r="L3811" s="13">
        <v>0</v>
      </c>
      <c r="M3811" s="13">
        <v>0</v>
      </c>
      <c r="N3811" s="14">
        <f>D3811*$D$14</f>
        <v>195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663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220"/>
        <v>858</v>
      </c>
      <c r="Y3811" s="14">
        <f t="shared" si="1221"/>
        <v>0</v>
      </c>
      <c r="Z3811" s="14">
        <f t="shared" si="1222"/>
        <v>0</v>
      </c>
      <c r="AA3811" s="14">
        <f t="shared" si="1223"/>
        <v>0</v>
      </c>
      <c r="AB3811" s="14">
        <f t="shared" si="1225"/>
        <v>0</v>
      </c>
      <c r="AC3811" s="15">
        <f t="shared" si="1224"/>
        <v>858</v>
      </c>
      <c r="AD3811" s="48">
        <f>(ROUND(AC3811-AC3800,1)/AC3800)</f>
        <v>0.16576086956521738</v>
      </c>
      <c r="AE3811" s="113"/>
      <c r="AF3811" s="60"/>
    </row>
    <row r="3812" spans="1:32">
      <c r="A3812" s="99"/>
      <c r="B3812" s="93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80</v>
      </c>
      <c r="M3812" s="13">
        <v>0</v>
      </c>
      <c r="N3812" s="14">
        <f>D3812*$D$15</f>
        <v>195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663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220"/>
        <v>858</v>
      </c>
      <c r="Y3812" s="14">
        <f t="shared" si="1221"/>
        <v>0</v>
      </c>
      <c r="Z3812" s="14">
        <f t="shared" si="1222"/>
        <v>0</v>
      </c>
      <c r="AA3812" s="14">
        <f t="shared" si="1223"/>
        <v>0</v>
      </c>
      <c r="AB3812" s="14">
        <f t="shared" si="1225"/>
        <v>0</v>
      </c>
      <c r="AC3812" s="15">
        <f t="shared" si="1224"/>
        <v>858</v>
      </c>
      <c r="AD3812" s="48">
        <f>(ROUND(AC3812-AC3800,1)/AC3800)</f>
        <v>0.16576086956521738</v>
      </c>
      <c r="AE3812" s="113"/>
      <c r="AF3812" s="60"/>
    </row>
    <row r="3813" spans="1:32">
      <c r="A3813" s="99"/>
      <c r="B3813" s="93"/>
      <c r="C3813" s="21" t="s">
        <v>325</v>
      </c>
      <c r="D3813" s="12">
        <v>110</v>
      </c>
      <c r="E3813" s="12">
        <v>0</v>
      </c>
      <c r="F3813" s="12">
        <v>0</v>
      </c>
      <c r="G3813" s="12">
        <v>60</v>
      </c>
      <c r="H3813" s="12">
        <v>0</v>
      </c>
      <c r="I3813" s="13">
        <v>30</v>
      </c>
      <c r="J3813" s="13">
        <v>95</v>
      </c>
      <c r="K3813" s="13">
        <v>0</v>
      </c>
      <c r="L3813" s="13">
        <v>0</v>
      </c>
      <c r="M3813" s="13">
        <v>0</v>
      </c>
      <c r="N3813" s="14">
        <f>D3813*$D$16</f>
        <v>176</v>
      </c>
      <c r="O3813" s="14">
        <f>E3813*$E$16</f>
        <v>0</v>
      </c>
      <c r="P3813" s="14">
        <f>F3813*$F$16</f>
        <v>0</v>
      </c>
      <c r="Q3813" s="14">
        <f>G3813*$G$16</f>
        <v>96</v>
      </c>
      <c r="R3813" s="14">
        <f>H3813*$H$16</f>
        <v>0</v>
      </c>
      <c r="S3813" s="14">
        <f>(N3813/100)*(I3813*$I$16)+(N3813/100)*(J3813*$J$16)</f>
        <v>638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220"/>
        <v>814</v>
      </c>
      <c r="Y3813" s="14">
        <f t="shared" si="1221"/>
        <v>0</v>
      </c>
      <c r="Z3813" s="14">
        <f t="shared" si="1222"/>
        <v>0</v>
      </c>
      <c r="AA3813" s="14">
        <f t="shared" si="1223"/>
        <v>96</v>
      </c>
      <c r="AB3813" s="14">
        <f t="shared" si="1225"/>
        <v>0</v>
      </c>
      <c r="AC3813" s="15">
        <f t="shared" si="1224"/>
        <v>910</v>
      </c>
      <c r="AD3813" s="48">
        <f>(ROUND(AC3813-AC3800,1)/AC3800)</f>
        <v>0.23641304347826086</v>
      </c>
      <c r="AE3813" s="113"/>
      <c r="AF3813" s="60"/>
    </row>
    <row r="3814" spans="1:32">
      <c r="A3814" s="99"/>
      <c r="B3814" s="93"/>
      <c r="C3814" s="21" t="s">
        <v>326</v>
      </c>
      <c r="D3814" s="12">
        <v>110</v>
      </c>
      <c r="E3814" s="12">
        <v>0</v>
      </c>
      <c r="F3814" s="12">
        <v>0</v>
      </c>
      <c r="G3814" s="12">
        <v>60</v>
      </c>
      <c r="H3814" s="12">
        <v>0</v>
      </c>
      <c r="I3814" s="13">
        <v>60</v>
      </c>
      <c r="J3814" s="13">
        <v>60</v>
      </c>
      <c r="K3814" s="13">
        <v>0</v>
      </c>
      <c r="L3814" s="13">
        <v>0</v>
      </c>
      <c r="M3814" s="13">
        <v>0</v>
      </c>
      <c r="N3814" s="14">
        <f>D3814*$D$17</f>
        <v>176</v>
      </c>
      <c r="O3814" s="14">
        <f>E3814*$E$17</f>
        <v>0</v>
      </c>
      <c r="P3814" s="14">
        <f>F3814*$F$17</f>
        <v>0</v>
      </c>
      <c r="Q3814" s="14">
        <f>G3814*$G$17</f>
        <v>96</v>
      </c>
      <c r="R3814" s="14">
        <f>H3814*$H$17</f>
        <v>0</v>
      </c>
      <c r="S3814" s="14">
        <f>(N3814/100)*(I3814*$I$17)+(N3814/100)*(J3814*$J$17)</f>
        <v>475.20000000000005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220"/>
        <v>651.20000000000005</v>
      </c>
      <c r="Y3814" s="14">
        <f t="shared" si="1221"/>
        <v>0</v>
      </c>
      <c r="Z3814" s="14">
        <f t="shared" si="1222"/>
        <v>0</v>
      </c>
      <c r="AA3814" s="14">
        <f t="shared" si="1223"/>
        <v>96</v>
      </c>
      <c r="AB3814" s="14">
        <f t="shared" si="1225"/>
        <v>0</v>
      </c>
      <c r="AC3814" s="15">
        <f t="shared" si="1224"/>
        <v>747.2</v>
      </c>
      <c r="AD3814" s="48">
        <f>(ROUND(AC3814-AC3800,1)/AC3800)</f>
        <v>1.5217391304347825E-2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220"/>
        <v>650</v>
      </c>
      <c r="Y3815" s="52">
        <f t="shared" si="1221"/>
        <v>0</v>
      </c>
      <c r="Z3815" s="52">
        <f t="shared" si="1222"/>
        <v>0</v>
      </c>
      <c r="AA3815" s="52">
        <f t="shared" si="1223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801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26">N3816+S3816</f>
        <v>790</v>
      </c>
      <c r="Y3816" s="14">
        <f t="shared" ref="Y3816:Y3829" si="1227">O3816+T3816</f>
        <v>0</v>
      </c>
      <c r="Z3816" s="14">
        <f t="shared" ref="Z3816:Z3829" si="1228">P3816+U3816</f>
        <v>0</v>
      </c>
      <c r="AA3816" s="14">
        <f t="shared" ref="AA3816:AA3829" si="1229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802</v>
      </c>
      <c r="B3817" s="91">
        <v>18</v>
      </c>
      <c r="C3817" s="21" t="s">
        <v>835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26"/>
        <v>610</v>
      </c>
      <c r="Y3817" s="14">
        <f t="shared" si="1227"/>
        <v>0</v>
      </c>
      <c r="Z3817" s="14">
        <f t="shared" si="1228"/>
        <v>0</v>
      </c>
      <c r="AA3817" s="14">
        <f t="shared" si="1229"/>
        <v>0</v>
      </c>
      <c r="AB3817" s="14">
        <f>R3817+W3817</f>
        <v>0</v>
      </c>
      <c r="AC3817" s="15">
        <f t="shared" ref="AC3817:AC3829" si="1230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803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26"/>
        <v>610</v>
      </c>
      <c r="Y3818" s="14">
        <f t="shared" si="1227"/>
        <v>0</v>
      </c>
      <c r="Z3818" s="14">
        <f t="shared" si="1228"/>
        <v>0</v>
      </c>
      <c r="AA3818" s="14">
        <f t="shared" si="1229"/>
        <v>0</v>
      </c>
      <c r="AB3818" s="14">
        <f t="shared" ref="AB3818:AB3829" si="1231">R3818+W3818</f>
        <v>0</v>
      </c>
      <c r="AC3818" s="15">
        <f t="shared" si="1230"/>
        <v>610</v>
      </c>
      <c r="AD3818" s="48">
        <f>(ROUND(AC3818-AC3815,1)/AC3815)</f>
        <v>-6.1538461538461542E-2</v>
      </c>
      <c r="AE3818" s="113" t="s">
        <v>800</v>
      </c>
      <c r="AF3818" s="60"/>
    </row>
    <row r="3819" spans="1:32">
      <c r="A3819" s="99" t="s">
        <v>804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26"/>
        <v>610</v>
      </c>
      <c r="Y3819" s="14">
        <f t="shared" si="1227"/>
        <v>0</v>
      </c>
      <c r="Z3819" s="14">
        <f t="shared" si="1228"/>
        <v>0</v>
      </c>
      <c r="AA3819" s="14">
        <f t="shared" si="1229"/>
        <v>0</v>
      </c>
      <c r="AB3819" s="14">
        <f t="shared" si="1231"/>
        <v>0</v>
      </c>
      <c r="AC3819" s="15">
        <f t="shared" si="1230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654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26"/>
        <v>610</v>
      </c>
      <c r="Y3820" s="14">
        <f t="shared" si="1227"/>
        <v>0</v>
      </c>
      <c r="Z3820" s="14">
        <f t="shared" si="1228"/>
        <v>0</v>
      </c>
      <c r="AA3820" s="14">
        <f t="shared" si="1229"/>
        <v>0</v>
      </c>
      <c r="AB3820" s="14">
        <f t="shared" si="1231"/>
        <v>0</v>
      </c>
      <c r="AC3820" s="15">
        <f t="shared" si="1230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595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26"/>
        <v>212.94000000000003</v>
      </c>
      <c r="Y3821" s="14">
        <f t="shared" si="1227"/>
        <v>506.25</v>
      </c>
      <c r="Z3821" s="14">
        <f t="shared" si="1228"/>
        <v>0</v>
      </c>
      <c r="AA3821" s="14">
        <f t="shared" si="1229"/>
        <v>0</v>
      </c>
      <c r="AB3821" s="14">
        <f t="shared" si="1231"/>
        <v>0</v>
      </c>
      <c r="AC3821" s="15">
        <f t="shared" si="1230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830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26"/>
        <v>212.94000000000003</v>
      </c>
      <c r="Y3822" s="14">
        <f t="shared" si="1227"/>
        <v>0</v>
      </c>
      <c r="Z3822" s="14">
        <f t="shared" si="1228"/>
        <v>506.25</v>
      </c>
      <c r="AA3822" s="14">
        <f t="shared" si="1229"/>
        <v>0</v>
      </c>
      <c r="AB3822" s="14">
        <f t="shared" si="1231"/>
        <v>0</v>
      </c>
      <c r="AC3822" s="15">
        <f t="shared" si="1230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831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26"/>
        <v>212.94000000000003</v>
      </c>
      <c r="Y3823" s="14">
        <f t="shared" si="1227"/>
        <v>0</v>
      </c>
      <c r="Z3823" s="14">
        <f t="shared" si="1228"/>
        <v>0</v>
      </c>
      <c r="AA3823" s="14">
        <f t="shared" si="1229"/>
        <v>506.25</v>
      </c>
      <c r="AB3823" s="14">
        <f t="shared" si="1231"/>
        <v>0</v>
      </c>
      <c r="AC3823" s="15">
        <f t="shared" si="1230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832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26"/>
        <v>212.94000000000003</v>
      </c>
      <c r="Y3824" s="14">
        <f t="shared" si="1227"/>
        <v>0</v>
      </c>
      <c r="Z3824" s="14">
        <f t="shared" si="1228"/>
        <v>0</v>
      </c>
      <c r="AA3824" s="14">
        <f t="shared" si="1229"/>
        <v>0</v>
      </c>
      <c r="AB3824" s="14">
        <f t="shared" si="1231"/>
        <v>506.25</v>
      </c>
      <c r="AC3824" s="15">
        <f t="shared" si="1230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833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(N3825/100)*(I3825*$I$13)+(N3825/100)*(J3825*$J$13)+(N3825/100)*(M3825*$M$13)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>N3825+S3825</f>
        <v>750</v>
      </c>
      <c r="Y3825" s="14">
        <f t="shared" si="1227"/>
        <v>0</v>
      </c>
      <c r="Z3825" s="14">
        <f t="shared" si="1228"/>
        <v>0</v>
      </c>
      <c r="AA3825" s="14">
        <f t="shared" si="1229"/>
        <v>0</v>
      </c>
      <c r="AB3825" s="14">
        <f t="shared" si="1231"/>
        <v>0</v>
      </c>
      <c r="AC3825" s="15">
        <f t="shared" si="1230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834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26"/>
        <v>750</v>
      </c>
      <c r="Y3826" s="14">
        <f t="shared" si="1227"/>
        <v>0</v>
      </c>
      <c r="Z3826" s="14">
        <f t="shared" si="1228"/>
        <v>0</v>
      </c>
      <c r="AA3826" s="14">
        <f t="shared" si="1229"/>
        <v>0</v>
      </c>
      <c r="AB3826" s="14">
        <f t="shared" si="1231"/>
        <v>0</v>
      </c>
      <c r="AC3826" s="15">
        <f t="shared" si="1230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26"/>
        <v>750</v>
      </c>
      <c r="Y3827" s="14">
        <f t="shared" si="1227"/>
        <v>0</v>
      </c>
      <c r="Z3827" s="14">
        <f t="shared" si="1228"/>
        <v>0</v>
      </c>
      <c r="AA3827" s="14">
        <f t="shared" si="1229"/>
        <v>0</v>
      </c>
      <c r="AB3827" s="14">
        <f t="shared" si="1231"/>
        <v>0</v>
      </c>
      <c r="AC3827" s="15">
        <f t="shared" si="1230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26"/>
        <v>763</v>
      </c>
      <c r="Y3828" s="14">
        <f t="shared" si="1227"/>
        <v>0</v>
      </c>
      <c r="Z3828" s="14">
        <f t="shared" si="1228"/>
        <v>0</v>
      </c>
      <c r="AA3828" s="14">
        <f t="shared" si="1229"/>
        <v>0</v>
      </c>
      <c r="AB3828" s="14">
        <f t="shared" si="1231"/>
        <v>0</v>
      </c>
      <c r="AC3828" s="15">
        <f t="shared" si="1230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26"/>
        <v>763</v>
      </c>
      <c r="Y3829" s="14">
        <f t="shared" si="1227"/>
        <v>0</v>
      </c>
      <c r="Z3829" s="14">
        <f t="shared" si="1228"/>
        <v>0</v>
      </c>
      <c r="AA3829" s="14">
        <f t="shared" si="1229"/>
        <v>0</v>
      </c>
      <c r="AB3829" s="14">
        <f t="shared" si="1231"/>
        <v>0</v>
      </c>
      <c r="AC3829" s="15">
        <f t="shared" si="1230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60</v>
      </c>
      <c r="H3830" s="11">
        <v>0</v>
      </c>
      <c r="I3830" s="51">
        <v>20</v>
      </c>
      <c r="J3830" s="51">
        <v>50</v>
      </c>
      <c r="K3830" s="51">
        <v>0</v>
      </c>
      <c r="L3830" s="51">
        <v>40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120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96</v>
      </c>
      <c r="W3830" s="52">
        <f>(R3830/100)*(K3830*$K$3)+(R3830/100)*(L3830*$L$3)</f>
        <v>0</v>
      </c>
      <c r="X3830" s="52">
        <f t="shared" si="1220"/>
        <v>518.4</v>
      </c>
      <c r="Y3830" s="52">
        <f t="shared" si="1221"/>
        <v>0</v>
      </c>
      <c r="Z3830" s="52">
        <f t="shared" si="1222"/>
        <v>0</v>
      </c>
      <c r="AA3830" s="52">
        <f t="shared" si="1223"/>
        <v>216</v>
      </c>
      <c r="AB3830" s="52">
        <f>R3830+W3830</f>
        <v>0</v>
      </c>
      <c r="AC3830" s="53">
        <f>ROUND(X3830+Y3830+Z3830+AA3830+AB3830,1)</f>
        <v>734.4</v>
      </c>
      <c r="AD3830" s="58"/>
      <c r="AE3830" s="113"/>
      <c r="AF3830" s="60"/>
    </row>
    <row r="3831" spans="1:32">
      <c r="A3831" s="99" t="s">
        <v>801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60</v>
      </c>
      <c r="H3831" s="12">
        <v>0</v>
      </c>
      <c r="I3831" s="13">
        <v>40</v>
      </c>
      <c r="J3831" s="13">
        <v>70</v>
      </c>
      <c r="K3831" s="13">
        <v>0</v>
      </c>
      <c r="L3831" s="13">
        <v>40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96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76.8</v>
      </c>
      <c r="W3831" s="14">
        <f>(R3831/100)*(K3831*$K$4)+(R3831/100)*(L3831*$L$4)</f>
        <v>0</v>
      </c>
      <c r="X3831" s="14">
        <f t="shared" si="1220"/>
        <v>648</v>
      </c>
      <c r="Y3831" s="14">
        <f t="shared" si="1221"/>
        <v>0</v>
      </c>
      <c r="Z3831" s="14">
        <f t="shared" si="1222"/>
        <v>0</v>
      </c>
      <c r="AA3831" s="14">
        <f t="shared" si="1223"/>
        <v>172.8</v>
      </c>
      <c r="AB3831" s="14">
        <f>R3831+W3831</f>
        <v>0</v>
      </c>
      <c r="AC3831" s="15">
        <f>ROUND(X3831+Y3831+Z3831+AA3831+AB3831,1)</f>
        <v>820.8</v>
      </c>
      <c r="AD3831" s="48">
        <f>(ROUND(AC3831-AC3830,1)/AC3830)</f>
        <v>0.11764705882352942</v>
      </c>
      <c r="AE3831" s="113"/>
      <c r="AF3831" s="60"/>
    </row>
    <row r="3832" spans="1:32">
      <c r="A3832" s="99" t="s">
        <v>802</v>
      </c>
      <c r="B3832" s="93">
        <v>16</v>
      </c>
      <c r="C3832" s="21" t="s">
        <v>835</v>
      </c>
      <c r="D3832" s="12">
        <v>108</v>
      </c>
      <c r="E3832" s="12">
        <v>0</v>
      </c>
      <c r="F3832" s="12">
        <v>0</v>
      </c>
      <c r="G3832" s="12">
        <v>60</v>
      </c>
      <c r="H3832" s="12">
        <v>0</v>
      </c>
      <c r="I3832" s="13">
        <v>20</v>
      </c>
      <c r="J3832" s="13">
        <v>50</v>
      </c>
      <c r="K3832" s="13">
        <v>0</v>
      </c>
      <c r="L3832" s="13">
        <v>40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120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86.399999999999991</v>
      </c>
      <c r="W3832" s="14">
        <f>(R3832/100)*(K3832*$K$5)+(R3832/100)*(L3832*$L$5)</f>
        <v>0</v>
      </c>
      <c r="X3832" s="14">
        <f t="shared" si="1220"/>
        <v>488.16</v>
      </c>
      <c r="Y3832" s="14">
        <f t="shared" si="1221"/>
        <v>0</v>
      </c>
      <c r="Z3832" s="14">
        <f t="shared" si="1222"/>
        <v>0</v>
      </c>
      <c r="AA3832" s="14">
        <f t="shared" si="1223"/>
        <v>206.39999999999998</v>
      </c>
      <c r="AB3832" s="14">
        <f>R3832+W3832</f>
        <v>0</v>
      </c>
      <c r="AC3832" s="15">
        <f t="shared" ref="AC3832:AC3844" si="1232">ROUND(X3832+Y3832+Z3832+AA3832+AB3832,1)</f>
        <v>694.6</v>
      </c>
      <c r="AD3832" s="48">
        <f>(ROUND(AC3832-AC3830,1)/AC3830)</f>
        <v>-5.4193899782135076E-2</v>
      </c>
      <c r="AE3832" s="113"/>
      <c r="AF3832" s="60"/>
    </row>
    <row r="3833" spans="1:32">
      <c r="A3833" s="99" t="s">
        <v>803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60</v>
      </c>
      <c r="H3833" s="12">
        <v>0</v>
      </c>
      <c r="I3833" s="13">
        <v>20</v>
      </c>
      <c r="J3833" s="13">
        <v>50</v>
      </c>
      <c r="K3833" s="13">
        <v>0</v>
      </c>
      <c r="L3833" s="13">
        <v>40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120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86.399999999999991</v>
      </c>
      <c r="W3833" s="14">
        <f>(R3833/100)*(K3833*$K$6)+(R3833/100)*(L3833*$L$6)</f>
        <v>0</v>
      </c>
      <c r="X3833" s="14">
        <f t="shared" si="1220"/>
        <v>488.16</v>
      </c>
      <c r="Y3833" s="14">
        <f t="shared" si="1221"/>
        <v>0</v>
      </c>
      <c r="Z3833" s="14">
        <f t="shared" si="1222"/>
        <v>0</v>
      </c>
      <c r="AA3833" s="14">
        <f t="shared" si="1223"/>
        <v>206.39999999999998</v>
      </c>
      <c r="AB3833" s="14">
        <f t="shared" ref="AB3833:AB3844" si="1233">R3833+W3833</f>
        <v>0</v>
      </c>
      <c r="AC3833" s="15">
        <f t="shared" si="1232"/>
        <v>694.6</v>
      </c>
      <c r="AD3833" s="48">
        <f>(ROUND(AC3833-AC3830,1)/AC3830)</f>
        <v>-5.4193899782135076E-2</v>
      </c>
      <c r="AE3833" s="113" t="s">
        <v>800</v>
      </c>
      <c r="AF3833" s="60"/>
    </row>
    <row r="3834" spans="1:32">
      <c r="A3834" s="99" t="s">
        <v>804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60</v>
      </c>
      <c r="H3834" s="12">
        <v>0</v>
      </c>
      <c r="I3834" s="13">
        <v>20</v>
      </c>
      <c r="J3834" s="13">
        <v>50</v>
      </c>
      <c r="K3834" s="13">
        <v>0</v>
      </c>
      <c r="L3834" s="13">
        <v>40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120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86.399999999999991</v>
      </c>
      <c r="W3834" s="14">
        <f>(R3834/100)*(K3834*$K$7)+(R3834/100)*(L3834*$L$7)</f>
        <v>0</v>
      </c>
      <c r="X3834" s="14">
        <f t="shared" si="1220"/>
        <v>488.16</v>
      </c>
      <c r="Y3834" s="14">
        <f t="shared" si="1221"/>
        <v>0</v>
      </c>
      <c r="Z3834" s="14">
        <f t="shared" si="1222"/>
        <v>0</v>
      </c>
      <c r="AA3834" s="14">
        <f t="shared" si="1223"/>
        <v>206.39999999999998</v>
      </c>
      <c r="AB3834" s="14">
        <f t="shared" si="1233"/>
        <v>0</v>
      </c>
      <c r="AC3834" s="15">
        <f t="shared" si="1232"/>
        <v>694.6</v>
      </c>
      <c r="AD3834" s="48">
        <f>(ROUND(AC3834-AC3830,1)/AC3830)</f>
        <v>-5.4193899782135076E-2</v>
      </c>
      <c r="AE3834" s="113"/>
      <c r="AF3834" s="60"/>
    </row>
    <row r="3835" spans="1:32">
      <c r="A3835" s="99" t="s">
        <v>654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60</v>
      </c>
      <c r="H3835" s="12">
        <v>0</v>
      </c>
      <c r="I3835" s="13">
        <v>20</v>
      </c>
      <c r="J3835" s="13">
        <v>50</v>
      </c>
      <c r="K3835" s="13">
        <v>0</v>
      </c>
      <c r="L3835" s="13">
        <v>40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120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86.399999999999991</v>
      </c>
      <c r="W3835" s="14">
        <f>(R3835/100)*(K3835*$K$8)+(R3835/100)*(L3835*$L$8)</f>
        <v>0</v>
      </c>
      <c r="X3835" s="14">
        <f t="shared" si="1220"/>
        <v>488.16</v>
      </c>
      <c r="Y3835" s="14">
        <f t="shared" si="1221"/>
        <v>0</v>
      </c>
      <c r="Z3835" s="14">
        <f t="shared" si="1222"/>
        <v>0</v>
      </c>
      <c r="AA3835" s="14">
        <f t="shared" si="1223"/>
        <v>206.39999999999998</v>
      </c>
      <c r="AB3835" s="14">
        <f t="shared" si="1233"/>
        <v>0</v>
      </c>
      <c r="AC3835" s="15">
        <f t="shared" si="1232"/>
        <v>694.6</v>
      </c>
      <c r="AD3835" s="48">
        <f>(ROUND(AC3835-AC3830,1)/AC3830)</f>
        <v>-5.4193899782135076E-2</v>
      </c>
      <c r="AE3835" s="113"/>
      <c r="AF3835" s="60"/>
    </row>
    <row r="3836" spans="1:32">
      <c r="A3836" s="99" t="s">
        <v>595</v>
      </c>
      <c r="B3836" s="93"/>
      <c r="C3836" s="21" t="s">
        <v>1</v>
      </c>
      <c r="D3836" s="12">
        <v>54</v>
      </c>
      <c r="E3836" s="12">
        <v>160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90</v>
      </c>
      <c r="L3836" s="13">
        <v>0</v>
      </c>
      <c r="M3836" s="13">
        <v>0</v>
      </c>
      <c r="N3836" s="14">
        <f>D3836*$D$9</f>
        <v>70.2</v>
      </c>
      <c r="O3836" s="14">
        <f>E3836*$E$9</f>
        <v>240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432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20"/>
        <v>168.48000000000002</v>
      </c>
      <c r="Y3836" s="14">
        <f t="shared" si="1221"/>
        <v>672</v>
      </c>
      <c r="Z3836" s="14">
        <f t="shared" si="1222"/>
        <v>0</v>
      </c>
      <c r="AA3836" s="14">
        <f t="shared" si="1223"/>
        <v>0</v>
      </c>
      <c r="AB3836" s="14">
        <f t="shared" si="1233"/>
        <v>0</v>
      </c>
      <c r="AC3836" s="15">
        <f t="shared" si="1232"/>
        <v>840.5</v>
      </c>
      <c r="AD3836" s="48">
        <f>(ROUND(AC3836-AC3830,1)/AC3830)</f>
        <v>0.14447167755991286</v>
      </c>
      <c r="AE3836" s="113"/>
      <c r="AF3836" s="60"/>
    </row>
    <row r="3837" spans="1:32">
      <c r="A3837" s="99" t="s">
        <v>830</v>
      </c>
      <c r="B3837" s="93"/>
      <c r="C3837" s="21" t="s">
        <v>2</v>
      </c>
      <c r="D3837" s="12">
        <v>54</v>
      </c>
      <c r="E3837" s="12">
        <v>0</v>
      </c>
      <c r="F3837" s="12">
        <v>160</v>
      </c>
      <c r="G3837" s="12">
        <v>0</v>
      </c>
      <c r="H3837" s="12">
        <v>0</v>
      </c>
      <c r="I3837" s="13">
        <v>20</v>
      </c>
      <c r="J3837" s="13">
        <v>50</v>
      </c>
      <c r="K3837" s="13">
        <v>45</v>
      </c>
      <c r="L3837" s="13">
        <v>45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240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432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20"/>
        <v>168.48000000000002</v>
      </c>
      <c r="Y3837" s="14">
        <f t="shared" si="1221"/>
        <v>0</v>
      </c>
      <c r="Z3837" s="14">
        <f t="shared" si="1222"/>
        <v>672</v>
      </c>
      <c r="AA3837" s="14">
        <f t="shared" si="1223"/>
        <v>0</v>
      </c>
      <c r="AB3837" s="14">
        <f t="shared" si="1233"/>
        <v>0</v>
      </c>
      <c r="AC3837" s="15">
        <f t="shared" si="1232"/>
        <v>840.5</v>
      </c>
      <c r="AD3837" s="48">
        <f>(ROUND(AC3837-AC3830,1)/AC3830)</f>
        <v>0.14447167755991286</v>
      </c>
      <c r="AE3837" s="113"/>
      <c r="AF3837" s="60"/>
    </row>
    <row r="3838" spans="1:32">
      <c r="A3838" s="99" t="s">
        <v>831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160</v>
      </c>
      <c r="H3838" s="12">
        <v>0</v>
      </c>
      <c r="I3838" s="13">
        <v>20</v>
      </c>
      <c r="J3838" s="13">
        <v>50</v>
      </c>
      <c r="K3838" s="13">
        <v>0</v>
      </c>
      <c r="L3838" s="13">
        <v>100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240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480</v>
      </c>
      <c r="W3838" s="14">
        <f>(R3838/100)*(K3838*$K$11)+(R3838/100)*(L3838*$L$11)</f>
        <v>0</v>
      </c>
      <c r="X3838" s="14">
        <f t="shared" si="1220"/>
        <v>168.48000000000002</v>
      </c>
      <c r="Y3838" s="14">
        <f t="shared" si="1221"/>
        <v>0</v>
      </c>
      <c r="Z3838" s="14">
        <f t="shared" si="1222"/>
        <v>0</v>
      </c>
      <c r="AA3838" s="14">
        <f t="shared" si="1223"/>
        <v>720</v>
      </c>
      <c r="AB3838" s="14">
        <f t="shared" si="1233"/>
        <v>0</v>
      </c>
      <c r="AC3838" s="15">
        <f t="shared" si="1232"/>
        <v>888.5</v>
      </c>
      <c r="AD3838" s="48">
        <f>(ROUND(AC3838-AC3830,1)/AC3830)</f>
        <v>0.20983115468409586</v>
      </c>
      <c r="AE3838" s="113"/>
      <c r="AF3838" s="60"/>
    </row>
    <row r="3839" spans="1:32">
      <c r="A3839" s="99" t="s">
        <v>832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160</v>
      </c>
      <c r="I3839" s="13">
        <v>20</v>
      </c>
      <c r="J3839" s="13">
        <v>50</v>
      </c>
      <c r="K3839" s="13">
        <v>45</v>
      </c>
      <c r="L3839" s="13">
        <v>45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240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432</v>
      </c>
      <c r="X3839" s="14">
        <f t="shared" si="1220"/>
        <v>168.48000000000002</v>
      </c>
      <c r="Y3839" s="14">
        <f t="shared" si="1221"/>
        <v>0</v>
      </c>
      <c r="Z3839" s="14">
        <f t="shared" si="1222"/>
        <v>0</v>
      </c>
      <c r="AA3839" s="14">
        <f t="shared" si="1223"/>
        <v>0</v>
      </c>
      <c r="AB3839" s="14">
        <f t="shared" si="1233"/>
        <v>672</v>
      </c>
      <c r="AC3839" s="15">
        <f t="shared" si="1232"/>
        <v>840.5</v>
      </c>
      <c r="AD3839" s="48">
        <f>(ROUND(AC3839-AC3830,1)/AC3830)</f>
        <v>0.14447167755991286</v>
      </c>
      <c r="AE3839" s="113"/>
      <c r="AF3839" s="60"/>
    </row>
    <row r="3840" spans="1:32">
      <c r="A3840" s="99" t="s">
        <v>833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60</v>
      </c>
      <c r="H3840" s="12">
        <v>0</v>
      </c>
      <c r="I3840" s="13">
        <v>20</v>
      </c>
      <c r="J3840" s="13">
        <v>50</v>
      </c>
      <c r="K3840" s="13">
        <v>0</v>
      </c>
      <c r="L3840" s="13">
        <v>40</v>
      </c>
      <c r="M3840" s="13">
        <v>55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90</v>
      </c>
      <c r="R3840" s="14">
        <f>H3840*$H$13</f>
        <v>0</v>
      </c>
      <c r="S3840" s="14">
        <f>(N3840/100)*(I3840*$I$13)+(N3840/100)*(J3840*$J$13)+(N3840/100)*(M3840*$M$13)</f>
        <v>405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171</v>
      </c>
      <c r="W3840" s="14">
        <f>(R3840/100)*(K3840*$K$13)+(R3840/100)*(L3840*$L$13)+(R3840/100)*(M3840*$M$13)</f>
        <v>0</v>
      </c>
      <c r="X3840" s="14">
        <f>N3840+S3840</f>
        <v>567</v>
      </c>
      <c r="Y3840" s="14">
        <f t="shared" si="1221"/>
        <v>0</v>
      </c>
      <c r="Z3840" s="14">
        <f t="shared" si="1222"/>
        <v>0</v>
      </c>
      <c r="AA3840" s="14">
        <f t="shared" si="1223"/>
        <v>261</v>
      </c>
      <c r="AB3840" s="14">
        <f t="shared" si="1233"/>
        <v>0</v>
      </c>
      <c r="AC3840" s="15">
        <f t="shared" si="1232"/>
        <v>828</v>
      </c>
      <c r="AD3840" s="48">
        <f>(ROUND(AC3840-AC3830,1)/AC3830)</f>
        <v>0.12745098039215685</v>
      </c>
      <c r="AE3840" s="113"/>
      <c r="AF3840" s="60"/>
    </row>
    <row r="3841" spans="1:32">
      <c r="A3841" s="99" t="s">
        <v>834</v>
      </c>
      <c r="B3841" s="93"/>
      <c r="C3841" s="21" t="s">
        <v>328</v>
      </c>
      <c r="D3841" s="12">
        <v>130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100</v>
      </c>
      <c r="L3841" s="13">
        <v>0</v>
      </c>
      <c r="M3841" s="13">
        <v>0</v>
      </c>
      <c r="N3841" s="14">
        <f>D3841*$D$14</f>
        <v>195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663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20"/>
        <v>858</v>
      </c>
      <c r="Y3841" s="14">
        <f t="shared" si="1221"/>
        <v>0</v>
      </c>
      <c r="Z3841" s="14">
        <f t="shared" si="1222"/>
        <v>0</v>
      </c>
      <c r="AA3841" s="14">
        <f t="shared" si="1223"/>
        <v>0</v>
      </c>
      <c r="AB3841" s="14">
        <f t="shared" si="1233"/>
        <v>0</v>
      </c>
      <c r="AC3841" s="15">
        <f t="shared" si="1232"/>
        <v>858</v>
      </c>
      <c r="AD3841" s="48">
        <f>(ROUND(AC3841-AC3830,1)/AC3830)</f>
        <v>0.16830065359477123</v>
      </c>
      <c r="AE3841" s="113"/>
      <c r="AF3841" s="60"/>
    </row>
    <row r="3842" spans="1:32">
      <c r="A3842" s="99"/>
      <c r="B3842" s="93"/>
      <c r="C3842" s="21" t="s">
        <v>329</v>
      </c>
      <c r="D3842" s="12">
        <v>130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D3842*$D$15</f>
        <v>195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663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20"/>
        <v>858</v>
      </c>
      <c r="Y3842" s="14">
        <f t="shared" si="1221"/>
        <v>0</v>
      </c>
      <c r="Z3842" s="14">
        <f t="shared" si="1222"/>
        <v>0</v>
      </c>
      <c r="AA3842" s="14">
        <f t="shared" si="1223"/>
        <v>0</v>
      </c>
      <c r="AB3842" s="14">
        <f t="shared" si="1233"/>
        <v>0</v>
      </c>
      <c r="AC3842" s="15">
        <f t="shared" si="1232"/>
        <v>858</v>
      </c>
      <c r="AD3842" s="48">
        <f>(ROUND(AC3842-AC3830,1)/AC3830)</f>
        <v>0.16830065359477123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60</v>
      </c>
      <c r="H3843" s="12">
        <v>0</v>
      </c>
      <c r="I3843" s="13">
        <v>20</v>
      </c>
      <c r="J3843" s="13">
        <v>80</v>
      </c>
      <c r="K3843" s="13">
        <v>0</v>
      </c>
      <c r="L3843" s="13">
        <v>40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96</v>
      </c>
      <c r="R3843" s="14">
        <f>H3843*$H$16</f>
        <v>0</v>
      </c>
      <c r="S3843" s="14">
        <f>(N3843/100)*(I3843*$I$16)+(N3843/100)*(J3843*$J$16)</f>
        <v>518.40000000000009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76.8</v>
      </c>
      <c r="W3843" s="14">
        <f>(R3843/100)*(K3843*$K$16)+(R3843/100)*(L3843*$L$16)</f>
        <v>0</v>
      </c>
      <c r="X3843" s="14">
        <f t="shared" si="1220"/>
        <v>691.2</v>
      </c>
      <c r="Y3843" s="14">
        <f t="shared" si="1221"/>
        <v>0</v>
      </c>
      <c r="Z3843" s="14">
        <f t="shared" si="1222"/>
        <v>0</v>
      </c>
      <c r="AA3843" s="14">
        <f t="shared" si="1223"/>
        <v>172.8</v>
      </c>
      <c r="AB3843" s="14">
        <f t="shared" si="1233"/>
        <v>0</v>
      </c>
      <c r="AC3843" s="15">
        <f t="shared" si="1232"/>
        <v>864</v>
      </c>
      <c r="AD3843" s="48">
        <f>(ROUND(AC3843-AC3830,1)/AC3830)</f>
        <v>0.17647058823529413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60</v>
      </c>
      <c r="H3844" s="12">
        <v>0</v>
      </c>
      <c r="I3844" s="13">
        <v>60</v>
      </c>
      <c r="J3844" s="13">
        <v>50</v>
      </c>
      <c r="K3844" s="13">
        <v>0</v>
      </c>
      <c r="L3844" s="13">
        <v>40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96</v>
      </c>
      <c r="R3844" s="14">
        <f>H3844*$H$17</f>
        <v>0</v>
      </c>
      <c r="S3844" s="14">
        <f>(N3844/100)*(I3844*$I$17)+(N3844/100)*(J3844*$J$17)</f>
        <v>449.28000000000009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76.8</v>
      </c>
      <c r="W3844" s="14">
        <f>(R3844/100)*(K3844*$K$17)+(R3844/100)*(L3844*$L$17)</f>
        <v>0</v>
      </c>
      <c r="X3844" s="14">
        <f t="shared" si="1220"/>
        <v>622.08000000000015</v>
      </c>
      <c r="Y3844" s="14">
        <f t="shared" si="1221"/>
        <v>0</v>
      </c>
      <c r="Z3844" s="14">
        <f t="shared" si="1222"/>
        <v>0</v>
      </c>
      <c r="AA3844" s="14">
        <f t="shared" si="1223"/>
        <v>172.8</v>
      </c>
      <c r="AB3844" s="14">
        <f t="shared" si="1233"/>
        <v>0</v>
      </c>
      <c r="AC3844" s="15">
        <f t="shared" si="1232"/>
        <v>794.9</v>
      </c>
      <c r="AD3844" s="48">
        <f>(ROUND(AC3844-AC3830,1)/AC3830)</f>
        <v>8.2380174291939001E-2</v>
      </c>
      <c r="AE3844" s="113"/>
      <c r="AF3844" s="60"/>
    </row>
    <row r="3845" spans="1:32">
      <c r="A3845" s="106" t="s">
        <v>0</v>
      </c>
      <c r="B3845" s="90" t="s">
        <v>585</v>
      </c>
      <c r="C3845" s="50" t="s">
        <v>241</v>
      </c>
      <c r="D3845" s="11">
        <v>112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40</v>
      </c>
      <c r="K3845" s="51">
        <v>0</v>
      </c>
      <c r="L3845" s="51">
        <v>50</v>
      </c>
      <c r="M3845" s="51">
        <v>0</v>
      </c>
      <c r="N3845" s="52">
        <f>D3845*$D$3</f>
        <v>224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492.80000000000007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220"/>
        <v>716.80000000000007</v>
      </c>
      <c r="Y3845" s="52">
        <f t="shared" si="1221"/>
        <v>0</v>
      </c>
      <c r="Z3845" s="52">
        <f t="shared" si="1222"/>
        <v>0</v>
      </c>
      <c r="AA3845" s="52">
        <f t="shared" si="1223"/>
        <v>0</v>
      </c>
      <c r="AB3845" s="52">
        <f>R3845+W3845</f>
        <v>0</v>
      </c>
      <c r="AC3845" s="53">
        <f>ROUND(X3845+Y3845+Z3845+AA3845+AB3845,1)</f>
        <v>716.8</v>
      </c>
      <c r="AD3845" s="58" t="s">
        <v>329</v>
      </c>
      <c r="AE3845" s="113"/>
      <c r="AF3845" s="60"/>
    </row>
    <row r="3846" spans="1:32">
      <c r="A3846" s="99" t="s">
        <v>801</v>
      </c>
      <c r="B3846" s="91">
        <v>12</v>
      </c>
      <c r="C3846" s="21" t="s">
        <v>324</v>
      </c>
      <c r="D3846" s="12">
        <v>112</v>
      </c>
      <c r="E3846" s="12">
        <v>0</v>
      </c>
      <c r="F3846" s="12">
        <v>0</v>
      </c>
      <c r="G3846" s="12">
        <v>0</v>
      </c>
      <c r="H3846" s="12">
        <v>0</v>
      </c>
      <c r="I3846" s="13">
        <v>45</v>
      </c>
      <c r="J3846" s="13">
        <v>60</v>
      </c>
      <c r="K3846" s="13">
        <v>0</v>
      </c>
      <c r="L3846" s="13">
        <v>50</v>
      </c>
      <c r="M3846" s="13">
        <v>0</v>
      </c>
      <c r="N3846" s="14">
        <f>D3846*$D$4</f>
        <v>179.20000000000002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649.6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20"/>
        <v>828.80000000000007</v>
      </c>
      <c r="Y3846" s="14">
        <f t="shared" si="1221"/>
        <v>0</v>
      </c>
      <c r="Z3846" s="14">
        <f t="shared" si="1222"/>
        <v>0</v>
      </c>
      <c r="AA3846" s="14">
        <f t="shared" si="1223"/>
        <v>0</v>
      </c>
      <c r="AB3846" s="14">
        <f>R3846+W3846</f>
        <v>0</v>
      </c>
      <c r="AC3846" s="15">
        <f>ROUND(X3846+Y3846+Z3846+AA3846+AB3846,1)</f>
        <v>828.8</v>
      </c>
      <c r="AD3846" s="48">
        <f>(ROUND(AC3846-AC3845,1)/AC3845)</f>
        <v>0.15625</v>
      </c>
      <c r="AE3846" s="113"/>
      <c r="AF3846" s="60"/>
    </row>
    <row r="3847" spans="1:32">
      <c r="A3847" s="99" t="s">
        <v>802</v>
      </c>
      <c r="B3847" s="91">
        <v>16</v>
      </c>
      <c r="C3847" s="21" t="s">
        <v>835</v>
      </c>
      <c r="D3847" s="12">
        <v>112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40</v>
      </c>
      <c r="K3847" s="13">
        <v>0</v>
      </c>
      <c r="L3847" s="13">
        <v>50</v>
      </c>
      <c r="M3847" s="13">
        <v>0</v>
      </c>
      <c r="N3847" s="14">
        <f>D3847*$D$5</f>
        <v>224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443.5200000000001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20"/>
        <v>667.5200000000001</v>
      </c>
      <c r="Y3847" s="14">
        <f t="shared" si="1221"/>
        <v>0</v>
      </c>
      <c r="Z3847" s="14">
        <f t="shared" si="1222"/>
        <v>0</v>
      </c>
      <c r="AA3847" s="14">
        <f t="shared" si="1223"/>
        <v>0</v>
      </c>
      <c r="AB3847" s="14">
        <f>R3847+W3847</f>
        <v>0</v>
      </c>
      <c r="AC3847" s="15">
        <f t="shared" ref="AC3847:AC3859" si="1234">ROUND(X3847+Y3847+Z3847+AA3847+AB3847,1)</f>
        <v>667.5</v>
      </c>
      <c r="AD3847" s="48">
        <f>(ROUND(AC3847-AC3845,1)/AC3845)</f>
        <v>-6.8777901785714288E-2</v>
      </c>
      <c r="AE3847" s="113"/>
      <c r="AF3847" s="60"/>
    </row>
    <row r="3848" spans="1:32">
      <c r="A3848" s="99" t="s">
        <v>803</v>
      </c>
      <c r="B3848" s="91">
        <v>0</v>
      </c>
      <c r="C3848" s="21" t="s">
        <v>337</v>
      </c>
      <c r="D3848" s="12">
        <v>112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40</v>
      </c>
      <c r="K3848" s="13">
        <v>0</v>
      </c>
      <c r="L3848" s="13">
        <v>50</v>
      </c>
      <c r="M3848" s="13">
        <v>0</v>
      </c>
      <c r="N3848" s="14">
        <f>D3848*$D$6</f>
        <v>224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443.5200000000001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20"/>
        <v>667.5200000000001</v>
      </c>
      <c r="Y3848" s="14">
        <f t="shared" si="1221"/>
        <v>0</v>
      </c>
      <c r="Z3848" s="14">
        <f t="shared" si="1222"/>
        <v>0</v>
      </c>
      <c r="AA3848" s="14">
        <f t="shared" si="1223"/>
        <v>0</v>
      </c>
      <c r="AB3848" s="14">
        <f t="shared" ref="AB3848:AB3859" si="1235">R3848+W3848</f>
        <v>0</v>
      </c>
      <c r="AC3848" s="15">
        <f t="shared" si="1234"/>
        <v>667.5</v>
      </c>
      <c r="AD3848" s="48">
        <f>(ROUND(AC3848-AC3845,1)/AC3845)</f>
        <v>-6.8777901785714288E-2</v>
      </c>
      <c r="AE3848" s="113" t="s">
        <v>800</v>
      </c>
      <c r="AF3848" s="60"/>
    </row>
    <row r="3849" spans="1:32">
      <c r="A3849" s="99" t="s">
        <v>804</v>
      </c>
      <c r="B3849" s="91">
        <v>30</v>
      </c>
      <c r="C3849" s="21" t="s">
        <v>338</v>
      </c>
      <c r="D3849" s="12">
        <v>112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40</v>
      </c>
      <c r="K3849" s="13">
        <v>0</v>
      </c>
      <c r="L3849" s="13">
        <v>50</v>
      </c>
      <c r="M3849" s="13">
        <v>0</v>
      </c>
      <c r="N3849" s="14">
        <f>D3849*$D$7</f>
        <v>224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443.5200000000001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20"/>
        <v>667.5200000000001</v>
      </c>
      <c r="Y3849" s="14">
        <f t="shared" si="1221"/>
        <v>0</v>
      </c>
      <c r="Z3849" s="14">
        <f t="shared" si="1222"/>
        <v>0</v>
      </c>
      <c r="AA3849" s="14">
        <f t="shared" si="1223"/>
        <v>0</v>
      </c>
      <c r="AB3849" s="14">
        <f t="shared" si="1235"/>
        <v>0</v>
      </c>
      <c r="AC3849" s="15">
        <f t="shared" si="1234"/>
        <v>667.5</v>
      </c>
      <c r="AD3849" s="48">
        <f>(ROUND(AC3849-AC3845,1)/AC3845)</f>
        <v>-6.8777901785714288E-2</v>
      </c>
      <c r="AE3849" s="113"/>
      <c r="AF3849" s="60"/>
    </row>
    <row r="3850" spans="1:32">
      <c r="A3850" s="99" t="s">
        <v>654</v>
      </c>
      <c r="B3850" s="91"/>
      <c r="C3850" s="21" t="s">
        <v>339</v>
      </c>
      <c r="D3850" s="12">
        <v>112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40</v>
      </c>
      <c r="K3850" s="13">
        <v>0</v>
      </c>
      <c r="L3850" s="13">
        <v>50</v>
      </c>
      <c r="M3850" s="13">
        <v>0</v>
      </c>
      <c r="N3850" s="14">
        <f>D3850*$D$8</f>
        <v>224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443.5200000000001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20"/>
        <v>667.5200000000001</v>
      </c>
      <c r="Y3850" s="14">
        <f t="shared" si="1221"/>
        <v>0</v>
      </c>
      <c r="Z3850" s="14">
        <f t="shared" si="1222"/>
        <v>0</v>
      </c>
      <c r="AA3850" s="14">
        <f t="shared" si="1223"/>
        <v>0</v>
      </c>
      <c r="AB3850" s="14">
        <f t="shared" si="1235"/>
        <v>0</v>
      </c>
      <c r="AC3850" s="15">
        <f t="shared" si="1234"/>
        <v>667.5</v>
      </c>
      <c r="AD3850" s="48">
        <f>(ROUND(AC3850-AC3845,1)/AC3845)</f>
        <v>-6.8777901785714288E-2</v>
      </c>
      <c r="AE3850" s="113"/>
      <c r="AF3850" s="60"/>
    </row>
    <row r="3851" spans="1:32">
      <c r="A3851" s="99" t="s">
        <v>595</v>
      </c>
      <c r="B3851" s="91"/>
      <c r="C3851" s="21" t="s">
        <v>1</v>
      </c>
      <c r="D3851" s="12">
        <v>56</v>
      </c>
      <c r="E3851" s="12">
        <v>120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140</v>
      </c>
      <c r="L3851" s="13">
        <v>0</v>
      </c>
      <c r="M3851" s="13">
        <v>0</v>
      </c>
      <c r="N3851" s="14">
        <f>D3851*$D$9</f>
        <v>72.8</v>
      </c>
      <c r="O3851" s="14">
        <f>E3851*$E$9</f>
        <v>180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87.359999999999985</v>
      </c>
      <c r="T3851" s="14">
        <f>(O3851/100)*(K3851*$K$9)</f>
        <v>504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ref="X3851:X3859" si="1236">N3851+S3851</f>
        <v>160.15999999999997</v>
      </c>
      <c r="Y3851" s="14">
        <f t="shared" ref="Y3851:Y3859" si="1237">O3851+T3851</f>
        <v>684</v>
      </c>
      <c r="Z3851" s="14">
        <f t="shared" ref="Z3851:Z3859" si="1238">P3851+U3851</f>
        <v>0</v>
      </c>
      <c r="AA3851" s="14">
        <f t="shared" ref="AA3851:AA3859" si="1239">Q3851+V3851</f>
        <v>0</v>
      </c>
      <c r="AB3851" s="14">
        <f t="shared" si="1235"/>
        <v>0</v>
      </c>
      <c r="AC3851" s="15">
        <f t="shared" si="1234"/>
        <v>844.2</v>
      </c>
      <c r="AD3851" s="48">
        <f>(ROUND(AC3851-AC3845,1)/AC3845)</f>
        <v>0.17773437500000003</v>
      </c>
      <c r="AE3851" s="113"/>
      <c r="AF3851" s="60"/>
    </row>
    <row r="3852" spans="1:32">
      <c r="A3852" s="99" t="s">
        <v>830</v>
      </c>
      <c r="B3852" s="91"/>
      <c r="C3852" s="21" t="s">
        <v>2</v>
      </c>
      <c r="D3852" s="12">
        <v>56</v>
      </c>
      <c r="E3852" s="12">
        <v>0</v>
      </c>
      <c r="F3852" s="12">
        <v>120</v>
      </c>
      <c r="G3852" s="12">
        <v>0</v>
      </c>
      <c r="H3852" s="12">
        <v>0</v>
      </c>
      <c r="I3852" s="13">
        <v>20</v>
      </c>
      <c r="J3852" s="13">
        <v>40</v>
      </c>
      <c r="K3852" s="13">
        <v>70</v>
      </c>
      <c r="L3852" s="13">
        <v>70</v>
      </c>
      <c r="M3852" s="13">
        <v>0</v>
      </c>
      <c r="N3852" s="14">
        <f>D3852*$D$10</f>
        <v>72.8</v>
      </c>
      <c r="O3852" s="14">
        <f>E3852*$E$10</f>
        <v>0</v>
      </c>
      <c r="P3852" s="14">
        <f>F3852*$F$10</f>
        <v>180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87.359999999999985</v>
      </c>
      <c r="T3852" s="14">
        <f>(O3852/100)*(K3852*$J$10)</f>
        <v>0</v>
      </c>
      <c r="U3852" s="14">
        <f>(P3852/100)*(K3852*$K$10)+(P3852/100)*(L3852*$L$10)</f>
        <v>504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36"/>
        <v>160.15999999999997</v>
      </c>
      <c r="Y3852" s="14">
        <f t="shared" si="1237"/>
        <v>0</v>
      </c>
      <c r="Z3852" s="14">
        <f t="shared" si="1238"/>
        <v>684</v>
      </c>
      <c r="AA3852" s="14">
        <f t="shared" si="1239"/>
        <v>0</v>
      </c>
      <c r="AB3852" s="14">
        <f t="shared" si="1235"/>
        <v>0</v>
      </c>
      <c r="AC3852" s="15">
        <f t="shared" si="1234"/>
        <v>844.2</v>
      </c>
      <c r="AD3852" s="48">
        <f>(ROUND(AC3852-AC3845,1)/AC3845)</f>
        <v>0.17773437500000003</v>
      </c>
      <c r="AE3852" s="113"/>
      <c r="AF3852" s="60"/>
    </row>
    <row r="3853" spans="1:32">
      <c r="A3853" s="99" t="s">
        <v>831</v>
      </c>
      <c r="B3853" s="91"/>
      <c r="C3853" s="21" t="s">
        <v>3</v>
      </c>
      <c r="D3853" s="12">
        <v>56</v>
      </c>
      <c r="E3853" s="12">
        <v>0</v>
      </c>
      <c r="F3853" s="12">
        <v>0</v>
      </c>
      <c r="G3853" s="12">
        <v>120</v>
      </c>
      <c r="H3853" s="12">
        <v>0</v>
      </c>
      <c r="I3853" s="13">
        <v>20</v>
      </c>
      <c r="J3853" s="13">
        <v>40</v>
      </c>
      <c r="K3853" s="13">
        <v>0</v>
      </c>
      <c r="L3853" s="13">
        <v>140</v>
      </c>
      <c r="M3853" s="13">
        <v>0</v>
      </c>
      <c r="N3853" s="14">
        <f>D3853*$D$11</f>
        <v>72.8</v>
      </c>
      <c r="O3853" s="14">
        <f>E3853*$E$11</f>
        <v>0</v>
      </c>
      <c r="P3853" s="14">
        <f>F3853*$F$11</f>
        <v>0</v>
      </c>
      <c r="Q3853" s="14">
        <f>G3853*$G$11</f>
        <v>180</v>
      </c>
      <c r="R3853" s="14">
        <f>H3853*$H$11</f>
        <v>0</v>
      </c>
      <c r="S3853" s="14">
        <f>(N3853/100)*(I3853*$I$11)+(N3853/100)*(J3853*$J$11)</f>
        <v>87.359999999999985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504</v>
      </c>
      <c r="W3853" s="14">
        <f>(R3853/100)*(K3853*$K$11)+(R3853/100)*(L3853*$L$11)</f>
        <v>0</v>
      </c>
      <c r="X3853" s="14">
        <f t="shared" si="1236"/>
        <v>160.15999999999997</v>
      </c>
      <c r="Y3853" s="14">
        <f t="shared" si="1237"/>
        <v>0</v>
      </c>
      <c r="Z3853" s="14">
        <f t="shared" si="1238"/>
        <v>0</v>
      </c>
      <c r="AA3853" s="14">
        <f t="shared" si="1239"/>
        <v>684</v>
      </c>
      <c r="AB3853" s="14">
        <f t="shared" si="1235"/>
        <v>0</v>
      </c>
      <c r="AC3853" s="15">
        <f t="shared" si="1234"/>
        <v>844.2</v>
      </c>
      <c r="AD3853" s="48">
        <f>(ROUND(AC3853-AC3845,1)/AC3845)</f>
        <v>0.17773437500000003</v>
      </c>
      <c r="AE3853" s="113"/>
      <c r="AF3853" s="60"/>
    </row>
    <row r="3854" spans="1:32">
      <c r="A3854" s="99" t="s">
        <v>832</v>
      </c>
      <c r="B3854" s="91"/>
      <c r="C3854" s="21" t="s">
        <v>4</v>
      </c>
      <c r="D3854" s="12">
        <v>56</v>
      </c>
      <c r="E3854" s="12">
        <v>0</v>
      </c>
      <c r="F3854" s="12">
        <v>0</v>
      </c>
      <c r="G3854" s="12">
        <v>0</v>
      </c>
      <c r="H3854" s="12">
        <v>120</v>
      </c>
      <c r="I3854" s="13">
        <v>20</v>
      </c>
      <c r="J3854" s="13">
        <v>40</v>
      </c>
      <c r="K3854" s="13">
        <v>70</v>
      </c>
      <c r="L3854" s="13">
        <v>70</v>
      </c>
      <c r="M3854" s="13">
        <v>0</v>
      </c>
      <c r="N3854" s="14">
        <f>D3854*$D$12</f>
        <v>72.8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180</v>
      </c>
      <c r="S3854" s="14">
        <f>(N3854/100)*(I3854*$I$12)+(N3854/100)*(J3854*$J$12)</f>
        <v>87.359999999999985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504</v>
      </c>
      <c r="X3854" s="14">
        <f t="shared" si="1236"/>
        <v>160.15999999999997</v>
      </c>
      <c r="Y3854" s="14">
        <f t="shared" si="1237"/>
        <v>0</v>
      </c>
      <c r="Z3854" s="14">
        <f t="shared" si="1238"/>
        <v>0</v>
      </c>
      <c r="AA3854" s="14">
        <f t="shared" si="1239"/>
        <v>0</v>
      </c>
      <c r="AB3854" s="14">
        <f t="shared" si="1235"/>
        <v>684</v>
      </c>
      <c r="AC3854" s="15">
        <f t="shared" si="1234"/>
        <v>844.2</v>
      </c>
      <c r="AD3854" s="48">
        <f>(ROUND(AC3854-AC3845,1)/AC3845)</f>
        <v>0.17773437500000003</v>
      </c>
      <c r="AE3854" s="113"/>
      <c r="AF3854" s="60"/>
    </row>
    <row r="3855" spans="1:32">
      <c r="A3855" s="99" t="s">
        <v>833</v>
      </c>
      <c r="B3855" s="91"/>
      <c r="C3855" s="21" t="s">
        <v>327</v>
      </c>
      <c r="D3855" s="12">
        <v>112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0</v>
      </c>
      <c r="L3855" s="13">
        <v>50</v>
      </c>
      <c r="M3855" s="13">
        <v>130</v>
      </c>
      <c r="N3855" s="14">
        <f>D3855*$D$13</f>
        <v>168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</f>
        <v>638.40000000000009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>N3855+S3855</f>
        <v>806.40000000000009</v>
      </c>
      <c r="Y3855" s="14">
        <f t="shared" si="1237"/>
        <v>0</v>
      </c>
      <c r="Z3855" s="14">
        <f t="shared" si="1238"/>
        <v>0</v>
      </c>
      <c r="AA3855" s="14">
        <f t="shared" si="1239"/>
        <v>0</v>
      </c>
      <c r="AB3855" s="14">
        <f t="shared" si="1235"/>
        <v>0</v>
      </c>
      <c r="AC3855" s="15">
        <f t="shared" si="1234"/>
        <v>806.4</v>
      </c>
      <c r="AD3855" s="48">
        <f>(ROUND(AC3855-AC3845,1)/AC3845)</f>
        <v>0.125</v>
      </c>
      <c r="AE3855" s="113"/>
      <c r="AF3855" s="60"/>
    </row>
    <row r="3856" spans="1:32">
      <c r="A3856" s="99" t="s">
        <v>834</v>
      </c>
      <c r="B3856" s="91"/>
      <c r="C3856" s="21" t="s">
        <v>328</v>
      </c>
      <c r="D3856" s="12">
        <v>112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40</v>
      </c>
      <c r="K3856" s="13">
        <v>130</v>
      </c>
      <c r="L3856" s="13">
        <v>0</v>
      </c>
      <c r="M3856" s="13">
        <v>0</v>
      </c>
      <c r="N3856" s="14">
        <f>D3856*$D$14</f>
        <v>168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638.40000000000009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36"/>
        <v>806.40000000000009</v>
      </c>
      <c r="Y3856" s="14">
        <f t="shared" si="1237"/>
        <v>0</v>
      </c>
      <c r="Z3856" s="14">
        <f t="shared" si="1238"/>
        <v>0</v>
      </c>
      <c r="AA3856" s="14">
        <f t="shared" si="1239"/>
        <v>0</v>
      </c>
      <c r="AB3856" s="14">
        <f t="shared" si="1235"/>
        <v>0</v>
      </c>
      <c r="AC3856" s="15">
        <f t="shared" si="1234"/>
        <v>806.4</v>
      </c>
      <c r="AD3856" s="48">
        <f>(ROUND(AC3856-AC3845,1)/AC3845)</f>
        <v>0.125</v>
      </c>
      <c r="AE3856" s="113"/>
      <c r="AF3856" s="60"/>
    </row>
    <row r="3857" spans="1:32">
      <c r="A3857" s="99"/>
      <c r="B3857" s="91"/>
      <c r="C3857" s="21" t="s">
        <v>329</v>
      </c>
      <c r="D3857" s="12">
        <v>112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40</v>
      </c>
      <c r="K3857" s="13">
        <v>0</v>
      </c>
      <c r="L3857" s="13">
        <v>130</v>
      </c>
      <c r="M3857" s="13">
        <v>0</v>
      </c>
      <c r="N3857" s="14">
        <f>D3857*$D$15</f>
        <v>168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638.40000000000009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36"/>
        <v>806.40000000000009</v>
      </c>
      <c r="Y3857" s="14">
        <f t="shared" si="1237"/>
        <v>0</v>
      </c>
      <c r="Z3857" s="14">
        <f t="shared" si="1238"/>
        <v>0</v>
      </c>
      <c r="AA3857" s="14">
        <f t="shared" si="1239"/>
        <v>0</v>
      </c>
      <c r="AB3857" s="14">
        <f t="shared" si="1235"/>
        <v>0</v>
      </c>
      <c r="AC3857" s="15">
        <f t="shared" si="1234"/>
        <v>806.4</v>
      </c>
      <c r="AD3857" s="48">
        <f>(ROUND(AC3857-AC3845,1)/AC3845)</f>
        <v>0.125</v>
      </c>
      <c r="AE3857" s="113"/>
      <c r="AF3857" s="60"/>
    </row>
    <row r="3858" spans="1:32">
      <c r="A3858" s="99"/>
      <c r="B3858" s="91"/>
      <c r="C3858" s="21" t="s">
        <v>325</v>
      </c>
      <c r="D3858" s="12">
        <v>112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100</v>
      </c>
      <c r="K3858" s="13">
        <v>0</v>
      </c>
      <c r="L3858" s="13">
        <v>50</v>
      </c>
      <c r="M3858" s="13">
        <v>0</v>
      </c>
      <c r="N3858" s="14">
        <f>D3858*$D$16</f>
        <v>179.20000000000002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663.04000000000008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36"/>
        <v>842.24000000000012</v>
      </c>
      <c r="Y3858" s="14">
        <f t="shared" si="1237"/>
        <v>0</v>
      </c>
      <c r="Z3858" s="14">
        <f t="shared" si="1238"/>
        <v>0</v>
      </c>
      <c r="AA3858" s="14">
        <f t="shared" si="1239"/>
        <v>0</v>
      </c>
      <c r="AB3858" s="14">
        <f t="shared" si="1235"/>
        <v>0</v>
      </c>
      <c r="AC3858" s="15">
        <f t="shared" si="1234"/>
        <v>842.2</v>
      </c>
      <c r="AD3858" s="48">
        <f>(ROUND(AC3858-AC3845,1)/AC3845)</f>
        <v>0.17494419642857145</v>
      </c>
      <c r="AE3858" s="113"/>
      <c r="AF3858" s="60"/>
    </row>
    <row r="3859" spans="1:32">
      <c r="A3859" s="99"/>
      <c r="B3859" s="91"/>
      <c r="C3859" s="21" t="s">
        <v>326</v>
      </c>
      <c r="D3859" s="12">
        <v>112</v>
      </c>
      <c r="E3859" s="12">
        <v>0</v>
      </c>
      <c r="F3859" s="12">
        <v>0</v>
      </c>
      <c r="G3859" s="12">
        <v>0</v>
      </c>
      <c r="H3859" s="12">
        <v>0</v>
      </c>
      <c r="I3859" s="13">
        <v>80</v>
      </c>
      <c r="J3859" s="13">
        <v>40</v>
      </c>
      <c r="K3859" s="13">
        <v>0</v>
      </c>
      <c r="L3859" s="13">
        <v>50</v>
      </c>
      <c r="M3859" s="13">
        <v>0</v>
      </c>
      <c r="N3859" s="14">
        <f>D3859*$D$17</f>
        <v>179.20000000000002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573.44000000000005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36"/>
        <v>752.6400000000001</v>
      </c>
      <c r="Y3859" s="14">
        <f t="shared" si="1237"/>
        <v>0</v>
      </c>
      <c r="Z3859" s="14">
        <f t="shared" si="1238"/>
        <v>0</v>
      </c>
      <c r="AA3859" s="14">
        <f t="shared" si="1239"/>
        <v>0</v>
      </c>
      <c r="AB3859" s="14">
        <f t="shared" si="1235"/>
        <v>0</v>
      </c>
      <c r="AC3859" s="15">
        <f t="shared" si="1234"/>
        <v>752.6</v>
      </c>
      <c r="AD3859" s="48">
        <f>(ROUND(AC3859-AC3845,1)/AC3845)</f>
        <v>4.9944196428571425E-2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40">N3860+S3860</f>
        <v>450.8</v>
      </c>
      <c r="Y3860" s="52">
        <f t="shared" ref="Y3860:Y3889" si="1241">O3860+T3860</f>
        <v>300</v>
      </c>
      <c r="Z3860" s="52">
        <f t="shared" ref="Z3860:Z3889" si="1242">P3860+U3860</f>
        <v>0</v>
      </c>
      <c r="AA3860" s="52">
        <f t="shared" ref="AA3860:AA3889" si="1243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801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40"/>
        <v>591.92000000000007</v>
      </c>
      <c r="Y3861" s="14">
        <f t="shared" si="1241"/>
        <v>240</v>
      </c>
      <c r="Z3861" s="14">
        <f t="shared" si="1242"/>
        <v>0</v>
      </c>
      <c r="AA3861" s="14">
        <f t="shared" si="1243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802</v>
      </c>
      <c r="B3862" s="93">
        <v>10</v>
      </c>
      <c r="C3862" s="21" t="s">
        <v>835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40"/>
        <v>425.32</v>
      </c>
      <c r="Y3862" s="14">
        <f t="shared" si="1241"/>
        <v>290</v>
      </c>
      <c r="Z3862" s="14">
        <f t="shared" si="1242"/>
        <v>0</v>
      </c>
      <c r="AA3862" s="14">
        <f t="shared" si="1243"/>
        <v>0</v>
      </c>
      <c r="AB3862" s="14">
        <f>R3862+W3862</f>
        <v>0</v>
      </c>
      <c r="AC3862" s="15">
        <f t="shared" ref="AC3862:AC3874" si="1244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803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40"/>
        <v>425.32</v>
      </c>
      <c r="Y3863" s="14">
        <f t="shared" si="1241"/>
        <v>290</v>
      </c>
      <c r="Z3863" s="14">
        <f t="shared" si="1242"/>
        <v>0</v>
      </c>
      <c r="AA3863" s="14">
        <f t="shared" si="1243"/>
        <v>0</v>
      </c>
      <c r="AB3863" s="14">
        <f t="shared" ref="AB3863:AB3874" si="1245">R3863+W3863</f>
        <v>0</v>
      </c>
      <c r="AC3863" s="15">
        <f t="shared" si="1244"/>
        <v>715.3</v>
      </c>
      <c r="AD3863" s="48">
        <f>(ROUND(AC3863-AC3860,1)/AC3860)</f>
        <v>-4.7282898241875336E-2</v>
      </c>
      <c r="AE3863" s="113" t="s">
        <v>800</v>
      </c>
      <c r="AF3863" s="60"/>
    </row>
    <row r="3864" spans="1:32">
      <c r="A3864" s="99" t="s">
        <v>804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40"/>
        <v>425.32</v>
      </c>
      <c r="Y3864" s="14">
        <f t="shared" si="1241"/>
        <v>290</v>
      </c>
      <c r="Z3864" s="14">
        <f t="shared" si="1242"/>
        <v>0</v>
      </c>
      <c r="AA3864" s="14">
        <f t="shared" si="1243"/>
        <v>0</v>
      </c>
      <c r="AB3864" s="14">
        <f t="shared" si="1245"/>
        <v>0</v>
      </c>
      <c r="AC3864" s="15">
        <f t="shared" si="1244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654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40"/>
        <v>425.32</v>
      </c>
      <c r="Y3865" s="14">
        <f t="shared" si="1241"/>
        <v>290</v>
      </c>
      <c r="Z3865" s="14">
        <f t="shared" si="1242"/>
        <v>0</v>
      </c>
      <c r="AA3865" s="14">
        <f t="shared" si="1243"/>
        <v>0</v>
      </c>
      <c r="AB3865" s="14">
        <f t="shared" si="1245"/>
        <v>0</v>
      </c>
      <c r="AC3865" s="15">
        <f t="shared" si="1244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595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40"/>
        <v>146.51</v>
      </c>
      <c r="Y3866" s="14">
        <f t="shared" si="1241"/>
        <v>720</v>
      </c>
      <c r="Z3866" s="14">
        <f t="shared" si="1242"/>
        <v>0</v>
      </c>
      <c r="AA3866" s="14">
        <f t="shared" si="1243"/>
        <v>0</v>
      </c>
      <c r="AB3866" s="14">
        <f t="shared" si="1245"/>
        <v>0</v>
      </c>
      <c r="AC3866" s="15">
        <f t="shared" si="1244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830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40"/>
        <v>146.51</v>
      </c>
      <c r="Y3867" s="14">
        <f t="shared" si="1241"/>
        <v>0</v>
      </c>
      <c r="Z3867" s="14">
        <f t="shared" si="1242"/>
        <v>720</v>
      </c>
      <c r="AA3867" s="14">
        <f t="shared" si="1243"/>
        <v>0</v>
      </c>
      <c r="AB3867" s="14">
        <f t="shared" si="1245"/>
        <v>0</v>
      </c>
      <c r="AC3867" s="15">
        <f t="shared" si="1244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831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40"/>
        <v>146.51</v>
      </c>
      <c r="Y3868" s="14">
        <f t="shared" si="1241"/>
        <v>0</v>
      </c>
      <c r="Z3868" s="14">
        <f t="shared" si="1242"/>
        <v>0</v>
      </c>
      <c r="AA3868" s="14">
        <f t="shared" si="1243"/>
        <v>720</v>
      </c>
      <c r="AB3868" s="14">
        <f t="shared" si="1245"/>
        <v>0</v>
      </c>
      <c r="AC3868" s="15">
        <f t="shared" si="1244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832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40"/>
        <v>146.51</v>
      </c>
      <c r="Y3869" s="14">
        <f t="shared" si="1241"/>
        <v>0</v>
      </c>
      <c r="Z3869" s="14">
        <f t="shared" si="1242"/>
        <v>0</v>
      </c>
      <c r="AA3869" s="14">
        <f t="shared" si="1243"/>
        <v>0</v>
      </c>
      <c r="AB3869" s="14">
        <f t="shared" si="1245"/>
        <v>720</v>
      </c>
      <c r="AC3869" s="15">
        <f t="shared" si="1244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833</v>
      </c>
      <c r="B3870" s="93"/>
      <c r="C3870" s="21" t="s">
        <v>327</v>
      </c>
      <c r="D3870" s="12">
        <v>98</v>
      </c>
      <c r="E3870" s="12">
        <v>150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225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(N3870/100)*(I3870*$I$13)+(N3870/100)*(J3870*$J$13)+(N3870/100)*(M3870*$M$13)</f>
        <v>264.60000000000002</v>
      </c>
      <c r="T3870" s="14">
        <f>(O3870/100)*(K3870*$K$13)+(O3870/100)*(M3870*$M$13)</f>
        <v>225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>N3870+S3870</f>
        <v>411.6</v>
      </c>
      <c r="Y3870" s="14">
        <f t="shared" si="1241"/>
        <v>450</v>
      </c>
      <c r="Z3870" s="14">
        <f t="shared" si="1242"/>
        <v>0</v>
      </c>
      <c r="AA3870" s="14">
        <f t="shared" si="1243"/>
        <v>0</v>
      </c>
      <c r="AB3870" s="14">
        <f t="shared" si="1245"/>
        <v>0</v>
      </c>
      <c r="AC3870" s="15">
        <f t="shared" si="1244"/>
        <v>861.6</v>
      </c>
      <c r="AD3870" s="48">
        <f>(ROUND(AC3870-AC3860,1)/AC3860)</f>
        <v>0.14757591901971231</v>
      </c>
      <c r="AE3870" s="113"/>
      <c r="AF3870" s="60"/>
    </row>
    <row r="3871" spans="1:32">
      <c r="A3871" s="99" t="s">
        <v>834</v>
      </c>
      <c r="B3871" s="93"/>
      <c r="C3871" s="21" t="s">
        <v>328</v>
      </c>
      <c r="D3871" s="12">
        <v>170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255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586.5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40"/>
        <v>841.5</v>
      </c>
      <c r="Y3871" s="14">
        <f t="shared" si="1241"/>
        <v>0</v>
      </c>
      <c r="Z3871" s="14">
        <f t="shared" si="1242"/>
        <v>0</v>
      </c>
      <c r="AA3871" s="14">
        <f t="shared" si="1243"/>
        <v>0</v>
      </c>
      <c r="AB3871" s="14">
        <f t="shared" si="1245"/>
        <v>0</v>
      </c>
      <c r="AC3871" s="15">
        <f t="shared" si="1244"/>
        <v>841.5</v>
      </c>
      <c r="AD3871" s="48">
        <f>(ROUND(AC3871-AC3860,1)/AC3860)</f>
        <v>0.12080447522642515</v>
      </c>
      <c r="AE3871" s="113"/>
      <c r="AF3871" s="60"/>
    </row>
    <row r="3872" spans="1:32">
      <c r="A3872" s="99"/>
      <c r="B3872" s="93" t="s">
        <v>876</v>
      </c>
      <c r="C3872" s="21" t="s">
        <v>329</v>
      </c>
      <c r="D3872" s="12">
        <v>170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255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586.5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40"/>
        <v>841.5</v>
      </c>
      <c r="Y3872" s="14">
        <f t="shared" si="1241"/>
        <v>0</v>
      </c>
      <c r="Z3872" s="14">
        <f t="shared" si="1242"/>
        <v>0</v>
      </c>
      <c r="AA3872" s="14">
        <f t="shared" si="1243"/>
        <v>0</v>
      </c>
      <c r="AB3872" s="14">
        <f t="shared" si="1245"/>
        <v>0</v>
      </c>
      <c r="AC3872" s="15">
        <f t="shared" si="1244"/>
        <v>841.5</v>
      </c>
      <c r="AD3872" s="48">
        <f>(ROUND(AC3872-AC3860,1)/AC3860)</f>
        <v>0.12080447522642515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40"/>
        <v>660.12800000000004</v>
      </c>
      <c r="Y3873" s="14">
        <f t="shared" si="1241"/>
        <v>240</v>
      </c>
      <c r="Z3873" s="14">
        <f t="shared" si="1242"/>
        <v>0</v>
      </c>
      <c r="AA3873" s="14">
        <f t="shared" si="1243"/>
        <v>0</v>
      </c>
      <c r="AB3873" s="14">
        <f t="shared" si="1245"/>
        <v>0</v>
      </c>
      <c r="AC3873" s="15">
        <f t="shared" si="1244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40"/>
        <v>556.6400000000001</v>
      </c>
      <c r="Y3874" s="14">
        <f t="shared" si="1241"/>
        <v>240</v>
      </c>
      <c r="Z3874" s="14">
        <f t="shared" si="1242"/>
        <v>0</v>
      </c>
      <c r="AA3874" s="14">
        <f t="shared" si="1243"/>
        <v>0</v>
      </c>
      <c r="AB3874" s="14">
        <f t="shared" si="1245"/>
        <v>0</v>
      </c>
      <c r="AC3874" s="15">
        <f t="shared" si="1244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40"/>
        <v>676</v>
      </c>
      <c r="Y3875" s="52">
        <f t="shared" si="1241"/>
        <v>0</v>
      </c>
      <c r="Z3875" s="52">
        <f t="shared" si="1242"/>
        <v>0</v>
      </c>
      <c r="AA3875" s="52">
        <f t="shared" si="1243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801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40"/>
        <v>821.6</v>
      </c>
      <c r="Y3876" s="14">
        <f t="shared" si="1241"/>
        <v>0</v>
      </c>
      <c r="Z3876" s="14">
        <f t="shared" si="1242"/>
        <v>0</v>
      </c>
      <c r="AA3876" s="14">
        <f t="shared" si="1243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802</v>
      </c>
      <c r="B3877" s="91">
        <v>8</v>
      </c>
      <c r="C3877" s="21" t="s">
        <v>835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40"/>
        <v>634.40000000000009</v>
      </c>
      <c r="Y3877" s="14">
        <f t="shared" si="1241"/>
        <v>0</v>
      </c>
      <c r="Z3877" s="14">
        <f t="shared" si="1242"/>
        <v>0</v>
      </c>
      <c r="AA3877" s="14">
        <f t="shared" si="1243"/>
        <v>0</v>
      </c>
      <c r="AB3877" s="14">
        <f>R3877+W3877</f>
        <v>0</v>
      </c>
      <c r="AC3877" s="15">
        <f t="shared" ref="AC3877:AC3889" si="1246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803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40"/>
        <v>634.40000000000009</v>
      </c>
      <c r="Y3878" s="14">
        <f t="shared" si="1241"/>
        <v>0</v>
      </c>
      <c r="Z3878" s="14">
        <f t="shared" si="1242"/>
        <v>0</v>
      </c>
      <c r="AA3878" s="14">
        <f t="shared" si="1243"/>
        <v>0</v>
      </c>
      <c r="AB3878" s="14">
        <f t="shared" ref="AB3878:AB3889" si="1247">R3878+W3878</f>
        <v>0</v>
      </c>
      <c r="AC3878" s="15">
        <f t="shared" si="1246"/>
        <v>634.4</v>
      </c>
      <c r="AD3878" s="48">
        <f>(ROUND(AC3878-AC3875,1)/AC3875)</f>
        <v>-6.1538461538461542E-2</v>
      </c>
      <c r="AE3878" s="113" t="s">
        <v>800</v>
      </c>
      <c r="AF3878" s="60"/>
    </row>
    <row r="3879" spans="1:32">
      <c r="A3879" s="99" t="s">
        <v>804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40"/>
        <v>634.40000000000009</v>
      </c>
      <c r="Y3879" s="14">
        <f t="shared" si="1241"/>
        <v>0</v>
      </c>
      <c r="Z3879" s="14">
        <f t="shared" si="1242"/>
        <v>0</v>
      </c>
      <c r="AA3879" s="14">
        <f t="shared" si="1243"/>
        <v>0</v>
      </c>
      <c r="AB3879" s="14">
        <f t="shared" si="1247"/>
        <v>0</v>
      </c>
      <c r="AC3879" s="15">
        <f t="shared" si="1246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654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40"/>
        <v>634.40000000000009</v>
      </c>
      <c r="Y3880" s="14">
        <f t="shared" si="1241"/>
        <v>0</v>
      </c>
      <c r="Z3880" s="14">
        <f t="shared" si="1242"/>
        <v>0</v>
      </c>
      <c r="AA3880" s="14">
        <f t="shared" si="1243"/>
        <v>0</v>
      </c>
      <c r="AB3880" s="14">
        <f t="shared" si="1247"/>
        <v>0</v>
      </c>
      <c r="AC3880" s="15">
        <f t="shared" si="1246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595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40"/>
        <v>219.7</v>
      </c>
      <c r="Y3881" s="14">
        <f t="shared" si="1241"/>
        <v>526.5</v>
      </c>
      <c r="Z3881" s="14">
        <f t="shared" si="1242"/>
        <v>0</v>
      </c>
      <c r="AA3881" s="14">
        <f t="shared" si="1243"/>
        <v>0</v>
      </c>
      <c r="AB3881" s="14">
        <f t="shared" si="1247"/>
        <v>0</v>
      </c>
      <c r="AC3881" s="15">
        <f t="shared" si="1246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830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40"/>
        <v>219.7</v>
      </c>
      <c r="Y3882" s="14">
        <f t="shared" si="1241"/>
        <v>0</v>
      </c>
      <c r="Z3882" s="14">
        <f t="shared" si="1242"/>
        <v>526.5</v>
      </c>
      <c r="AA3882" s="14">
        <f t="shared" si="1243"/>
        <v>0</v>
      </c>
      <c r="AB3882" s="14">
        <f t="shared" si="1247"/>
        <v>0</v>
      </c>
      <c r="AC3882" s="15">
        <f t="shared" si="1246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831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40"/>
        <v>219.7</v>
      </c>
      <c r="Y3883" s="14">
        <f t="shared" si="1241"/>
        <v>0</v>
      </c>
      <c r="Z3883" s="14">
        <f t="shared" si="1242"/>
        <v>0</v>
      </c>
      <c r="AA3883" s="14">
        <f t="shared" si="1243"/>
        <v>526.5</v>
      </c>
      <c r="AB3883" s="14">
        <f t="shared" si="1247"/>
        <v>0</v>
      </c>
      <c r="AC3883" s="15">
        <f t="shared" si="1246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832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40"/>
        <v>219.7</v>
      </c>
      <c r="Y3884" s="14">
        <f t="shared" si="1241"/>
        <v>0</v>
      </c>
      <c r="Z3884" s="14">
        <f t="shared" si="1242"/>
        <v>0</v>
      </c>
      <c r="AA3884" s="14">
        <f t="shared" si="1243"/>
        <v>0</v>
      </c>
      <c r="AB3884" s="14">
        <f t="shared" si="1247"/>
        <v>526.5</v>
      </c>
      <c r="AC3884" s="15">
        <f t="shared" si="1246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833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(N3885/100)*(I3885*$I$13)+(N3885/100)*(J3885*$J$13)+(N3885/100)*(M3885*$M$13)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>N3885+S3885</f>
        <v>780</v>
      </c>
      <c r="Y3885" s="14">
        <f t="shared" si="1241"/>
        <v>0</v>
      </c>
      <c r="Z3885" s="14">
        <f t="shared" si="1242"/>
        <v>0</v>
      </c>
      <c r="AA3885" s="14">
        <f t="shared" si="1243"/>
        <v>0</v>
      </c>
      <c r="AB3885" s="14">
        <f t="shared" si="1247"/>
        <v>0</v>
      </c>
      <c r="AC3885" s="15">
        <f t="shared" si="1246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834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40"/>
        <v>780</v>
      </c>
      <c r="Y3886" s="14">
        <f t="shared" si="1241"/>
        <v>0</v>
      </c>
      <c r="Z3886" s="14">
        <f t="shared" si="1242"/>
        <v>0</v>
      </c>
      <c r="AA3886" s="14">
        <f t="shared" si="1243"/>
        <v>0</v>
      </c>
      <c r="AB3886" s="14">
        <f t="shared" si="1247"/>
        <v>0</v>
      </c>
      <c r="AC3886" s="15">
        <f t="shared" si="1246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40"/>
        <v>780</v>
      </c>
      <c r="Y3887" s="14">
        <f t="shared" si="1241"/>
        <v>0</v>
      </c>
      <c r="Z3887" s="14">
        <f t="shared" si="1242"/>
        <v>0</v>
      </c>
      <c r="AA3887" s="14">
        <f t="shared" si="1243"/>
        <v>0</v>
      </c>
      <c r="AB3887" s="14">
        <f t="shared" si="1247"/>
        <v>0</v>
      </c>
      <c r="AC3887" s="15">
        <f t="shared" si="1246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40"/>
        <v>749.84</v>
      </c>
      <c r="Y3888" s="14">
        <f t="shared" si="1241"/>
        <v>0</v>
      </c>
      <c r="Z3888" s="14">
        <f t="shared" si="1242"/>
        <v>0</v>
      </c>
      <c r="AA3888" s="14">
        <f t="shared" si="1243"/>
        <v>0</v>
      </c>
      <c r="AB3888" s="14">
        <f t="shared" si="1247"/>
        <v>0</v>
      </c>
      <c r="AC3888" s="15">
        <f t="shared" si="1246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40"/>
        <v>749.84</v>
      </c>
      <c r="Y3889" s="14">
        <f t="shared" si="1241"/>
        <v>0</v>
      </c>
      <c r="Z3889" s="14">
        <f t="shared" si="1242"/>
        <v>0</v>
      </c>
      <c r="AA3889" s="14">
        <f t="shared" si="1243"/>
        <v>0</v>
      </c>
      <c r="AB3889" s="14">
        <f t="shared" si="1247"/>
        <v>0</v>
      </c>
      <c r="AC3889" s="15">
        <f t="shared" si="1246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20"/>
        <v>424</v>
      </c>
      <c r="Y3890" s="52">
        <f t="shared" si="1221"/>
        <v>0</v>
      </c>
      <c r="Z3890" s="52">
        <f t="shared" si="1222"/>
        <v>300</v>
      </c>
      <c r="AA3890" s="52">
        <f t="shared" si="1223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801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48">N3891+S3891</f>
        <v>610.56000000000006</v>
      </c>
      <c r="Y3891" s="14">
        <f t="shared" ref="Y3891:Y3905" si="1249">O3891+T3891</f>
        <v>0</v>
      </c>
      <c r="Z3891" s="14">
        <f t="shared" ref="Z3891:Z3905" si="1250">P3891+U3891</f>
        <v>240</v>
      </c>
      <c r="AA3891" s="14">
        <f t="shared" ref="AA3891:AA3905" si="1251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1"/>
      <c r="AF3891" s="63"/>
    </row>
    <row r="3892" spans="1:32">
      <c r="A3892" s="99" t="s">
        <v>802</v>
      </c>
      <c r="B3892" s="93">
        <v>0</v>
      </c>
      <c r="C3892" s="21" t="s">
        <v>835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48"/>
        <v>402.8</v>
      </c>
      <c r="Y3892" s="14">
        <f t="shared" si="1249"/>
        <v>0</v>
      </c>
      <c r="Z3892" s="14">
        <f t="shared" si="1250"/>
        <v>300</v>
      </c>
      <c r="AA3892" s="14">
        <f t="shared" si="1251"/>
        <v>0</v>
      </c>
      <c r="AB3892" s="14">
        <f>R3892+W3892</f>
        <v>0</v>
      </c>
      <c r="AC3892" s="15">
        <f t="shared" ref="AC3892:AC3904" si="1252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803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48"/>
        <v>402.8</v>
      </c>
      <c r="Y3893" s="14">
        <f t="shared" si="1249"/>
        <v>0</v>
      </c>
      <c r="Z3893" s="14">
        <f t="shared" si="1250"/>
        <v>300</v>
      </c>
      <c r="AA3893" s="14">
        <f t="shared" si="1251"/>
        <v>0</v>
      </c>
      <c r="AB3893" s="14">
        <f t="shared" ref="AB3893:AB3904" si="1253">R3893+W3893</f>
        <v>0</v>
      </c>
      <c r="AC3893" s="15">
        <f t="shared" si="1252"/>
        <v>702.8</v>
      </c>
      <c r="AD3893" s="48">
        <f>(ROUND(AC3893-AC3890,1)/AC3890)</f>
        <v>-2.9281767955801105E-2</v>
      </c>
      <c r="AE3893" s="113"/>
      <c r="AF3893" s="60"/>
    </row>
    <row r="3894" spans="1:32">
      <c r="A3894" s="99" t="s">
        <v>804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48"/>
        <v>402.8</v>
      </c>
      <c r="Y3894" s="14">
        <f t="shared" si="1249"/>
        <v>0</v>
      </c>
      <c r="Z3894" s="14">
        <f t="shared" si="1250"/>
        <v>300</v>
      </c>
      <c r="AA3894" s="14">
        <f t="shared" si="1251"/>
        <v>0</v>
      </c>
      <c r="AB3894" s="14">
        <f t="shared" si="1253"/>
        <v>0</v>
      </c>
      <c r="AC3894" s="15">
        <f t="shared" si="1252"/>
        <v>702.8</v>
      </c>
      <c r="AD3894" s="48">
        <f>(ROUND(AC3894-AC3890,1)/AC3890)</f>
        <v>-2.9281767955801105E-2</v>
      </c>
      <c r="AE3894" s="113" t="s">
        <v>800</v>
      </c>
      <c r="AF3894" s="60"/>
    </row>
    <row r="3895" spans="1:32">
      <c r="A3895" s="99" t="s">
        <v>654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48"/>
        <v>402.8</v>
      </c>
      <c r="Y3895" s="14">
        <f t="shared" si="1249"/>
        <v>0</v>
      </c>
      <c r="Z3895" s="14">
        <f t="shared" si="1250"/>
        <v>300</v>
      </c>
      <c r="AA3895" s="14">
        <f t="shared" si="1251"/>
        <v>0</v>
      </c>
      <c r="AB3895" s="14">
        <f t="shared" si="1253"/>
        <v>0</v>
      </c>
      <c r="AC3895" s="15">
        <f t="shared" si="1252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595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70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420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48"/>
        <v>137.80000000000001</v>
      </c>
      <c r="Y3896" s="14">
        <f t="shared" si="1249"/>
        <v>720</v>
      </c>
      <c r="Z3896" s="14">
        <f t="shared" si="1250"/>
        <v>0</v>
      </c>
      <c r="AA3896" s="14">
        <f t="shared" si="1251"/>
        <v>0</v>
      </c>
      <c r="AB3896" s="14">
        <f t="shared" si="1253"/>
        <v>0</v>
      </c>
      <c r="AC3896" s="15">
        <f t="shared" si="1252"/>
        <v>857.8</v>
      </c>
      <c r="AD3896" s="48">
        <f>(ROUND(AC3896-AC3890,1)/AC3890)</f>
        <v>0.18480662983425417</v>
      </c>
      <c r="AE3896" s="113"/>
      <c r="AF3896" s="60"/>
    </row>
    <row r="3897" spans="1:32">
      <c r="A3897" s="99" t="s">
        <v>830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40</v>
      </c>
      <c r="L3897" s="13">
        <v>40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480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48"/>
        <v>137.80000000000001</v>
      </c>
      <c r="Y3897" s="14">
        <f t="shared" si="1249"/>
        <v>0</v>
      </c>
      <c r="Z3897" s="14">
        <f t="shared" si="1250"/>
        <v>780</v>
      </c>
      <c r="AA3897" s="14">
        <f t="shared" si="1251"/>
        <v>0</v>
      </c>
      <c r="AB3897" s="14">
        <f t="shared" si="1253"/>
        <v>0</v>
      </c>
      <c r="AC3897" s="15">
        <f t="shared" si="1252"/>
        <v>917.8</v>
      </c>
      <c r="AD3897" s="48">
        <f>(ROUND(AC3897-AC3890,1)/AC3890)</f>
        <v>0.26767955801104976</v>
      </c>
      <c r="AE3897" s="113"/>
      <c r="AF3897" s="60"/>
    </row>
    <row r="3898" spans="1:32">
      <c r="A3898" s="99" t="s">
        <v>831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70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420</v>
      </c>
      <c r="W3898" s="14">
        <f>(R3898/100)*(K3898*$K$11)+(R3898/100)*(L3898*$L$11)</f>
        <v>0</v>
      </c>
      <c r="X3898" s="14">
        <f t="shared" si="1248"/>
        <v>137.80000000000001</v>
      </c>
      <c r="Y3898" s="14">
        <f t="shared" si="1249"/>
        <v>0</v>
      </c>
      <c r="Z3898" s="14">
        <f t="shared" si="1250"/>
        <v>0</v>
      </c>
      <c r="AA3898" s="14">
        <f t="shared" si="1251"/>
        <v>720</v>
      </c>
      <c r="AB3898" s="14">
        <f t="shared" si="1253"/>
        <v>0</v>
      </c>
      <c r="AC3898" s="15">
        <f t="shared" si="1252"/>
        <v>857.8</v>
      </c>
      <c r="AD3898" s="48">
        <f>(ROUND(AC3898-AC3890,1)/AC3890)</f>
        <v>0.18480662983425417</v>
      </c>
      <c r="AE3898" s="113"/>
      <c r="AF3898" s="60"/>
    </row>
    <row r="3899" spans="1:32">
      <c r="A3899" s="99" t="s">
        <v>832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35</v>
      </c>
      <c r="L3899" s="13">
        <v>35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420</v>
      </c>
      <c r="X3899" s="14">
        <f t="shared" si="1248"/>
        <v>137.80000000000001</v>
      </c>
      <c r="Y3899" s="14">
        <f t="shared" si="1249"/>
        <v>0</v>
      </c>
      <c r="Z3899" s="14">
        <f t="shared" si="1250"/>
        <v>0</v>
      </c>
      <c r="AA3899" s="14">
        <f t="shared" si="1251"/>
        <v>0</v>
      </c>
      <c r="AB3899" s="14">
        <f t="shared" si="1253"/>
        <v>720</v>
      </c>
      <c r="AC3899" s="15">
        <f t="shared" si="1252"/>
        <v>857.8</v>
      </c>
      <c r="AD3899" s="48">
        <f>(ROUND(AC3899-AC3890,1)/AC3890)</f>
        <v>0.18480662983425417</v>
      </c>
      <c r="AE3899" s="113"/>
      <c r="AF3899" s="60"/>
    </row>
    <row r="3900" spans="1:32">
      <c r="A3900" s="99" t="s">
        <v>833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40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(N3900/100)*(I3900*$I$13)+(N3900/100)*(J3900*$J$13)+(N3900/100)*(M3900*$M$13)</f>
        <v>286.2</v>
      </c>
      <c r="T3900" s="14">
        <f>(O3900/100)*(K3900*$K$13)+(O3900/100)*(M3900*$M$13)</f>
        <v>0</v>
      </c>
      <c r="U3900" s="14">
        <f>(P3900/100)*(K3900*$K$13)+(P3900/100)*(L3900*$L$13)+(P3900/100)*(M3900*$M$13)</f>
        <v>180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>N3900+S3900</f>
        <v>445.2</v>
      </c>
      <c r="Y3900" s="14">
        <f t="shared" si="1249"/>
        <v>0</v>
      </c>
      <c r="Z3900" s="14">
        <f t="shared" si="1250"/>
        <v>405</v>
      </c>
      <c r="AA3900" s="14">
        <f t="shared" si="1251"/>
        <v>0</v>
      </c>
      <c r="AB3900" s="14">
        <f t="shared" si="1253"/>
        <v>0</v>
      </c>
      <c r="AC3900" s="15">
        <f t="shared" si="1252"/>
        <v>850.2</v>
      </c>
      <c r="AD3900" s="48">
        <f>(ROUND(AC3900-AC3890,1)/AC3890)</f>
        <v>0.17430939226519337</v>
      </c>
      <c r="AE3900" s="113"/>
      <c r="AF3900" s="60"/>
    </row>
    <row r="3901" spans="1:32">
      <c r="A3901" s="99" t="s">
        <v>834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90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608.99999999999989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48"/>
        <v>826.49999999999989</v>
      </c>
      <c r="Y3901" s="14">
        <f t="shared" si="1249"/>
        <v>0</v>
      </c>
      <c r="Z3901" s="14">
        <f t="shared" si="1250"/>
        <v>0</v>
      </c>
      <c r="AA3901" s="14">
        <f t="shared" si="1251"/>
        <v>0</v>
      </c>
      <c r="AB3901" s="14">
        <f t="shared" si="1253"/>
        <v>0</v>
      </c>
      <c r="AC3901" s="15">
        <f t="shared" si="1252"/>
        <v>826.5</v>
      </c>
      <c r="AD3901" s="48">
        <f>(ROUND(AC3901-AC3890,1)/AC3890)</f>
        <v>0.14157458563535913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90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608.99999999999989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48"/>
        <v>826.49999999999989</v>
      </c>
      <c r="Y3902" s="14">
        <f t="shared" si="1249"/>
        <v>0</v>
      </c>
      <c r="Z3902" s="14">
        <f t="shared" si="1250"/>
        <v>0</v>
      </c>
      <c r="AA3902" s="14">
        <f t="shared" si="1251"/>
        <v>0</v>
      </c>
      <c r="AB3902" s="14">
        <f t="shared" si="1253"/>
        <v>0</v>
      </c>
      <c r="AC3902" s="15">
        <f t="shared" si="1252"/>
        <v>826.5</v>
      </c>
      <c r="AD3902" s="48">
        <f>(ROUND(AC3902-AC3890,1)/AC3890)</f>
        <v>0.14157458563535913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48"/>
        <v>591.90400000000011</v>
      </c>
      <c r="Y3903" s="14">
        <f t="shared" si="1249"/>
        <v>0</v>
      </c>
      <c r="Z3903" s="14">
        <f t="shared" si="1250"/>
        <v>240</v>
      </c>
      <c r="AA3903" s="14">
        <f t="shared" si="1251"/>
        <v>0</v>
      </c>
      <c r="AB3903" s="14">
        <f t="shared" si="1253"/>
        <v>0</v>
      </c>
      <c r="AC3903" s="15">
        <f t="shared" si="1252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48"/>
        <v>591.90400000000011</v>
      </c>
      <c r="Y3904" s="14">
        <f t="shared" si="1249"/>
        <v>0</v>
      </c>
      <c r="Z3904" s="14">
        <f t="shared" si="1250"/>
        <v>240</v>
      </c>
      <c r="AA3904" s="14">
        <f t="shared" si="1251"/>
        <v>0</v>
      </c>
      <c r="AB3904" s="14">
        <f t="shared" si="1253"/>
        <v>0</v>
      </c>
      <c r="AC3904" s="15">
        <f t="shared" si="1252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894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48"/>
        <v>192</v>
      </c>
      <c r="Y3905" s="52">
        <f t="shared" si="1249"/>
        <v>240</v>
      </c>
      <c r="Z3905" s="52">
        <f t="shared" si="1250"/>
        <v>0</v>
      </c>
      <c r="AA3905" s="52">
        <f t="shared" si="1251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801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54">N3906+S3906</f>
        <v>384</v>
      </c>
      <c r="Y3906" s="14">
        <f t="shared" ref="Y3906:Y3919" si="1255">O3906+T3906</f>
        <v>192</v>
      </c>
      <c r="Z3906" s="14">
        <f t="shared" ref="Z3906:Z3919" si="1256">P3906+U3906</f>
        <v>0</v>
      </c>
      <c r="AA3906" s="14">
        <f t="shared" ref="AA3906:AA3919" si="1257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3"/>
      <c r="AF3906" s="60"/>
    </row>
    <row r="3907" spans="1:32">
      <c r="A3907" s="99" t="s">
        <v>802</v>
      </c>
      <c r="B3907" s="91">
        <v>18</v>
      </c>
      <c r="C3907" s="21" t="s">
        <v>835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54"/>
        <v>184.8</v>
      </c>
      <c r="Y3907" s="14">
        <f t="shared" si="1255"/>
        <v>232</v>
      </c>
      <c r="Z3907" s="14">
        <f t="shared" si="1256"/>
        <v>0</v>
      </c>
      <c r="AA3907" s="14">
        <f t="shared" si="1257"/>
        <v>0</v>
      </c>
      <c r="AB3907" s="14">
        <f>R3907+W3907</f>
        <v>304</v>
      </c>
      <c r="AC3907" s="15">
        <f t="shared" ref="AC3907:AC3919" si="1258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803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54"/>
        <v>184.8</v>
      </c>
      <c r="Y3908" s="14">
        <f t="shared" si="1255"/>
        <v>232</v>
      </c>
      <c r="Z3908" s="14">
        <f t="shared" si="1256"/>
        <v>0</v>
      </c>
      <c r="AA3908" s="14">
        <f t="shared" si="1257"/>
        <v>0</v>
      </c>
      <c r="AB3908" s="14">
        <f t="shared" ref="AB3908:AB3919" si="1259">R3908+W3908</f>
        <v>304</v>
      </c>
      <c r="AC3908" s="15">
        <f t="shared" si="1258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804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54"/>
        <v>184.8</v>
      </c>
      <c r="Y3909" s="14">
        <f t="shared" si="1255"/>
        <v>232</v>
      </c>
      <c r="Z3909" s="14">
        <f t="shared" si="1256"/>
        <v>0</v>
      </c>
      <c r="AA3909" s="14">
        <f t="shared" si="1257"/>
        <v>0</v>
      </c>
      <c r="AB3909" s="14">
        <f t="shared" si="1259"/>
        <v>304</v>
      </c>
      <c r="AC3909" s="15">
        <f t="shared" si="1258"/>
        <v>720.8</v>
      </c>
      <c r="AD3909" s="48">
        <f>(ROUND(AC3909-AC3905,1)/AC3905)</f>
        <v>-4.1489361702127657E-2</v>
      </c>
      <c r="AE3909" s="113" t="s">
        <v>800</v>
      </c>
      <c r="AF3909" s="60"/>
    </row>
    <row r="3910" spans="1:32">
      <c r="A3910" s="99" t="s">
        <v>654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54"/>
        <v>184.8</v>
      </c>
      <c r="Y3910" s="14">
        <f t="shared" si="1255"/>
        <v>232</v>
      </c>
      <c r="Z3910" s="14">
        <f t="shared" si="1256"/>
        <v>0</v>
      </c>
      <c r="AA3910" s="14">
        <f t="shared" si="1257"/>
        <v>0</v>
      </c>
      <c r="AB3910" s="14">
        <f t="shared" si="1259"/>
        <v>304</v>
      </c>
      <c r="AC3910" s="15">
        <f t="shared" si="1258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595</v>
      </c>
      <c r="B3911" s="91"/>
      <c r="C3911" s="21" t="s">
        <v>1</v>
      </c>
      <c r="D3911" s="12">
        <v>30</v>
      </c>
      <c r="E3911" s="12">
        <v>260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390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390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54"/>
        <v>62.400000000000006</v>
      </c>
      <c r="Y3911" s="14">
        <f t="shared" si="1255"/>
        <v>780</v>
      </c>
      <c r="Z3911" s="14">
        <f t="shared" si="1256"/>
        <v>0</v>
      </c>
      <c r="AA3911" s="14">
        <f t="shared" si="1257"/>
        <v>0</v>
      </c>
      <c r="AB3911" s="14">
        <f t="shared" si="1259"/>
        <v>0</v>
      </c>
      <c r="AC3911" s="15">
        <f t="shared" si="1258"/>
        <v>842.4</v>
      </c>
      <c r="AD3911" s="48">
        <f>(ROUND(AC3911-AC3905,1)/AC3905)</f>
        <v>0.12021276595744682</v>
      </c>
      <c r="AE3911" s="113"/>
      <c r="AF3911" s="60"/>
    </row>
    <row r="3912" spans="1:32">
      <c r="A3912" s="99" t="s">
        <v>830</v>
      </c>
      <c r="B3912" s="91"/>
      <c r="C3912" s="21" t="s">
        <v>2</v>
      </c>
      <c r="D3912" s="12">
        <v>30</v>
      </c>
      <c r="E3912" s="12">
        <v>0</v>
      </c>
      <c r="F3912" s="12">
        <v>260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390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390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54"/>
        <v>62.400000000000006</v>
      </c>
      <c r="Y3912" s="14">
        <f t="shared" si="1255"/>
        <v>0</v>
      </c>
      <c r="Z3912" s="14">
        <f t="shared" si="1256"/>
        <v>780</v>
      </c>
      <c r="AA3912" s="14">
        <f t="shared" si="1257"/>
        <v>0</v>
      </c>
      <c r="AB3912" s="14">
        <f t="shared" si="1259"/>
        <v>0</v>
      </c>
      <c r="AC3912" s="15">
        <f t="shared" si="1258"/>
        <v>842.4</v>
      </c>
      <c r="AD3912" s="48">
        <f>(ROUND(AC3912-AC3905,1)/AC3905)</f>
        <v>0.12021276595744682</v>
      </c>
      <c r="AE3912" s="113"/>
      <c r="AF3912" s="60"/>
    </row>
    <row r="3913" spans="1:32">
      <c r="A3913" s="99" t="s">
        <v>831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260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390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390</v>
      </c>
      <c r="W3913" s="14">
        <f>(R3913/100)*(K3913*$K$11)+(R3913/100)*(L3913*$L$11)</f>
        <v>0</v>
      </c>
      <c r="X3913" s="14">
        <f t="shared" si="1254"/>
        <v>62.400000000000006</v>
      </c>
      <c r="Y3913" s="14">
        <f t="shared" si="1255"/>
        <v>0</v>
      </c>
      <c r="Z3913" s="14">
        <f t="shared" si="1256"/>
        <v>0</v>
      </c>
      <c r="AA3913" s="14">
        <f t="shared" si="1257"/>
        <v>780</v>
      </c>
      <c r="AB3913" s="14">
        <f t="shared" si="1259"/>
        <v>0</v>
      </c>
      <c r="AC3913" s="15">
        <f t="shared" si="1258"/>
        <v>842.4</v>
      </c>
      <c r="AD3913" s="48">
        <f>(ROUND(AC3913-AC3905,1)/AC3905)</f>
        <v>0.12021276595744682</v>
      </c>
      <c r="AE3913" s="113"/>
      <c r="AF3913" s="60"/>
    </row>
    <row r="3914" spans="1:32">
      <c r="A3914" s="99" t="s">
        <v>832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260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390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390</v>
      </c>
      <c r="X3914" s="14">
        <f t="shared" si="1254"/>
        <v>62.400000000000006</v>
      </c>
      <c r="Y3914" s="14">
        <f t="shared" si="1255"/>
        <v>0</v>
      </c>
      <c r="Z3914" s="14">
        <f t="shared" si="1256"/>
        <v>0</v>
      </c>
      <c r="AA3914" s="14">
        <f t="shared" si="1257"/>
        <v>0</v>
      </c>
      <c r="AB3914" s="14">
        <f t="shared" si="1259"/>
        <v>780</v>
      </c>
      <c r="AC3914" s="15">
        <f t="shared" si="1258"/>
        <v>842.4</v>
      </c>
      <c r="AD3914" s="48">
        <f>(ROUND(AC3914-AC3905,1)/AC3905)</f>
        <v>0.12021276595744682</v>
      </c>
      <c r="AE3914" s="113"/>
      <c r="AF3914" s="60"/>
    </row>
    <row r="3915" spans="1:32">
      <c r="A3915" s="99" t="s">
        <v>833</v>
      </c>
      <c r="B3915" s="91"/>
      <c r="C3915" s="21" t="s">
        <v>327</v>
      </c>
      <c r="D3915" s="12">
        <v>60</v>
      </c>
      <c r="E3915" s="12">
        <v>100</v>
      </c>
      <c r="F3915" s="12">
        <v>0</v>
      </c>
      <c r="G3915" s="12">
        <v>0</v>
      </c>
      <c r="H3915" s="12">
        <v>100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150</v>
      </c>
      <c r="P3915" s="14">
        <f>F3915*$F$13</f>
        <v>0</v>
      </c>
      <c r="Q3915" s="14">
        <f>G3915*$G$13</f>
        <v>0</v>
      </c>
      <c r="R3915" s="14">
        <f>H3915*$H$13</f>
        <v>150</v>
      </c>
      <c r="S3915" s="14">
        <f>(N3915/100)*(I3915*$I$13)+(N3915/100)*(J3915*$J$13)+(N3915/100)*(M3915*$M$13)</f>
        <v>99</v>
      </c>
      <c r="T3915" s="14">
        <f>(O3915/100)*(K3915*$K$13)+(O3915/100)*(M3915*$M$13)</f>
        <v>150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225</v>
      </c>
      <c r="X3915" s="14">
        <f>N3915+S3915</f>
        <v>189</v>
      </c>
      <c r="Y3915" s="14">
        <f t="shared" si="1255"/>
        <v>300</v>
      </c>
      <c r="Z3915" s="14">
        <f t="shared" si="1256"/>
        <v>0</v>
      </c>
      <c r="AA3915" s="14">
        <f t="shared" si="1257"/>
        <v>0</v>
      </c>
      <c r="AB3915" s="14">
        <f t="shared" si="1259"/>
        <v>375</v>
      </c>
      <c r="AC3915" s="15">
        <f t="shared" si="1258"/>
        <v>864</v>
      </c>
      <c r="AD3915" s="48">
        <f>(ROUND(AC3915-AC3905,1)/AC3905)</f>
        <v>0.14893617021276595</v>
      </c>
      <c r="AE3915" s="113"/>
      <c r="AF3915" s="60"/>
    </row>
    <row r="3916" spans="1:32">
      <c r="A3916" s="99" t="s">
        <v>834</v>
      </c>
      <c r="B3916" s="91"/>
      <c r="C3916" s="21" t="s">
        <v>328</v>
      </c>
      <c r="D3916" s="12">
        <v>220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330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528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54"/>
        <v>858</v>
      </c>
      <c r="Y3916" s="14">
        <f t="shared" si="1255"/>
        <v>0</v>
      </c>
      <c r="Z3916" s="14">
        <f t="shared" si="1256"/>
        <v>0</v>
      </c>
      <c r="AA3916" s="14">
        <f t="shared" si="1257"/>
        <v>0</v>
      </c>
      <c r="AB3916" s="14">
        <f t="shared" si="1259"/>
        <v>0</v>
      </c>
      <c r="AC3916" s="15">
        <f t="shared" si="1258"/>
        <v>858</v>
      </c>
      <c r="AD3916" s="48">
        <f>(ROUND(AC3916-AC3905,1)/AC3905)</f>
        <v>0.14095744680851063</v>
      </c>
      <c r="AE3916" s="113"/>
      <c r="AF3916" s="60"/>
    </row>
    <row r="3917" spans="1:32">
      <c r="A3917" s="99"/>
      <c r="B3917" s="91" t="s">
        <v>876</v>
      </c>
      <c r="C3917" s="21" t="s">
        <v>329</v>
      </c>
      <c r="D3917" s="12">
        <v>220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330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528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54"/>
        <v>858</v>
      </c>
      <c r="Y3917" s="14">
        <f t="shared" si="1255"/>
        <v>0</v>
      </c>
      <c r="Z3917" s="14">
        <f t="shared" si="1256"/>
        <v>0</v>
      </c>
      <c r="AA3917" s="14">
        <f t="shared" si="1257"/>
        <v>0</v>
      </c>
      <c r="AB3917" s="14">
        <f t="shared" si="1259"/>
        <v>0</v>
      </c>
      <c r="AC3917" s="15">
        <f t="shared" si="1258"/>
        <v>858</v>
      </c>
      <c r="AD3917" s="48">
        <f>(ROUND(AC3917-AC3905,1)/AC3905)</f>
        <v>0.14095744680851063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54"/>
        <v>441.6</v>
      </c>
      <c r="Y3918" s="14">
        <f t="shared" si="1255"/>
        <v>192</v>
      </c>
      <c r="Z3918" s="14">
        <f t="shared" si="1256"/>
        <v>0</v>
      </c>
      <c r="AA3918" s="14">
        <f t="shared" si="1257"/>
        <v>0</v>
      </c>
      <c r="AB3918" s="14">
        <f t="shared" si="1259"/>
        <v>256</v>
      </c>
      <c r="AC3918" s="15">
        <f t="shared" si="1258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54"/>
        <v>384</v>
      </c>
      <c r="Y3919" s="14">
        <f t="shared" si="1255"/>
        <v>192</v>
      </c>
      <c r="Z3919" s="14">
        <f t="shared" si="1256"/>
        <v>0</v>
      </c>
      <c r="AA3919" s="14">
        <f t="shared" si="1257"/>
        <v>0</v>
      </c>
      <c r="AB3919" s="14">
        <f t="shared" si="1259"/>
        <v>256</v>
      </c>
      <c r="AC3919" s="15">
        <f t="shared" si="1258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50" t="s">
        <v>426</v>
      </c>
      <c r="C3920" s="150"/>
      <c r="D3920" s="150"/>
      <c r="E3920" s="150"/>
      <c r="F3920" s="150"/>
      <c r="G3920" s="150"/>
      <c r="H3920" s="150"/>
      <c r="I3920" s="150"/>
      <c r="J3920" s="150"/>
      <c r="K3920" s="150"/>
      <c r="L3920" s="150"/>
      <c r="M3920" s="150"/>
      <c r="N3920" s="150"/>
      <c r="O3920" s="150"/>
      <c r="P3920" s="150"/>
      <c r="Q3920" s="150"/>
      <c r="R3920" s="150"/>
      <c r="S3920" s="150"/>
      <c r="T3920" s="150"/>
      <c r="U3920" s="150"/>
      <c r="V3920" s="150"/>
      <c r="W3920" s="150"/>
      <c r="X3920" s="150"/>
      <c r="Y3920" s="150"/>
      <c r="Z3920" s="150"/>
      <c r="AA3920" s="150"/>
      <c r="AB3920" s="150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60">N3921+S3921</f>
        <v>592.79999999999995</v>
      </c>
      <c r="Y3921" s="14">
        <f t="shared" si="1260"/>
        <v>0</v>
      </c>
      <c r="Z3921" s="14">
        <f t="shared" si="1260"/>
        <v>0</v>
      </c>
      <c r="AA3921" s="14">
        <f t="shared" si="1260"/>
        <v>0</v>
      </c>
      <c r="AB3921" s="14">
        <f t="shared" si="1260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801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60"/>
        <v>684</v>
      </c>
      <c r="Y3922" s="14">
        <f t="shared" si="1260"/>
        <v>0</v>
      </c>
      <c r="Z3922" s="14">
        <f t="shared" si="1260"/>
        <v>0</v>
      </c>
      <c r="AA3922" s="14">
        <f t="shared" si="1260"/>
        <v>0</v>
      </c>
      <c r="AB3922" s="14">
        <f t="shared" si="1260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802</v>
      </c>
      <c r="B3923" s="87">
        <v>20</v>
      </c>
      <c r="C3923" s="21" t="s">
        <v>835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60"/>
        <v>556.31999999999994</v>
      </c>
      <c r="Y3923" s="14">
        <f t="shared" si="1260"/>
        <v>0</v>
      </c>
      <c r="Z3923" s="14">
        <f t="shared" si="1260"/>
        <v>0</v>
      </c>
      <c r="AA3923" s="14">
        <f t="shared" si="1260"/>
        <v>0</v>
      </c>
      <c r="AB3923" s="14">
        <f t="shared" si="1260"/>
        <v>0</v>
      </c>
      <c r="AC3923" s="15">
        <f t="shared" ref="AC3923:AC3935" si="1261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803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62">N3924+S3924</f>
        <v>556.31999999999994</v>
      </c>
      <c r="Y3924" s="14">
        <f t="shared" ref="Y3924:Y3935" si="1263">O3924+T3924</f>
        <v>0</v>
      </c>
      <c r="Z3924" s="14">
        <f t="shared" ref="Z3924:Z3935" si="1264">P3924+U3924</f>
        <v>0</v>
      </c>
      <c r="AA3924" s="14">
        <f t="shared" ref="AA3924:AA3935" si="1265">Q3924+V3924</f>
        <v>0</v>
      </c>
      <c r="AB3924" s="14">
        <f t="shared" ref="AB3924:AB3952" si="1266">R3924+W3924</f>
        <v>0</v>
      </c>
      <c r="AC3924" s="15">
        <f t="shared" si="1261"/>
        <v>556.29999999999995</v>
      </c>
      <c r="AD3924" s="48">
        <f>(ROUND(AC3924-AC3921,1)/AC3921)</f>
        <v>-6.1572199730094472E-2</v>
      </c>
      <c r="AE3924" s="113" t="s">
        <v>800</v>
      </c>
      <c r="AF3924" s="60"/>
    </row>
    <row r="3925" spans="1:32">
      <c r="A3925" s="99" t="s">
        <v>804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62"/>
        <v>556.31999999999994</v>
      </c>
      <c r="Y3925" s="14">
        <f t="shared" si="1263"/>
        <v>0</v>
      </c>
      <c r="Z3925" s="14">
        <f t="shared" si="1264"/>
        <v>0</v>
      </c>
      <c r="AA3925" s="14">
        <f t="shared" si="1265"/>
        <v>0</v>
      </c>
      <c r="AB3925" s="14">
        <f t="shared" si="1266"/>
        <v>0</v>
      </c>
      <c r="AC3925" s="15">
        <f t="shared" si="1261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654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62"/>
        <v>556.31999999999994</v>
      </c>
      <c r="Y3926" s="14">
        <f t="shared" si="1263"/>
        <v>0</v>
      </c>
      <c r="Z3926" s="14">
        <f t="shared" si="1264"/>
        <v>0</v>
      </c>
      <c r="AA3926" s="14">
        <f t="shared" si="1265"/>
        <v>0</v>
      </c>
      <c r="AB3926" s="14">
        <f t="shared" si="1266"/>
        <v>0</v>
      </c>
      <c r="AC3926" s="15">
        <f t="shared" si="1261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595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62"/>
        <v>192.66000000000003</v>
      </c>
      <c r="Y3927" s="14">
        <f t="shared" si="1263"/>
        <v>461.7</v>
      </c>
      <c r="Z3927" s="14">
        <f t="shared" si="1264"/>
        <v>0</v>
      </c>
      <c r="AA3927" s="14">
        <f t="shared" si="1265"/>
        <v>0</v>
      </c>
      <c r="AB3927" s="14">
        <f t="shared" si="1266"/>
        <v>0</v>
      </c>
      <c r="AC3927" s="15">
        <f t="shared" si="1261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830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62"/>
        <v>192.66000000000003</v>
      </c>
      <c r="Y3928" s="14">
        <f t="shared" si="1263"/>
        <v>0</v>
      </c>
      <c r="Z3928" s="14">
        <f t="shared" si="1264"/>
        <v>461.7</v>
      </c>
      <c r="AA3928" s="14">
        <f t="shared" si="1265"/>
        <v>0</v>
      </c>
      <c r="AB3928" s="14">
        <f t="shared" si="1266"/>
        <v>0</v>
      </c>
      <c r="AC3928" s="15">
        <f t="shared" si="1261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831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62"/>
        <v>192.66000000000003</v>
      </c>
      <c r="Y3929" s="14">
        <f t="shared" si="1263"/>
        <v>0</v>
      </c>
      <c r="Z3929" s="14">
        <f t="shared" si="1264"/>
        <v>0</v>
      </c>
      <c r="AA3929" s="14">
        <f t="shared" si="1265"/>
        <v>461.7</v>
      </c>
      <c r="AB3929" s="14">
        <f t="shared" si="1266"/>
        <v>0</v>
      </c>
      <c r="AC3929" s="15">
        <f t="shared" si="1261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832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62"/>
        <v>192.66000000000003</v>
      </c>
      <c r="Y3930" s="14">
        <f t="shared" si="1263"/>
        <v>0</v>
      </c>
      <c r="Z3930" s="14">
        <f t="shared" si="1264"/>
        <v>0</v>
      </c>
      <c r="AA3930" s="14">
        <f t="shared" si="1265"/>
        <v>0</v>
      </c>
      <c r="AB3930" s="14">
        <f t="shared" si="1266"/>
        <v>461.7</v>
      </c>
      <c r="AC3930" s="15">
        <f t="shared" si="1261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833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(N3931/100)*(I3931*$I$13)+(N3931/100)*(J3931*$J$13)+(N3931/100)*(M3931*$M$13)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>N3931+S3931</f>
        <v>684</v>
      </c>
      <c r="Y3931" s="14">
        <f t="shared" si="1263"/>
        <v>0</v>
      </c>
      <c r="Z3931" s="14">
        <f t="shared" si="1264"/>
        <v>0</v>
      </c>
      <c r="AA3931" s="14">
        <f t="shared" si="1265"/>
        <v>0</v>
      </c>
      <c r="AB3931" s="14">
        <f t="shared" si="1266"/>
        <v>0</v>
      </c>
      <c r="AC3931" s="15">
        <f t="shared" si="1261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834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62"/>
        <v>684</v>
      </c>
      <c r="Y3932" s="14">
        <f t="shared" si="1263"/>
        <v>0</v>
      </c>
      <c r="Z3932" s="14">
        <f t="shared" si="1264"/>
        <v>0</v>
      </c>
      <c r="AA3932" s="14">
        <f t="shared" si="1265"/>
        <v>0</v>
      </c>
      <c r="AB3932" s="14">
        <f t="shared" si="1266"/>
        <v>0</v>
      </c>
      <c r="AC3932" s="15">
        <f t="shared" si="1261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62"/>
        <v>684</v>
      </c>
      <c r="Y3933" s="14">
        <f t="shared" si="1263"/>
        <v>0</v>
      </c>
      <c r="Z3933" s="14">
        <f t="shared" si="1264"/>
        <v>0</v>
      </c>
      <c r="AA3933" s="14">
        <f t="shared" si="1265"/>
        <v>0</v>
      </c>
      <c r="AB3933" s="14">
        <f t="shared" si="1266"/>
        <v>0</v>
      </c>
      <c r="AC3933" s="15">
        <f t="shared" si="1261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62"/>
        <v>642.96</v>
      </c>
      <c r="Y3934" s="14">
        <f t="shared" si="1263"/>
        <v>0</v>
      </c>
      <c r="Z3934" s="14">
        <f t="shared" si="1264"/>
        <v>0</v>
      </c>
      <c r="AA3934" s="14">
        <f t="shared" si="1265"/>
        <v>0</v>
      </c>
      <c r="AB3934" s="14">
        <f t="shared" si="1266"/>
        <v>0</v>
      </c>
      <c r="AC3934" s="15">
        <f t="shared" si="1261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62"/>
        <v>748.75200000000007</v>
      </c>
      <c r="Y3935" s="14">
        <f t="shared" si="1263"/>
        <v>0</v>
      </c>
      <c r="Z3935" s="14">
        <f t="shared" si="1264"/>
        <v>0</v>
      </c>
      <c r="AA3935" s="14">
        <f t="shared" si="1265"/>
        <v>0</v>
      </c>
      <c r="AB3935" s="14">
        <f t="shared" si="1266"/>
        <v>0</v>
      </c>
      <c r="AC3935" s="15">
        <f t="shared" si="1261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67">N3936+S3936</f>
        <v>0</v>
      </c>
      <c r="Y3936" s="52">
        <f t="shared" ref="Y3936:Y3950" si="1268">O3936+T3936</f>
        <v>0</v>
      </c>
      <c r="Z3936" s="52">
        <f t="shared" ref="Z3936:Z3950" si="1269">P3936+U3936</f>
        <v>0</v>
      </c>
      <c r="AA3936" s="52">
        <f t="shared" ref="AA3936:AA3950" si="1270">Q3936+V3936</f>
        <v>0</v>
      </c>
      <c r="AB3936" s="52">
        <f t="shared" si="1266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801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67"/>
        <v>0</v>
      </c>
      <c r="Y3937" s="14">
        <f t="shared" si="1268"/>
        <v>0</v>
      </c>
      <c r="Z3937" s="14">
        <f t="shared" si="1269"/>
        <v>0</v>
      </c>
      <c r="AA3937" s="14">
        <f t="shared" si="1270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802</v>
      </c>
      <c r="B3938" s="89">
        <v>12</v>
      </c>
      <c r="C3938" s="21" t="s">
        <v>835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67"/>
        <v>0</v>
      </c>
      <c r="Y3938" s="14">
        <f t="shared" si="1268"/>
        <v>0</v>
      </c>
      <c r="Z3938" s="14">
        <f t="shared" si="1269"/>
        <v>0</v>
      </c>
      <c r="AA3938" s="14">
        <f t="shared" si="1270"/>
        <v>0</v>
      </c>
      <c r="AB3938" s="14">
        <f>R3938+W3938</f>
        <v>575.83999999999992</v>
      </c>
      <c r="AC3938" s="15">
        <f t="shared" ref="AC3938:AC3950" si="1271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803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67"/>
        <v>0</v>
      </c>
      <c r="Y3939" s="14">
        <f t="shared" si="1268"/>
        <v>0</v>
      </c>
      <c r="Z3939" s="14">
        <f t="shared" si="1269"/>
        <v>0</v>
      </c>
      <c r="AA3939" s="14">
        <f t="shared" si="1270"/>
        <v>0</v>
      </c>
      <c r="AB3939" s="14">
        <f t="shared" ref="AB3939:AB3950" si="1272">R3939+W3939</f>
        <v>575.83999999999992</v>
      </c>
      <c r="AC3939" s="15">
        <f t="shared" si="1271"/>
        <v>575.79999999999995</v>
      </c>
      <c r="AD3939" s="48">
        <f>(ROUND(AC3939-AC3936,1)/AC3936)</f>
        <v>-6.1603650586701426E-2</v>
      </c>
      <c r="AE3939" s="113" t="s">
        <v>800</v>
      </c>
      <c r="AF3939" s="60"/>
    </row>
    <row r="3940" spans="1:32">
      <c r="A3940" s="99" t="s">
        <v>804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67"/>
        <v>0</v>
      </c>
      <c r="Y3940" s="14">
        <f t="shared" si="1268"/>
        <v>0</v>
      </c>
      <c r="Z3940" s="14">
        <f t="shared" si="1269"/>
        <v>0</v>
      </c>
      <c r="AA3940" s="14">
        <f t="shared" si="1270"/>
        <v>0</v>
      </c>
      <c r="AB3940" s="14">
        <f t="shared" si="1272"/>
        <v>575.83999999999992</v>
      </c>
      <c r="AC3940" s="15">
        <f t="shared" si="1271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654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67"/>
        <v>0</v>
      </c>
      <c r="Y3941" s="14">
        <f t="shared" si="1268"/>
        <v>0</v>
      </c>
      <c r="Z3941" s="14">
        <f t="shared" si="1269"/>
        <v>0</v>
      </c>
      <c r="AA3941" s="14">
        <f t="shared" si="1270"/>
        <v>0</v>
      </c>
      <c r="AB3941" s="14">
        <f t="shared" si="1272"/>
        <v>575.83999999999992</v>
      </c>
      <c r="AC3941" s="15">
        <f t="shared" si="1271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595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67"/>
        <v>0</v>
      </c>
      <c r="Y3942" s="14">
        <f t="shared" si="1268"/>
        <v>678.59999999999991</v>
      </c>
      <c r="Z3942" s="14">
        <f t="shared" si="1269"/>
        <v>0</v>
      </c>
      <c r="AA3942" s="14">
        <f t="shared" si="1270"/>
        <v>0</v>
      </c>
      <c r="AB3942" s="14">
        <f t="shared" si="1272"/>
        <v>0</v>
      </c>
      <c r="AC3942" s="15">
        <f t="shared" si="1271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830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67"/>
        <v>0</v>
      </c>
      <c r="Y3943" s="14">
        <f t="shared" si="1268"/>
        <v>0</v>
      </c>
      <c r="Z3943" s="14">
        <f t="shared" si="1269"/>
        <v>678.59999999999991</v>
      </c>
      <c r="AA3943" s="14">
        <f t="shared" si="1270"/>
        <v>0</v>
      </c>
      <c r="AB3943" s="14">
        <f t="shared" si="1272"/>
        <v>0</v>
      </c>
      <c r="AC3943" s="15">
        <f t="shared" si="1271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831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67"/>
        <v>0</v>
      </c>
      <c r="Y3944" s="14">
        <f t="shared" si="1268"/>
        <v>0</v>
      </c>
      <c r="Z3944" s="14">
        <f t="shared" si="1269"/>
        <v>0</v>
      </c>
      <c r="AA3944" s="14">
        <f t="shared" si="1270"/>
        <v>678.59999999999991</v>
      </c>
      <c r="AB3944" s="14">
        <f t="shared" si="1272"/>
        <v>0</v>
      </c>
      <c r="AC3944" s="15">
        <f t="shared" si="1271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832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45</v>
      </c>
      <c r="L3945" s="13">
        <v>45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469.79999999999995</v>
      </c>
      <c r="X3945" s="14">
        <f t="shared" si="1267"/>
        <v>0</v>
      </c>
      <c r="Y3945" s="14">
        <f t="shared" si="1268"/>
        <v>0</v>
      </c>
      <c r="Z3945" s="14">
        <f t="shared" si="1269"/>
        <v>0</v>
      </c>
      <c r="AA3945" s="14">
        <f t="shared" si="1270"/>
        <v>0</v>
      </c>
      <c r="AB3945" s="14">
        <f t="shared" si="1272"/>
        <v>730.8</v>
      </c>
      <c r="AC3945" s="15">
        <f t="shared" si="1271"/>
        <v>730.8</v>
      </c>
      <c r="AD3945" s="48">
        <f>(ROUND(AC3945-AC3936,1)/AC3936)</f>
        <v>0.19100391134289438</v>
      </c>
      <c r="AE3945" s="113"/>
      <c r="AF3945" s="60"/>
    </row>
    <row r="3946" spans="1:32">
      <c r="A3946" s="99" t="s">
        <v>833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(N3946/100)*(I3946*$I$13)+(N3946/100)*(J3946*$J$13)+(N3946/100)*(M3946*$M$13)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>N3946+S3946</f>
        <v>0</v>
      </c>
      <c r="Y3946" s="14">
        <f t="shared" si="1268"/>
        <v>0</v>
      </c>
      <c r="Z3946" s="14">
        <f t="shared" si="1269"/>
        <v>0</v>
      </c>
      <c r="AA3946" s="14">
        <f t="shared" si="1270"/>
        <v>0</v>
      </c>
      <c r="AB3946" s="14">
        <f t="shared" si="1272"/>
        <v>708</v>
      </c>
      <c r="AC3946" s="15">
        <f t="shared" si="1271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834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67"/>
        <v>688.5</v>
      </c>
      <c r="Y3947" s="14">
        <f t="shared" si="1268"/>
        <v>0</v>
      </c>
      <c r="Z3947" s="14">
        <f t="shared" si="1269"/>
        <v>0</v>
      </c>
      <c r="AA3947" s="14">
        <f t="shared" si="1270"/>
        <v>0</v>
      </c>
      <c r="AB3947" s="14">
        <f t="shared" si="1272"/>
        <v>0</v>
      </c>
      <c r="AC3947" s="15">
        <f t="shared" si="1271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67"/>
        <v>688.5</v>
      </c>
      <c r="Y3948" s="14">
        <f t="shared" si="1268"/>
        <v>0</v>
      </c>
      <c r="Z3948" s="14">
        <f t="shared" si="1269"/>
        <v>0</v>
      </c>
      <c r="AA3948" s="14">
        <f t="shared" si="1270"/>
        <v>0</v>
      </c>
      <c r="AB3948" s="14">
        <f t="shared" si="1272"/>
        <v>0</v>
      </c>
      <c r="AC3948" s="15">
        <f t="shared" si="1271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67"/>
        <v>0</v>
      </c>
      <c r="Y3949" s="14">
        <f t="shared" si="1268"/>
        <v>0</v>
      </c>
      <c r="Z3949" s="14">
        <f t="shared" si="1269"/>
        <v>0</v>
      </c>
      <c r="AA3949" s="14">
        <f t="shared" si="1270"/>
        <v>0</v>
      </c>
      <c r="AB3949" s="14">
        <f t="shared" si="1272"/>
        <v>657.02400000000011</v>
      </c>
      <c r="AC3949" s="15">
        <f t="shared" si="1271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67"/>
        <v>0</v>
      </c>
      <c r="Y3950" s="14">
        <f t="shared" si="1268"/>
        <v>0</v>
      </c>
      <c r="Z3950" s="14">
        <f t="shared" si="1269"/>
        <v>0</v>
      </c>
      <c r="AA3950" s="14">
        <f t="shared" si="1270"/>
        <v>0</v>
      </c>
      <c r="AB3950" s="14">
        <f t="shared" si="1272"/>
        <v>657.02400000000011</v>
      </c>
      <c r="AC3950" s="15">
        <f t="shared" si="1271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50" t="s">
        <v>425</v>
      </c>
      <c r="C3951" s="150"/>
      <c r="D3951" s="150"/>
      <c r="E3951" s="150"/>
      <c r="F3951" s="150"/>
      <c r="G3951" s="150"/>
      <c r="H3951" s="150"/>
      <c r="I3951" s="150"/>
      <c r="J3951" s="150"/>
      <c r="K3951" s="150"/>
      <c r="L3951" s="150"/>
      <c r="M3951" s="150"/>
      <c r="N3951" s="150"/>
      <c r="O3951" s="150"/>
      <c r="P3951" s="150"/>
      <c r="Q3951" s="150"/>
      <c r="R3951" s="150"/>
      <c r="S3951" s="150"/>
      <c r="T3951" s="150"/>
      <c r="U3951" s="150"/>
      <c r="V3951" s="150"/>
      <c r="W3951" s="150"/>
      <c r="X3951" s="150"/>
      <c r="Y3951" s="150"/>
      <c r="Z3951" s="150"/>
      <c r="AA3951" s="150"/>
      <c r="AB3951" s="150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73">N3952+S3952</f>
        <v>604.80000000000007</v>
      </c>
      <c r="Y3952" s="14">
        <f t="shared" ref="Y3952:Y4042" si="1274">O3952+T3952</f>
        <v>0</v>
      </c>
      <c r="Z3952" s="14">
        <f t="shared" ref="Z3952:Z4042" si="1275">P3952+U3952</f>
        <v>0</v>
      </c>
      <c r="AA3952" s="14">
        <f t="shared" ref="AA3952:AA4042" si="1276">Q3952+V3952</f>
        <v>0</v>
      </c>
      <c r="AB3952" s="14">
        <f t="shared" si="1266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801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73"/>
        <v>699.84000000000015</v>
      </c>
      <c r="Y3953" s="14">
        <f t="shared" si="1274"/>
        <v>0</v>
      </c>
      <c r="Z3953" s="14">
        <f t="shared" si="1275"/>
        <v>0</v>
      </c>
      <c r="AA3953" s="14">
        <f t="shared" si="1276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802</v>
      </c>
      <c r="B3954" s="89">
        <v>14</v>
      </c>
      <c r="C3954" s="21" t="s">
        <v>835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73"/>
        <v>565.92000000000007</v>
      </c>
      <c r="Y3954" s="14">
        <f t="shared" si="1274"/>
        <v>0</v>
      </c>
      <c r="Z3954" s="14">
        <f t="shared" si="1275"/>
        <v>0</v>
      </c>
      <c r="AA3954" s="14">
        <f t="shared" si="1276"/>
        <v>0</v>
      </c>
      <c r="AB3954" s="14">
        <f>R3954+W3954</f>
        <v>0</v>
      </c>
      <c r="AC3954" s="15">
        <f t="shared" ref="AC3954:AC3966" si="1277">ROUND(X3954+Y3954+Z3954+AA3954+AB3954,1)</f>
        <v>565.9</v>
      </c>
      <c r="AD3954" s="48">
        <f>(ROUND(AC3954-AC3952,1)/AC3952)</f>
        <v>-6.4318783068783067E-2</v>
      </c>
      <c r="AE3954" s="113" t="s">
        <v>800</v>
      </c>
      <c r="AF3954" s="60"/>
    </row>
    <row r="3955" spans="1:32">
      <c r="A3955" s="99" t="s">
        <v>803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73"/>
        <v>565.92000000000007</v>
      </c>
      <c r="Y3955" s="14">
        <f t="shared" si="1274"/>
        <v>0</v>
      </c>
      <c r="Z3955" s="14">
        <f t="shared" si="1275"/>
        <v>0</v>
      </c>
      <c r="AA3955" s="14">
        <f t="shared" si="1276"/>
        <v>0</v>
      </c>
      <c r="AB3955" s="14">
        <f t="shared" ref="AB3955:AB3967" si="1278">R3955+W3955</f>
        <v>0</v>
      </c>
      <c r="AC3955" s="15">
        <f t="shared" si="1277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804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73"/>
        <v>565.92000000000007</v>
      </c>
      <c r="Y3956" s="14">
        <f t="shared" si="1274"/>
        <v>0</v>
      </c>
      <c r="Z3956" s="14">
        <f t="shared" si="1275"/>
        <v>0</v>
      </c>
      <c r="AA3956" s="14">
        <f t="shared" si="1276"/>
        <v>0</v>
      </c>
      <c r="AB3956" s="14">
        <f t="shared" si="1278"/>
        <v>0</v>
      </c>
      <c r="AC3956" s="15">
        <f t="shared" si="1277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654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73"/>
        <v>565.92000000000007</v>
      </c>
      <c r="Y3957" s="14">
        <f t="shared" si="1274"/>
        <v>0</v>
      </c>
      <c r="Z3957" s="14">
        <f t="shared" si="1275"/>
        <v>0</v>
      </c>
      <c r="AA3957" s="14">
        <f t="shared" si="1276"/>
        <v>0</v>
      </c>
      <c r="AB3957" s="14">
        <f t="shared" si="1278"/>
        <v>0</v>
      </c>
      <c r="AC3957" s="15">
        <f t="shared" si="1277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595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73"/>
        <v>196.56</v>
      </c>
      <c r="Y3958" s="14">
        <f t="shared" si="1274"/>
        <v>469.8</v>
      </c>
      <c r="Z3958" s="14">
        <f t="shared" si="1275"/>
        <v>0</v>
      </c>
      <c r="AA3958" s="14">
        <f t="shared" si="1276"/>
        <v>0</v>
      </c>
      <c r="AB3958" s="14">
        <f t="shared" si="1278"/>
        <v>0</v>
      </c>
      <c r="AC3958" s="15">
        <f t="shared" si="1277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830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73"/>
        <v>196.56</v>
      </c>
      <c r="Y3959" s="14">
        <f t="shared" si="1274"/>
        <v>0</v>
      </c>
      <c r="Z3959" s="14">
        <f t="shared" si="1275"/>
        <v>469.8</v>
      </c>
      <c r="AA3959" s="14">
        <f t="shared" si="1276"/>
        <v>0</v>
      </c>
      <c r="AB3959" s="14">
        <f t="shared" si="1278"/>
        <v>0</v>
      </c>
      <c r="AC3959" s="15">
        <f t="shared" si="1277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831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73"/>
        <v>196.56</v>
      </c>
      <c r="Y3960" s="14">
        <f t="shared" si="1274"/>
        <v>0</v>
      </c>
      <c r="Z3960" s="14">
        <f t="shared" si="1275"/>
        <v>0</v>
      </c>
      <c r="AA3960" s="14">
        <f t="shared" si="1276"/>
        <v>469.8</v>
      </c>
      <c r="AB3960" s="14">
        <f t="shared" si="1278"/>
        <v>0</v>
      </c>
      <c r="AC3960" s="15">
        <f t="shared" si="1277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832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73"/>
        <v>196.56</v>
      </c>
      <c r="Y3961" s="14">
        <f t="shared" si="1274"/>
        <v>0</v>
      </c>
      <c r="Z3961" s="14">
        <f t="shared" si="1275"/>
        <v>0</v>
      </c>
      <c r="AA3961" s="14">
        <f t="shared" si="1276"/>
        <v>0</v>
      </c>
      <c r="AB3961" s="14">
        <f t="shared" si="1278"/>
        <v>469.8</v>
      </c>
      <c r="AC3961" s="15">
        <f t="shared" si="1277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833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(N3962/100)*(I3962*$I$13)+(N3962/100)*(J3962*$J$13)+(N3962/100)*(M3962*$M$13)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>N3962+S3962</f>
        <v>696.6</v>
      </c>
      <c r="Y3962" s="14">
        <f t="shared" si="1274"/>
        <v>0</v>
      </c>
      <c r="Z3962" s="14">
        <f t="shared" si="1275"/>
        <v>0</v>
      </c>
      <c r="AA3962" s="14">
        <f t="shared" si="1276"/>
        <v>0</v>
      </c>
      <c r="AB3962" s="14">
        <f t="shared" si="1278"/>
        <v>0</v>
      </c>
      <c r="AC3962" s="15">
        <f t="shared" si="1277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834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73"/>
        <v>696.6</v>
      </c>
      <c r="Y3963" s="14">
        <f t="shared" si="1274"/>
        <v>0</v>
      </c>
      <c r="Z3963" s="14">
        <f t="shared" si="1275"/>
        <v>0</v>
      </c>
      <c r="AA3963" s="14">
        <f t="shared" si="1276"/>
        <v>0</v>
      </c>
      <c r="AB3963" s="14">
        <f t="shared" si="1278"/>
        <v>0</v>
      </c>
      <c r="AC3963" s="15">
        <f t="shared" si="1277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73"/>
        <v>696.6</v>
      </c>
      <c r="Y3964" s="14">
        <f t="shared" si="1274"/>
        <v>0</v>
      </c>
      <c r="Z3964" s="14">
        <f t="shared" si="1275"/>
        <v>0</v>
      </c>
      <c r="AA3964" s="14">
        <f t="shared" si="1276"/>
        <v>0</v>
      </c>
      <c r="AB3964" s="14">
        <f t="shared" si="1278"/>
        <v>0</v>
      </c>
      <c r="AC3964" s="15">
        <f t="shared" si="1277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73"/>
        <v>756.86400000000003</v>
      </c>
      <c r="Y3965" s="14">
        <f t="shared" si="1274"/>
        <v>0</v>
      </c>
      <c r="Z3965" s="14">
        <f t="shared" si="1275"/>
        <v>0</v>
      </c>
      <c r="AA3965" s="14">
        <f t="shared" si="1276"/>
        <v>0</v>
      </c>
      <c r="AB3965" s="14">
        <f t="shared" si="1278"/>
        <v>0</v>
      </c>
      <c r="AC3965" s="15">
        <f t="shared" si="1277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73"/>
        <v>657.50400000000013</v>
      </c>
      <c r="Y3966" s="14">
        <f t="shared" si="1274"/>
        <v>0</v>
      </c>
      <c r="Z3966" s="14">
        <f t="shared" si="1275"/>
        <v>0</v>
      </c>
      <c r="AA3966" s="14">
        <f t="shared" si="1276"/>
        <v>0</v>
      </c>
      <c r="AB3966" s="14">
        <f t="shared" si="1278"/>
        <v>0</v>
      </c>
      <c r="AC3966" s="15">
        <f t="shared" si="1277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73"/>
        <v>604.79999999999995</v>
      </c>
      <c r="Y3967" s="52">
        <f t="shared" si="1274"/>
        <v>0</v>
      </c>
      <c r="Z3967" s="52">
        <f t="shared" si="1275"/>
        <v>0</v>
      </c>
      <c r="AA3967" s="52">
        <f t="shared" si="1276"/>
        <v>0</v>
      </c>
      <c r="AB3967" s="52">
        <f t="shared" si="1278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801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73"/>
        <v>700.56000000000006</v>
      </c>
      <c r="Y3968" s="14">
        <f t="shared" si="1274"/>
        <v>0</v>
      </c>
      <c r="Z3968" s="14">
        <f t="shared" si="1275"/>
        <v>0</v>
      </c>
      <c r="AA3968" s="14">
        <f t="shared" si="1276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 t="s">
        <v>800</v>
      </c>
      <c r="AF3968" s="60"/>
    </row>
    <row r="3969" spans="1:32">
      <c r="A3969" s="99" t="s">
        <v>802</v>
      </c>
      <c r="B3969" s="87">
        <v>0</v>
      </c>
      <c r="C3969" s="21" t="s">
        <v>835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73"/>
        <v>569.52</v>
      </c>
      <c r="Y3969" s="14">
        <f t="shared" si="1274"/>
        <v>0</v>
      </c>
      <c r="Z3969" s="14">
        <f t="shared" si="1275"/>
        <v>0</v>
      </c>
      <c r="AA3969" s="14">
        <f t="shared" si="1276"/>
        <v>0</v>
      </c>
      <c r="AB3969" s="14">
        <f>R3969+W3969</f>
        <v>0</v>
      </c>
      <c r="AC3969" s="15">
        <f t="shared" ref="AC3969:AC3981" si="1279">ROUND(X3969+Y3969+Z3969+AA3969+AB3969,1)</f>
        <v>569.5</v>
      </c>
      <c r="AD3969" s="48">
        <f>(ROUND(AC3969-AC3967,1)/AC3967)</f>
        <v>-5.8366402116402115E-2</v>
      </c>
      <c r="AE3969" s="113"/>
      <c r="AF3969" s="60"/>
    </row>
    <row r="3970" spans="1:32">
      <c r="A3970" s="99" t="s">
        <v>803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73"/>
        <v>569.52</v>
      </c>
      <c r="Y3970" s="14">
        <f t="shared" si="1274"/>
        <v>0</v>
      </c>
      <c r="Z3970" s="14">
        <f t="shared" si="1275"/>
        <v>0</v>
      </c>
      <c r="AA3970" s="14">
        <f t="shared" si="1276"/>
        <v>0</v>
      </c>
      <c r="AB3970" s="14">
        <f t="shared" ref="AB3970:AB3982" si="1280">R3970+W3970</f>
        <v>0</v>
      </c>
      <c r="AC3970" s="15">
        <f t="shared" si="1279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804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73"/>
        <v>569.52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 t="shared" si="1280"/>
        <v>0</v>
      </c>
      <c r="AC3971" s="15">
        <f t="shared" si="1279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654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73"/>
        <v>569.52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 t="shared" si="1280"/>
        <v>0</v>
      </c>
      <c r="AC3972" s="15">
        <f t="shared" si="1279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595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73"/>
        <v>196.56</v>
      </c>
      <c r="Y3973" s="14">
        <f t="shared" si="1274"/>
        <v>472.5</v>
      </c>
      <c r="Z3973" s="14">
        <f t="shared" si="1275"/>
        <v>0</v>
      </c>
      <c r="AA3973" s="14">
        <f t="shared" si="1276"/>
        <v>0</v>
      </c>
      <c r="AB3973" s="14">
        <f t="shared" si="1280"/>
        <v>0</v>
      </c>
      <c r="AC3973" s="15">
        <f t="shared" si="1279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830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73"/>
        <v>196.56</v>
      </c>
      <c r="Y3974" s="14">
        <f t="shared" si="1274"/>
        <v>0</v>
      </c>
      <c r="Z3974" s="14">
        <f t="shared" si="1275"/>
        <v>472.5</v>
      </c>
      <c r="AA3974" s="14">
        <f t="shared" si="1276"/>
        <v>0</v>
      </c>
      <c r="AB3974" s="14">
        <f t="shared" si="1280"/>
        <v>0</v>
      </c>
      <c r="AC3974" s="15">
        <f t="shared" si="1279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831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73"/>
        <v>196.56</v>
      </c>
      <c r="Y3975" s="14">
        <f t="shared" si="1274"/>
        <v>0</v>
      </c>
      <c r="Z3975" s="14">
        <f t="shared" si="1275"/>
        <v>0</v>
      </c>
      <c r="AA3975" s="14">
        <f t="shared" si="1276"/>
        <v>472.5</v>
      </c>
      <c r="AB3975" s="14">
        <f t="shared" si="1280"/>
        <v>0</v>
      </c>
      <c r="AC3975" s="15">
        <f t="shared" si="1279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832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73"/>
        <v>196.56</v>
      </c>
      <c r="Y3976" s="14">
        <f t="shared" si="1274"/>
        <v>0</v>
      </c>
      <c r="Z3976" s="14">
        <f t="shared" si="1275"/>
        <v>0</v>
      </c>
      <c r="AA3976" s="14">
        <f t="shared" si="1276"/>
        <v>0</v>
      </c>
      <c r="AB3976" s="14">
        <f t="shared" si="1280"/>
        <v>472.5</v>
      </c>
      <c r="AC3976" s="15">
        <f t="shared" si="1279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833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(N3977/100)*(I3977*$I$13)+(N3977/100)*(J3977*$J$13)+(N3977/100)*(M3977*$M$13)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>N3977+S3977</f>
        <v>699.3</v>
      </c>
      <c r="Y3977" s="14">
        <f t="shared" si="1274"/>
        <v>0</v>
      </c>
      <c r="Z3977" s="14">
        <f t="shared" si="1275"/>
        <v>0</v>
      </c>
      <c r="AA3977" s="14">
        <f t="shared" si="1276"/>
        <v>0</v>
      </c>
      <c r="AB3977" s="14">
        <f t="shared" si="1280"/>
        <v>0</v>
      </c>
      <c r="AC3977" s="15">
        <f t="shared" si="1279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834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73"/>
        <v>699.3</v>
      </c>
      <c r="Y3978" s="14">
        <f t="shared" si="1274"/>
        <v>0</v>
      </c>
      <c r="Z3978" s="14">
        <f t="shared" si="1275"/>
        <v>0</v>
      </c>
      <c r="AA3978" s="14">
        <f t="shared" si="1276"/>
        <v>0</v>
      </c>
      <c r="AB3978" s="14">
        <f t="shared" si="1280"/>
        <v>0</v>
      </c>
      <c r="AC3978" s="15">
        <f t="shared" si="1279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73"/>
        <v>699.3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80"/>
        <v>0</v>
      </c>
      <c r="AC3979" s="15">
        <f t="shared" si="1279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73"/>
        <v>647.13600000000008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80"/>
        <v>0</v>
      </c>
      <c r="AC3980" s="15">
        <f t="shared" si="1279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73"/>
        <v>779.18399999999997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80"/>
        <v>0</v>
      </c>
      <c r="AC3981" s="15">
        <f t="shared" si="1279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73"/>
        <v>624</v>
      </c>
      <c r="Y3982" s="52">
        <f t="shared" si="1274"/>
        <v>0</v>
      </c>
      <c r="Z3982" s="52">
        <f t="shared" si="1275"/>
        <v>0</v>
      </c>
      <c r="AA3982" s="52">
        <f t="shared" si="1276"/>
        <v>0</v>
      </c>
      <c r="AB3982" s="52">
        <f t="shared" si="1280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801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73"/>
        <v>719.68000000000006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800</v>
      </c>
      <c r="AF3983" s="60"/>
    </row>
    <row r="3984" spans="1:32">
      <c r="A3984" s="99" t="s">
        <v>802</v>
      </c>
      <c r="B3984" s="89">
        <v>20</v>
      </c>
      <c r="C3984" s="21" t="s">
        <v>835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73"/>
        <v>582.4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>R3984+W3984</f>
        <v>0</v>
      </c>
      <c r="AC3984" s="15">
        <f t="shared" ref="AC3984:AC3996" si="1281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803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73"/>
        <v>582.4</v>
      </c>
      <c r="Y3985" s="14">
        <f t="shared" si="1274"/>
        <v>0</v>
      </c>
      <c r="Z3985" s="14">
        <f t="shared" si="1275"/>
        <v>0</v>
      </c>
      <c r="AA3985" s="14">
        <f t="shared" si="1276"/>
        <v>0</v>
      </c>
      <c r="AB3985" s="14">
        <f t="shared" ref="AB3985:AB3997" si="1282">R3985+W3985</f>
        <v>0</v>
      </c>
      <c r="AC3985" s="15">
        <f t="shared" si="1281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804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73"/>
        <v>582.4</v>
      </c>
      <c r="Y3986" s="14">
        <f t="shared" si="1274"/>
        <v>0</v>
      </c>
      <c r="Z3986" s="14">
        <f t="shared" si="1275"/>
        <v>0</v>
      </c>
      <c r="AA3986" s="14">
        <f t="shared" si="1276"/>
        <v>0</v>
      </c>
      <c r="AB3986" s="14">
        <f t="shared" si="1282"/>
        <v>0</v>
      </c>
      <c r="AC3986" s="15">
        <f t="shared" si="1281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654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73"/>
        <v>582.4</v>
      </c>
      <c r="Y3987" s="14">
        <f t="shared" si="1274"/>
        <v>0</v>
      </c>
      <c r="Z3987" s="14">
        <f t="shared" si="1275"/>
        <v>0</v>
      </c>
      <c r="AA3987" s="14">
        <f t="shared" si="1276"/>
        <v>0</v>
      </c>
      <c r="AB3987" s="14">
        <f t="shared" si="1282"/>
        <v>0</v>
      </c>
      <c r="AC3987" s="15">
        <f t="shared" si="1281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595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73"/>
        <v>202.8</v>
      </c>
      <c r="Y3988" s="14">
        <f t="shared" si="1274"/>
        <v>483.6</v>
      </c>
      <c r="Z3988" s="14">
        <f t="shared" si="1275"/>
        <v>0</v>
      </c>
      <c r="AA3988" s="14">
        <f t="shared" si="1276"/>
        <v>0</v>
      </c>
      <c r="AB3988" s="14">
        <f t="shared" si="1282"/>
        <v>0</v>
      </c>
      <c r="AC3988" s="15">
        <f t="shared" si="1281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830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73"/>
        <v>202.8</v>
      </c>
      <c r="Y3989" s="14">
        <f t="shared" si="1274"/>
        <v>0</v>
      </c>
      <c r="Z3989" s="14">
        <f t="shared" si="1275"/>
        <v>483.6</v>
      </c>
      <c r="AA3989" s="14">
        <f t="shared" si="1276"/>
        <v>0</v>
      </c>
      <c r="AB3989" s="14">
        <f t="shared" si="1282"/>
        <v>0</v>
      </c>
      <c r="AC3989" s="15">
        <f t="shared" si="1281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831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73"/>
        <v>202.8</v>
      </c>
      <c r="Y3990" s="14">
        <f t="shared" si="1274"/>
        <v>0</v>
      </c>
      <c r="Z3990" s="14">
        <f t="shared" si="1275"/>
        <v>0</v>
      </c>
      <c r="AA3990" s="14">
        <f t="shared" si="1276"/>
        <v>483.6</v>
      </c>
      <c r="AB3990" s="14">
        <f t="shared" si="1282"/>
        <v>0</v>
      </c>
      <c r="AC3990" s="15">
        <f t="shared" si="1281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832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73"/>
        <v>202.8</v>
      </c>
      <c r="Y3991" s="14">
        <f t="shared" si="1274"/>
        <v>0</v>
      </c>
      <c r="Z3991" s="14">
        <f t="shared" si="1275"/>
        <v>0</v>
      </c>
      <c r="AA3991" s="14">
        <f t="shared" si="1276"/>
        <v>0</v>
      </c>
      <c r="AB3991" s="14">
        <f t="shared" si="1282"/>
        <v>483.6</v>
      </c>
      <c r="AC3991" s="15">
        <f t="shared" si="1281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833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(N3992/100)*(I3992*$I$13)+(N3992/100)*(J3992*$J$13)+(N3992/100)*(M3992*$M$13)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>N3992+S3992</f>
        <v>717.6</v>
      </c>
      <c r="Y3992" s="14">
        <f t="shared" si="1274"/>
        <v>0</v>
      </c>
      <c r="Z3992" s="14">
        <f t="shared" si="1275"/>
        <v>0</v>
      </c>
      <c r="AA3992" s="14">
        <f t="shared" si="1276"/>
        <v>0</v>
      </c>
      <c r="AB3992" s="14">
        <f t="shared" si="1282"/>
        <v>0</v>
      </c>
      <c r="AC3992" s="15">
        <f t="shared" si="1281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834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73"/>
        <v>717.6</v>
      </c>
      <c r="Y3993" s="14">
        <f t="shared" si="1274"/>
        <v>0</v>
      </c>
      <c r="Z3993" s="14">
        <f t="shared" si="1275"/>
        <v>0</v>
      </c>
      <c r="AA3993" s="14">
        <f t="shared" si="1276"/>
        <v>0</v>
      </c>
      <c r="AB3993" s="14">
        <f t="shared" si="1282"/>
        <v>0</v>
      </c>
      <c r="AC3993" s="15">
        <f t="shared" si="1281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73"/>
        <v>717.6</v>
      </c>
      <c r="Y3994" s="14">
        <f t="shared" si="1274"/>
        <v>0</v>
      </c>
      <c r="Z3994" s="14">
        <f t="shared" si="1275"/>
        <v>0</v>
      </c>
      <c r="AA3994" s="14">
        <f t="shared" si="1276"/>
        <v>0</v>
      </c>
      <c r="AB3994" s="14">
        <f t="shared" si="1282"/>
        <v>0</v>
      </c>
      <c r="AC3994" s="15">
        <f t="shared" si="1281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73"/>
        <v>774.59199999999998</v>
      </c>
      <c r="Y3995" s="14">
        <f t="shared" si="1274"/>
        <v>0</v>
      </c>
      <c r="Z3995" s="14">
        <f t="shared" si="1275"/>
        <v>0</v>
      </c>
      <c r="AA3995" s="14">
        <f t="shared" si="1276"/>
        <v>0</v>
      </c>
      <c r="AB3995" s="14">
        <f t="shared" si="1282"/>
        <v>0</v>
      </c>
      <c r="AC3995" s="15">
        <f t="shared" si="1281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73"/>
        <v>685.56799999999998</v>
      </c>
      <c r="Y3996" s="14">
        <f t="shared" si="1274"/>
        <v>0</v>
      </c>
      <c r="Z3996" s="14">
        <f t="shared" si="1275"/>
        <v>0</v>
      </c>
      <c r="AA3996" s="14">
        <f t="shared" si="1276"/>
        <v>0</v>
      </c>
      <c r="AB3996" s="14">
        <f t="shared" si="1282"/>
        <v>0</v>
      </c>
      <c r="AC3996" s="15">
        <f t="shared" si="1281"/>
        <v>685.6</v>
      </c>
      <c r="AD3996" s="48">
        <f>(ROUND(AC3996-AC3982,1)/AC3982)</f>
        <v>9.8717948717948714E-2</v>
      </c>
      <c r="AE3996" s="111"/>
      <c r="AF3996" s="63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73"/>
        <v>592.79999999999995</v>
      </c>
      <c r="Y3997" s="52">
        <f t="shared" si="1274"/>
        <v>0</v>
      </c>
      <c r="Z3997" s="52">
        <f t="shared" si="1275"/>
        <v>0</v>
      </c>
      <c r="AA3997" s="52">
        <f t="shared" si="1276"/>
        <v>0</v>
      </c>
      <c r="AB3997" s="52">
        <f t="shared" si="1282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801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73"/>
        <v>720.48</v>
      </c>
      <c r="Y3998" s="14">
        <f t="shared" si="1274"/>
        <v>0</v>
      </c>
      <c r="Z3998" s="14">
        <f t="shared" si="1275"/>
        <v>0</v>
      </c>
      <c r="AA3998" s="14">
        <f t="shared" si="1276"/>
        <v>0</v>
      </c>
      <c r="AB3998" s="14">
        <f t="shared" ref="AB3998:AB4029" si="1283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/>
      <c r="AF3998" s="60"/>
    </row>
    <row r="3999" spans="1:32">
      <c r="A3999" s="99" t="s">
        <v>802</v>
      </c>
      <c r="B3999" s="87">
        <v>10</v>
      </c>
      <c r="C3999" s="21" t="s">
        <v>835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73"/>
        <v>556.31999999999994</v>
      </c>
      <c r="Y3999" s="14">
        <f t="shared" si="1274"/>
        <v>0</v>
      </c>
      <c r="Z3999" s="14">
        <f t="shared" si="1275"/>
        <v>0</v>
      </c>
      <c r="AA3999" s="14">
        <f t="shared" si="1276"/>
        <v>0</v>
      </c>
      <c r="AB3999" s="14">
        <f t="shared" si="1283"/>
        <v>0</v>
      </c>
      <c r="AC3999" s="15">
        <f t="shared" ref="AC3999:AC4011" si="1284">ROUND(X3999+Y3999+Z3999+AA3999+AB3999,1)</f>
        <v>556.29999999999995</v>
      </c>
      <c r="AD3999" s="48">
        <f>(ROUND(AC3999-AC3997,1)/AC3997)</f>
        <v>-6.1572199730094472E-2</v>
      </c>
      <c r="AE3999" s="113" t="s">
        <v>800</v>
      </c>
      <c r="AF3999" s="60"/>
    </row>
    <row r="4000" spans="1:32">
      <c r="A4000" s="99" t="s">
        <v>803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73"/>
        <v>556.31999999999994</v>
      </c>
      <c r="Y4000" s="14">
        <f t="shared" si="1274"/>
        <v>0</v>
      </c>
      <c r="Z4000" s="14">
        <f t="shared" si="1275"/>
        <v>0</v>
      </c>
      <c r="AA4000" s="14">
        <f t="shared" si="1276"/>
        <v>0</v>
      </c>
      <c r="AB4000" s="14">
        <f t="shared" si="1283"/>
        <v>0</v>
      </c>
      <c r="AC4000" s="15">
        <f t="shared" si="1284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804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73"/>
        <v>556.31999999999994</v>
      </c>
      <c r="Y4001" s="14">
        <f t="shared" si="1274"/>
        <v>0</v>
      </c>
      <c r="Z4001" s="14">
        <f t="shared" si="1275"/>
        <v>0</v>
      </c>
      <c r="AA4001" s="14">
        <f t="shared" si="1276"/>
        <v>0</v>
      </c>
      <c r="AB4001" s="14">
        <f t="shared" si="1283"/>
        <v>0</v>
      </c>
      <c r="AC4001" s="15">
        <f t="shared" si="1284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654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73"/>
        <v>556.31999999999994</v>
      </c>
      <c r="Y4002" s="14">
        <f t="shared" si="1274"/>
        <v>0</v>
      </c>
      <c r="Z4002" s="14">
        <f t="shared" si="1275"/>
        <v>0</v>
      </c>
      <c r="AA4002" s="14">
        <f t="shared" si="1276"/>
        <v>0</v>
      </c>
      <c r="AB4002" s="14">
        <f t="shared" si="1283"/>
        <v>0</v>
      </c>
      <c r="AC4002" s="15">
        <f t="shared" si="1284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595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73"/>
        <v>192.66000000000003</v>
      </c>
      <c r="Y4003" s="14">
        <f t="shared" si="1274"/>
        <v>461.7</v>
      </c>
      <c r="Z4003" s="14">
        <f t="shared" si="1275"/>
        <v>0</v>
      </c>
      <c r="AA4003" s="14">
        <f t="shared" si="1276"/>
        <v>0</v>
      </c>
      <c r="AB4003" s="14">
        <f t="shared" si="1283"/>
        <v>0</v>
      </c>
      <c r="AC4003" s="15">
        <f t="shared" si="1284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830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73"/>
        <v>192.66000000000003</v>
      </c>
      <c r="Y4004" s="14">
        <f t="shared" si="1274"/>
        <v>0</v>
      </c>
      <c r="Z4004" s="14">
        <f t="shared" si="1275"/>
        <v>461.7</v>
      </c>
      <c r="AA4004" s="14">
        <f t="shared" si="1276"/>
        <v>0</v>
      </c>
      <c r="AB4004" s="14">
        <f t="shared" si="1283"/>
        <v>0</v>
      </c>
      <c r="AC4004" s="15">
        <f t="shared" si="1284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831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73"/>
        <v>192.66000000000003</v>
      </c>
      <c r="Y4005" s="14">
        <f t="shared" si="1274"/>
        <v>0</v>
      </c>
      <c r="Z4005" s="14">
        <f t="shared" si="1275"/>
        <v>0</v>
      </c>
      <c r="AA4005" s="14">
        <f t="shared" si="1276"/>
        <v>461.7</v>
      </c>
      <c r="AB4005" s="14">
        <f t="shared" si="1283"/>
        <v>0</v>
      </c>
      <c r="AC4005" s="15">
        <f t="shared" si="1284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832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73"/>
        <v>192.66000000000003</v>
      </c>
      <c r="Y4006" s="14">
        <f t="shared" si="1274"/>
        <v>0</v>
      </c>
      <c r="Z4006" s="14">
        <f t="shared" si="1275"/>
        <v>0</v>
      </c>
      <c r="AA4006" s="14">
        <f t="shared" si="1276"/>
        <v>0</v>
      </c>
      <c r="AB4006" s="14">
        <f t="shared" si="1283"/>
        <v>461.7</v>
      </c>
      <c r="AC4006" s="15">
        <f t="shared" si="1284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833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(N4007/100)*(I4007*$I$13)+(N4007/100)*(J4007*$J$13)+(N4007/100)*(M4007*$M$13)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>N4007+S4007</f>
        <v>684</v>
      </c>
      <c r="Y4007" s="14">
        <f t="shared" si="1274"/>
        <v>0</v>
      </c>
      <c r="Z4007" s="14">
        <f t="shared" si="1275"/>
        <v>0</v>
      </c>
      <c r="AA4007" s="14">
        <f t="shared" si="1276"/>
        <v>0</v>
      </c>
      <c r="AB4007" s="14">
        <f t="shared" si="1283"/>
        <v>0</v>
      </c>
      <c r="AC4007" s="15">
        <f t="shared" si="1284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834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73"/>
        <v>684</v>
      </c>
      <c r="Y4008" s="14">
        <f t="shared" si="1274"/>
        <v>0</v>
      </c>
      <c r="Z4008" s="14">
        <f t="shared" si="1275"/>
        <v>0</v>
      </c>
      <c r="AA4008" s="14">
        <f t="shared" si="1276"/>
        <v>0</v>
      </c>
      <c r="AB4008" s="14">
        <f t="shared" si="1283"/>
        <v>0</v>
      </c>
      <c r="AC4008" s="15">
        <f t="shared" si="1284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73"/>
        <v>684</v>
      </c>
      <c r="Y4009" s="14">
        <f t="shared" si="1274"/>
        <v>0</v>
      </c>
      <c r="Z4009" s="14">
        <f t="shared" si="1275"/>
        <v>0</v>
      </c>
      <c r="AA4009" s="14">
        <f t="shared" si="1276"/>
        <v>0</v>
      </c>
      <c r="AB4009" s="14">
        <f t="shared" si="1283"/>
        <v>0</v>
      </c>
      <c r="AC4009" s="15">
        <f t="shared" si="1284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73"/>
        <v>695.85599999999999</v>
      </c>
      <c r="Y4010" s="14">
        <f t="shared" si="1274"/>
        <v>0</v>
      </c>
      <c r="Z4010" s="14">
        <f t="shared" si="1275"/>
        <v>0</v>
      </c>
      <c r="AA4010" s="14">
        <f t="shared" si="1276"/>
        <v>0</v>
      </c>
      <c r="AB4010" s="14">
        <f t="shared" si="1283"/>
        <v>0</v>
      </c>
      <c r="AC4010" s="15">
        <f t="shared" si="1284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73"/>
        <v>695.85599999999999</v>
      </c>
      <c r="Y4011" s="14">
        <f t="shared" si="1274"/>
        <v>0</v>
      </c>
      <c r="Z4011" s="14">
        <f t="shared" si="1275"/>
        <v>0</v>
      </c>
      <c r="AA4011" s="14">
        <f t="shared" si="1276"/>
        <v>0</v>
      </c>
      <c r="AB4011" s="14">
        <f t="shared" si="1283"/>
        <v>0</v>
      </c>
      <c r="AC4011" s="15">
        <f t="shared" si="1284"/>
        <v>695.9</v>
      </c>
      <c r="AD4011" s="48">
        <f>(ROUND(AC4011-AC3997,1)/AC3997)</f>
        <v>0.17392037786774631</v>
      </c>
      <c r="AE4011" s="113"/>
      <c r="AF4011" s="60"/>
    </row>
    <row r="4012" spans="1:32">
      <c r="A4012" s="106" t="s">
        <v>0</v>
      </c>
      <c r="B4012" s="142" t="s">
        <v>893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85">N4012+S4012</f>
        <v>624</v>
      </c>
      <c r="Y4012" s="52">
        <f t="shared" ref="Y4012:Y4026" si="1286">O4012+T4012</f>
        <v>0</v>
      </c>
      <c r="Z4012" s="52">
        <f t="shared" ref="Z4012:Z4026" si="1287">P4012+U4012</f>
        <v>0</v>
      </c>
      <c r="AA4012" s="52">
        <f t="shared" ref="AA4012:AA4026" si="1288">Q4012+V4012</f>
        <v>0</v>
      </c>
      <c r="AB4012" s="52">
        <f t="shared" si="1283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801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85"/>
        <v>720</v>
      </c>
      <c r="Y4013" s="14">
        <f t="shared" si="1286"/>
        <v>0</v>
      </c>
      <c r="Z4013" s="14">
        <f t="shared" si="1287"/>
        <v>0</v>
      </c>
      <c r="AA4013" s="14">
        <f t="shared" si="1288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802</v>
      </c>
      <c r="B4014" s="89">
        <v>0</v>
      </c>
      <c r="C4014" s="21" t="s">
        <v>835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85"/>
        <v>585.59999999999991</v>
      </c>
      <c r="Y4014" s="14">
        <f t="shared" si="1286"/>
        <v>0</v>
      </c>
      <c r="Z4014" s="14">
        <f t="shared" si="1287"/>
        <v>0</v>
      </c>
      <c r="AA4014" s="14">
        <f t="shared" si="1288"/>
        <v>0</v>
      </c>
      <c r="AB4014" s="14">
        <f>R4014+W4014</f>
        <v>0</v>
      </c>
      <c r="AC4014" s="15">
        <f t="shared" ref="AC4014:AC4026" si="1289">ROUND(X4014+Y4014+Z4014+AA4014+AB4014,1)</f>
        <v>585.6</v>
      </c>
      <c r="AD4014" s="48">
        <f>(ROUND(AC4014-AC4012,1)/AC4012)</f>
        <v>-6.1538461538461535E-2</v>
      </c>
      <c r="AE4014" s="113" t="s">
        <v>800</v>
      </c>
      <c r="AF4014" s="60"/>
    </row>
    <row r="4015" spans="1:32">
      <c r="A4015" s="99" t="s">
        <v>803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85"/>
        <v>585.59999999999991</v>
      </c>
      <c r="Y4015" s="14">
        <f t="shared" si="1286"/>
        <v>0</v>
      </c>
      <c r="Z4015" s="14">
        <f t="shared" si="1287"/>
        <v>0</v>
      </c>
      <c r="AA4015" s="14">
        <f t="shared" si="1288"/>
        <v>0</v>
      </c>
      <c r="AB4015" s="14">
        <f t="shared" ref="AB4015:AB4026" si="1290">R4015+W4015</f>
        <v>0</v>
      </c>
      <c r="AC4015" s="15">
        <f t="shared" si="1289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804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85"/>
        <v>585.59999999999991</v>
      </c>
      <c r="Y4016" s="14">
        <f t="shared" si="1286"/>
        <v>0</v>
      </c>
      <c r="Z4016" s="14">
        <f t="shared" si="1287"/>
        <v>0</v>
      </c>
      <c r="AA4016" s="14">
        <f t="shared" si="1288"/>
        <v>0</v>
      </c>
      <c r="AB4016" s="14">
        <f t="shared" si="1290"/>
        <v>0</v>
      </c>
      <c r="AC4016" s="15">
        <f t="shared" si="1289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654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85"/>
        <v>585.59999999999991</v>
      </c>
      <c r="Y4017" s="14">
        <f t="shared" si="1286"/>
        <v>0</v>
      </c>
      <c r="Z4017" s="14">
        <f t="shared" si="1287"/>
        <v>0</v>
      </c>
      <c r="AA4017" s="14">
        <f t="shared" si="1288"/>
        <v>0</v>
      </c>
      <c r="AB4017" s="14">
        <f t="shared" si="1290"/>
        <v>0</v>
      </c>
      <c r="AC4017" s="15">
        <f t="shared" si="1289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595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85"/>
        <v>202.8</v>
      </c>
      <c r="Y4018" s="14">
        <f t="shared" si="1286"/>
        <v>489.6</v>
      </c>
      <c r="Z4018" s="14">
        <f t="shared" si="1287"/>
        <v>0</v>
      </c>
      <c r="AA4018" s="14">
        <f t="shared" si="1288"/>
        <v>0</v>
      </c>
      <c r="AB4018" s="14">
        <f t="shared" si="1290"/>
        <v>0</v>
      </c>
      <c r="AC4018" s="15">
        <f t="shared" si="1289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830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85"/>
        <v>202.8</v>
      </c>
      <c r="Y4019" s="14">
        <f t="shared" si="1286"/>
        <v>0</v>
      </c>
      <c r="Z4019" s="14">
        <f t="shared" si="1287"/>
        <v>489.6</v>
      </c>
      <c r="AA4019" s="14">
        <f t="shared" si="1288"/>
        <v>0</v>
      </c>
      <c r="AB4019" s="14">
        <f t="shared" si="1290"/>
        <v>0</v>
      </c>
      <c r="AC4019" s="15">
        <f t="shared" si="1289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831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85"/>
        <v>202.8</v>
      </c>
      <c r="Y4020" s="14">
        <f t="shared" si="1286"/>
        <v>0</v>
      </c>
      <c r="Z4020" s="14">
        <f t="shared" si="1287"/>
        <v>0</v>
      </c>
      <c r="AA4020" s="14">
        <f t="shared" si="1288"/>
        <v>489.6</v>
      </c>
      <c r="AB4020" s="14">
        <f t="shared" si="1290"/>
        <v>0</v>
      </c>
      <c r="AC4020" s="15">
        <f t="shared" si="1289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832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85"/>
        <v>202.8</v>
      </c>
      <c r="Y4021" s="14">
        <f t="shared" si="1286"/>
        <v>0</v>
      </c>
      <c r="Z4021" s="14">
        <f t="shared" si="1287"/>
        <v>0</v>
      </c>
      <c r="AA4021" s="14">
        <f t="shared" si="1288"/>
        <v>0</v>
      </c>
      <c r="AB4021" s="14">
        <f t="shared" si="1290"/>
        <v>489.6</v>
      </c>
      <c r="AC4021" s="15">
        <f t="shared" si="1289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833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(N4022/100)*(I4022*$I$13)+(N4022/100)*(J4022*$J$13)+(N4022/100)*(M4022*$M$13)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>N4022+S4022</f>
        <v>738</v>
      </c>
      <c r="Y4022" s="14">
        <f t="shared" si="1286"/>
        <v>0</v>
      </c>
      <c r="Z4022" s="14">
        <f t="shared" si="1287"/>
        <v>0</v>
      </c>
      <c r="AA4022" s="14">
        <f t="shared" si="1288"/>
        <v>0</v>
      </c>
      <c r="AB4022" s="14">
        <f t="shared" si="1290"/>
        <v>0</v>
      </c>
      <c r="AC4022" s="15">
        <f t="shared" si="1289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834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85"/>
        <v>738</v>
      </c>
      <c r="Y4023" s="14">
        <f t="shared" si="1286"/>
        <v>0</v>
      </c>
      <c r="Z4023" s="14">
        <f t="shared" si="1287"/>
        <v>0</v>
      </c>
      <c r="AA4023" s="14">
        <f t="shared" si="1288"/>
        <v>0</v>
      </c>
      <c r="AB4023" s="14">
        <f t="shared" si="1290"/>
        <v>0</v>
      </c>
      <c r="AC4023" s="15">
        <f t="shared" si="1289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85"/>
        <v>738</v>
      </c>
      <c r="Y4024" s="14">
        <f t="shared" si="1286"/>
        <v>0</v>
      </c>
      <c r="Z4024" s="14">
        <f t="shared" si="1287"/>
        <v>0</v>
      </c>
      <c r="AA4024" s="14">
        <f t="shared" si="1288"/>
        <v>0</v>
      </c>
      <c r="AB4024" s="14">
        <f t="shared" si="1290"/>
        <v>0</v>
      </c>
      <c r="AC4024" s="15">
        <f t="shared" si="1289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85"/>
        <v>641.28</v>
      </c>
      <c r="Y4025" s="14">
        <f t="shared" si="1286"/>
        <v>0</v>
      </c>
      <c r="Z4025" s="14">
        <f t="shared" si="1287"/>
        <v>0</v>
      </c>
      <c r="AA4025" s="14">
        <f t="shared" si="1288"/>
        <v>0</v>
      </c>
      <c r="AB4025" s="14">
        <f t="shared" si="1290"/>
        <v>0</v>
      </c>
      <c r="AC4025" s="15">
        <f t="shared" si="1289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85"/>
        <v>810.24</v>
      </c>
      <c r="Y4026" s="14">
        <f t="shared" si="1286"/>
        <v>0</v>
      </c>
      <c r="Z4026" s="14">
        <f t="shared" si="1287"/>
        <v>0</v>
      </c>
      <c r="AA4026" s="14">
        <f t="shared" si="1288"/>
        <v>0</v>
      </c>
      <c r="AB4026" s="14">
        <f t="shared" si="1290"/>
        <v>0</v>
      </c>
      <c r="AC4026" s="15">
        <f t="shared" si="1289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91">N4027+S4027</f>
        <v>509.6</v>
      </c>
      <c r="Y4027" s="52">
        <f t="shared" ref="Y4027:Y4041" si="1292">O4027+T4027</f>
        <v>0</v>
      </c>
      <c r="Z4027" s="52">
        <f t="shared" ref="Z4027:Z4041" si="1293">P4027+U4027</f>
        <v>224</v>
      </c>
      <c r="AA4027" s="52">
        <f t="shared" ref="AA4027:AA4041" si="1294">Q4027+V4027</f>
        <v>0</v>
      </c>
      <c r="AB4027" s="52">
        <f t="shared" si="1283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801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91"/>
        <v>642.88000000000011</v>
      </c>
      <c r="Y4028" s="14">
        <f t="shared" si="1292"/>
        <v>0</v>
      </c>
      <c r="Z4028" s="14">
        <f t="shared" si="1293"/>
        <v>179.2</v>
      </c>
      <c r="AA4028" s="14">
        <f t="shared" si="1294"/>
        <v>0</v>
      </c>
      <c r="AB4028" s="14">
        <f t="shared" si="1283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802</v>
      </c>
      <c r="B4029" s="91">
        <v>14</v>
      </c>
      <c r="C4029" s="21" t="s">
        <v>835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91"/>
        <v>478.24</v>
      </c>
      <c r="Y4029" s="14">
        <f t="shared" si="1292"/>
        <v>0</v>
      </c>
      <c r="Z4029" s="14">
        <f t="shared" si="1293"/>
        <v>217.6</v>
      </c>
      <c r="AA4029" s="14">
        <f t="shared" si="1294"/>
        <v>0</v>
      </c>
      <c r="AB4029" s="14">
        <f t="shared" si="1283"/>
        <v>0</v>
      </c>
      <c r="AC4029" s="15">
        <f t="shared" ref="AC4029:AC4041" si="1295">ROUND(X4029+Y4029+Z4029+AA4029+AB4029,1)</f>
        <v>695.8</v>
      </c>
      <c r="AD4029" s="48">
        <f>(ROUND(AC4029-AC4027,1)/AC4027)</f>
        <v>-5.1526717557251904E-2</v>
      </c>
      <c r="AE4029" s="113" t="s">
        <v>800</v>
      </c>
      <c r="AF4029" s="60"/>
    </row>
    <row r="4030" spans="1:32">
      <c r="A4030" s="99" t="s">
        <v>803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91"/>
        <v>478.24</v>
      </c>
      <c r="Y4030" s="14">
        <f t="shared" si="1292"/>
        <v>0</v>
      </c>
      <c r="Z4030" s="14">
        <f t="shared" si="1293"/>
        <v>217.6</v>
      </c>
      <c r="AA4030" s="14">
        <f t="shared" si="1294"/>
        <v>0</v>
      </c>
      <c r="AB4030" s="14">
        <f t="shared" ref="AB4030:AB4041" si="1296">R4030+W4030</f>
        <v>0</v>
      </c>
      <c r="AC4030" s="15">
        <f t="shared" si="1295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804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91"/>
        <v>478.24</v>
      </c>
      <c r="Y4031" s="14">
        <f t="shared" si="1292"/>
        <v>0</v>
      </c>
      <c r="Z4031" s="14">
        <f t="shared" si="1293"/>
        <v>217.6</v>
      </c>
      <c r="AA4031" s="14">
        <f t="shared" si="1294"/>
        <v>0</v>
      </c>
      <c r="AB4031" s="14">
        <f t="shared" si="1296"/>
        <v>0</v>
      </c>
      <c r="AC4031" s="15">
        <f t="shared" si="1295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654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91"/>
        <v>478.24</v>
      </c>
      <c r="Y4032" s="14">
        <f t="shared" si="1292"/>
        <v>0</v>
      </c>
      <c r="Z4032" s="14">
        <f t="shared" si="1293"/>
        <v>217.6</v>
      </c>
      <c r="AA4032" s="14">
        <f t="shared" si="1294"/>
        <v>0</v>
      </c>
      <c r="AB4032" s="14">
        <f t="shared" si="1296"/>
        <v>0</v>
      </c>
      <c r="AC4032" s="15">
        <f t="shared" si="1295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595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100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444.00000000000006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91"/>
        <v>165.62</v>
      </c>
      <c r="Y4033" s="14">
        <f t="shared" si="1292"/>
        <v>666</v>
      </c>
      <c r="Z4033" s="14">
        <f t="shared" si="1293"/>
        <v>0</v>
      </c>
      <c r="AA4033" s="14">
        <f t="shared" si="1294"/>
        <v>0</v>
      </c>
      <c r="AB4033" s="14">
        <f t="shared" si="1296"/>
        <v>0</v>
      </c>
      <c r="AC4033" s="15">
        <f t="shared" si="1295"/>
        <v>831.6</v>
      </c>
      <c r="AD4033" s="48">
        <f>(ROUND(AC4033-AC4027,1)/AC4027)</f>
        <v>0.13358778625954199</v>
      </c>
      <c r="AE4033" s="113"/>
      <c r="AF4033" s="60"/>
    </row>
    <row r="4034" spans="1:32">
      <c r="A4034" s="99" t="s">
        <v>830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55</v>
      </c>
      <c r="L4034" s="13">
        <v>55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488.40000000000003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91"/>
        <v>165.62</v>
      </c>
      <c r="Y4034" s="14">
        <f t="shared" si="1292"/>
        <v>0</v>
      </c>
      <c r="Z4034" s="14">
        <f t="shared" si="1293"/>
        <v>710.40000000000009</v>
      </c>
      <c r="AA4034" s="14">
        <f t="shared" si="1294"/>
        <v>0</v>
      </c>
      <c r="AB4034" s="14">
        <f t="shared" si="1296"/>
        <v>0</v>
      </c>
      <c r="AC4034" s="15">
        <f t="shared" si="1295"/>
        <v>876</v>
      </c>
      <c r="AD4034" s="48">
        <f>(ROUND(AC4034-AC4027,1)/AC4027)</f>
        <v>0.19411123227917121</v>
      </c>
      <c r="AE4034" s="113"/>
      <c r="AF4034" s="60"/>
    </row>
    <row r="4035" spans="1:32">
      <c r="A4035" s="99" t="s">
        <v>831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100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444.00000000000006</v>
      </c>
      <c r="W4035" s="14">
        <f>(R4035/100)*(K4035*$K$11)+(R4035/100)*(L4035*$L$11)</f>
        <v>0</v>
      </c>
      <c r="X4035" s="14">
        <f t="shared" si="1291"/>
        <v>165.62</v>
      </c>
      <c r="Y4035" s="14">
        <f t="shared" si="1292"/>
        <v>0</v>
      </c>
      <c r="Z4035" s="14">
        <f t="shared" si="1293"/>
        <v>0</v>
      </c>
      <c r="AA4035" s="14">
        <f t="shared" si="1294"/>
        <v>666</v>
      </c>
      <c r="AB4035" s="14">
        <f t="shared" si="1296"/>
        <v>0</v>
      </c>
      <c r="AC4035" s="15">
        <f t="shared" si="1295"/>
        <v>831.6</v>
      </c>
      <c r="AD4035" s="48">
        <f>(ROUND(AC4035-AC4027,1)/AC4027)</f>
        <v>0.13358778625954199</v>
      </c>
      <c r="AE4035" s="113"/>
      <c r="AF4035" s="60"/>
    </row>
    <row r="4036" spans="1:32">
      <c r="A4036" s="99" t="s">
        <v>832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50</v>
      </c>
      <c r="L4036" s="13">
        <v>50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444.00000000000006</v>
      </c>
      <c r="X4036" s="14">
        <f t="shared" si="1291"/>
        <v>165.62</v>
      </c>
      <c r="Y4036" s="14">
        <f t="shared" si="1292"/>
        <v>0</v>
      </c>
      <c r="Z4036" s="14">
        <f t="shared" si="1293"/>
        <v>0</v>
      </c>
      <c r="AA4036" s="14">
        <f t="shared" si="1294"/>
        <v>0</v>
      </c>
      <c r="AB4036" s="14">
        <f t="shared" si="1296"/>
        <v>666</v>
      </c>
      <c r="AC4036" s="15">
        <f t="shared" si="1295"/>
        <v>831.6</v>
      </c>
      <c r="AD4036" s="48">
        <f>(ROUND(AC4036-AC4027,1)/AC4027)</f>
        <v>0.13358778625954199</v>
      </c>
      <c r="AE4036" s="113"/>
      <c r="AF4036" s="60"/>
    </row>
    <row r="4037" spans="1:32">
      <c r="A4037" s="99" t="s">
        <v>833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55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(N4037/100)*(I4037*$I$13)+(N4037/100)*(J4037*$J$13)+(N4037/100)*(M4037*$M$13)</f>
        <v>396.9</v>
      </c>
      <c r="T4037" s="14">
        <f>(O4037/100)*(K4037*$K$13)+(O4037/100)*(M4037*$M$13)</f>
        <v>0</v>
      </c>
      <c r="U4037" s="14">
        <f>(P4037/100)*(K4037*$K$13)+(P4037/100)*(L4037*$L$13)+(P4037/100)*(M4037*$M$13)</f>
        <v>180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>N4037+S4037</f>
        <v>543.9</v>
      </c>
      <c r="Y4037" s="14">
        <f t="shared" si="1292"/>
        <v>0</v>
      </c>
      <c r="Z4037" s="14">
        <f t="shared" si="1293"/>
        <v>300</v>
      </c>
      <c r="AA4037" s="14">
        <f t="shared" si="1294"/>
        <v>0</v>
      </c>
      <c r="AB4037" s="14">
        <f t="shared" si="1296"/>
        <v>0</v>
      </c>
      <c r="AC4037" s="15">
        <f t="shared" si="1295"/>
        <v>843.9</v>
      </c>
      <c r="AD4037" s="48">
        <f>(ROUND(AC4037-AC4027,1)/AC4027)</f>
        <v>0.1503544165757906</v>
      </c>
      <c r="AE4037" s="113"/>
      <c r="AF4037" s="60"/>
    </row>
    <row r="4038" spans="1:32">
      <c r="A4038" s="99" t="s">
        <v>834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90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663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91"/>
        <v>858</v>
      </c>
      <c r="Y4038" s="14">
        <f t="shared" si="1292"/>
        <v>0</v>
      </c>
      <c r="Z4038" s="14">
        <f t="shared" si="1293"/>
        <v>0</v>
      </c>
      <c r="AA4038" s="14">
        <f t="shared" si="1294"/>
        <v>0</v>
      </c>
      <c r="AB4038" s="14">
        <f t="shared" si="1296"/>
        <v>0</v>
      </c>
      <c r="AC4038" s="15">
        <f t="shared" si="1295"/>
        <v>858</v>
      </c>
      <c r="AD4038" s="48">
        <f>(ROUND(AC4038-AC4027,1)/AC4027)</f>
        <v>0.16957470010905126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90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663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91"/>
        <v>858</v>
      </c>
      <c r="Y4039" s="14">
        <f t="shared" si="1292"/>
        <v>0</v>
      </c>
      <c r="Z4039" s="14">
        <f t="shared" si="1293"/>
        <v>0</v>
      </c>
      <c r="AA4039" s="14">
        <f t="shared" si="1294"/>
        <v>0</v>
      </c>
      <c r="AB4039" s="14">
        <f t="shared" si="1296"/>
        <v>0</v>
      </c>
      <c r="AC4039" s="15">
        <f t="shared" si="1295"/>
        <v>858</v>
      </c>
      <c r="AD4039" s="48">
        <f>(ROUND(AC4039-AC4027,1)/AC4027)</f>
        <v>0.16957470010905126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65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435.12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91"/>
        <v>591.92000000000007</v>
      </c>
      <c r="Y4040" s="14">
        <f t="shared" si="1292"/>
        <v>0</v>
      </c>
      <c r="Z4040" s="14">
        <f t="shared" si="1293"/>
        <v>179.2</v>
      </c>
      <c r="AA4040" s="14">
        <f t="shared" si="1294"/>
        <v>0</v>
      </c>
      <c r="AB4040" s="14">
        <f t="shared" si="1296"/>
        <v>0</v>
      </c>
      <c r="AC4040" s="15">
        <f t="shared" si="1295"/>
        <v>771.1</v>
      </c>
      <c r="AD4040" s="48">
        <f>(ROUND(AC4040-AC4027,1)/AC4027)</f>
        <v>5.1117775354416577E-2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90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540.96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91"/>
        <v>697.76</v>
      </c>
      <c r="Y4041" s="14">
        <f t="shared" si="1292"/>
        <v>0</v>
      </c>
      <c r="Z4041" s="14">
        <f t="shared" si="1293"/>
        <v>179.2</v>
      </c>
      <c r="AA4041" s="14">
        <f t="shared" si="1294"/>
        <v>0</v>
      </c>
      <c r="AB4041" s="14">
        <f t="shared" si="1296"/>
        <v>0</v>
      </c>
      <c r="AC4041" s="15">
        <f t="shared" si="1295"/>
        <v>877</v>
      </c>
      <c r="AD4041" s="48">
        <f>(ROUND(AC4041-AC4027,1)/AC4027)</f>
        <v>0.19547437295528899</v>
      </c>
      <c r="AE4041" s="113"/>
      <c r="AF4041" s="60"/>
    </row>
    <row r="4042" spans="1:32">
      <c r="A4042" s="106" t="s">
        <v>0</v>
      </c>
      <c r="B4042" s="92" t="s">
        <v>574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73"/>
        <v>660</v>
      </c>
      <c r="Y4042" s="52">
        <f t="shared" si="1274"/>
        <v>0</v>
      </c>
      <c r="Z4042" s="52">
        <f t="shared" si="1275"/>
        <v>0</v>
      </c>
      <c r="AA4042" s="52">
        <f t="shared" si="1276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801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97">N4043+S4043</f>
        <v>800.8</v>
      </c>
      <c r="Y4043" s="14">
        <f t="shared" ref="Y4043:Y4056" si="1298">O4043+T4043</f>
        <v>0</v>
      </c>
      <c r="Z4043" s="14">
        <f t="shared" ref="Z4043:Z4056" si="1299">P4043+U4043</f>
        <v>0</v>
      </c>
      <c r="AA4043" s="14">
        <f t="shared" ref="AA4043:AA4056" si="1300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802</v>
      </c>
      <c r="B4044" s="93">
        <v>20</v>
      </c>
      <c r="C4044" s="21" t="s">
        <v>835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97"/>
        <v>616</v>
      </c>
      <c r="Y4044" s="14">
        <f t="shared" si="1298"/>
        <v>0</v>
      </c>
      <c r="Z4044" s="14">
        <f t="shared" si="1299"/>
        <v>0</v>
      </c>
      <c r="AA4044" s="14">
        <f t="shared" si="1300"/>
        <v>0</v>
      </c>
      <c r="AB4044" s="14">
        <f>R4044+W4044</f>
        <v>0</v>
      </c>
      <c r="AC4044" s="15">
        <f t="shared" ref="AC4044:AC4056" si="1301">ROUND(X4044+Y4044+Z4044+AA4044+AB4044,1)</f>
        <v>616</v>
      </c>
      <c r="AD4044" s="48">
        <f>(ROUND(AC4044-AC4042,1)/AC4042)</f>
        <v>-6.6666666666666666E-2</v>
      </c>
      <c r="AE4044" s="113" t="s">
        <v>800</v>
      </c>
      <c r="AF4044" s="60"/>
    </row>
    <row r="4045" spans="1:32">
      <c r="A4045" s="99" t="s">
        <v>803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97"/>
        <v>616</v>
      </c>
      <c r="Y4045" s="14">
        <f t="shared" si="1298"/>
        <v>0</v>
      </c>
      <c r="Z4045" s="14">
        <f t="shared" si="1299"/>
        <v>0</v>
      </c>
      <c r="AA4045" s="14">
        <f t="shared" si="1300"/>
        <v>0</v>
      </c>
      <c r="AB4045" s="14">
        <f t="shared" ref="AB4045:AB4056" si="1302">R4045+W4045</f>
        <v>0</v>
      </c>
      <c r="AC4045" s="15">
        <f t="shared" si="1301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804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97"/>
        <v>616</v>
      </c>
      <c r="Y4046" s="14">
        <f t="shared" si="1298"/>
        <v>0</v>
      </c>
      <c r="Z4046" s="14">
        <f t="shared" si="1299"/>
        <v>0</v>
      </c>
      <c r="AA4046" s="14">
        <f t="shared" si="1300"/>
        <v>0</v>
      </c>
      <c r="AB4046" s="14">
        <f t="shared" si="1302"/>
        <v>0</v>
      </c>
      <c r="AC4046" s="15">
        <f t="shared" si="1301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654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97"/>
        <v>616</v>
      </c>
      <c r="Y4047" s="14">
        <f t="shared" si="1298"/>
        <v>0</v>
      </c>
      <c r="Z4047" s="14">
        <f t="shared" si="1299"/>
        <v>0</v>
      </c>
      <c r="AA4047" s="14">
        <f t="shared" si="1300"/>
        <v>0</v>
      </c>
      <c r="AB4047" s="14">
        <f t="shared" si="1302"/>
        <v>0</v>
      </c>
      <c r="AC4047" s="15">
        <f t="shared" si="1301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595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97"/>
        <v>214.5</v>
      </c>
      <c r="Y4048" s="14">
        <f t="shared" si="1298"/>
        <v>511.5</v>
      </c>
      <c r="Z4048" s="14">
        <f t="shared" si="1299"/>
        <v>0</v>
      </c>
      <c r="AA4048" s="14">
        <f t="shared" si="1300"/>
        <v>0</v>
      </c>
      <c r="AB4048" s="14">
        <f t="shared" si="1302"/>
        <v>0</v>
      </c>
      <c r="AC4048" s="15">
        <f t="shared" si="1301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830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97"/>
        <v>214.5</v>
      </c>
      <c r="Y4049" s="14">
        <f t="shared" si="1298"/>
        <v>0</v>
      </c>
      <c r="Z4049" s="14">
        <f t="shared" si="1299"/>
        <v>511.5</v>
      </c>
      <c r="AA4049" s="14">
        <f t="shared" si="1300"/>
        <v>0</v>
      </c>
      <c r="AB4049" s="14">
        <f t="shared" si="1302"/>
        <v>0</v>
      </c>
      <c r="AC4049" s="15">
        <f t="shared" si="1301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831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297"/>
        <v>214.5</v>
      </c>
      <c r="Y4050" s="14">
        <f t="shared" si="1298"/>
        <v>0</v>
      </c>
      <c r="Z4050" s="14">
        <f t="shared" si="1299"/>
        <v>0</v>
      </c>
      <c r="AA4050" s="14">
        <f t="shared" si="1300"/>
        <v>511.5</v>
      </c>
      <c r="AB4050" s="14">
        <f t="shared" si="1302"/>
        <v>0</v>
      </c>
      <c r="AC4050" s="15">
        <f t="shared" si="1301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832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297"/>
        <v>214.5</v>
      </c>
      <c r="Y4051" s="14">
        <f t="shared" si="1298"/>
        <v>0</v>
      </c>
      <c r="Z4051" s="14">
        <f t="shared" si="1299"/>
        <v>0</v>
      </c>
      <c r="AA4051" s="14">
        <f t="shared" si="1300"/>
        <v>0</v>
      </c>
      <c r="AB4051" s="14">
        <f t="shared" si="1302"/>
        <v>511.5</v>
      </c>
      <c r="AC4051" s="15">
        <f t="shared" si="1301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833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(N4052/100)*(I4052*$I$13)+(N4052/100)*(J4052*$J$13)+(N4052/100)*(M4052*$M$13)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>N4052+S4052</f>
        <v>759</v>
      </c>
      <c r="Y4052" s="14">
        <f t="shared" si="1298"/>
        <v>0</v>
      </c>
      <c r="Z4052" s="14">
        <f t="shared" si="1299"/>
        <v>0</v>
      </c>
      <c r="AA4052" s="14">
        <f t="shared" si="1300"/>
        <v>0</v>
      </c>
      <c r="AB4052" s="14">
        <f t="shared" si="1302"/>
        <v>0</v>
      </c>
      <c r="AC4052" s="15">
        <f t="shared" si="1301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834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97"/>
        <v>759</v>
      </c>
      <c r="Y4053" s="14">
        <f t="shared" si="1298"/>
        <v>0</v>
      </c>
      <c r="Z4053" s="14">
        <f t="shared" si="1299"/>
        <v>0</v>
      </c>
      <c r="AA4053" s="14">
        <f t="shared" si="1300"/>
        <v>0</v>
      </c>
      <c r="AB4053" s="14">
        <f t="shared" si="1302"/>
        <v>0</v>
      </c>
      <c r="AC4053" s="15">
        <f t="shared" si="1301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97"/>
        <v>759</v>
      </c>
      <c r="Y4054" s="14">
        <f t="shared" si="1298"/>
        <v>0</v>
      </c>
      <c r="Z4054" s="14">
        <f t="shared" si="1299"/>
        <v>0</v>
      </c>
      <c r="AA4054" s="14">
        <f t="shared" si="1300"/>
        <v>0</v>
      </c>
      <c r="AB4054" s="14">
        <f t="shared" si="1302"/>
        <v>0</v>
      </c>
      <c r="AC4054" s="15">
        <f t="shared" si="1301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97"/>
        <v>769.12</v>
      </c>
      <c r="Y4055" s="14">
        <f t="shared" si="1298"/>
        <v>0</v>
      </c>
      <c r="Z4055" s="14">
        <f t="shared" si="1299"/>
        <v>0</v>
      </c>
      <c r="AA4055" s="14">
        <f t="shared" si="1300"/>
        <v>0</v>
      </c>
      <c r="AB4055" s="14">
        <f t="shared" si="1302"/>
        <v>0</v>
      </c>
      <c r="AC4055" s="15">
        <f t="shared" si="1301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97"/>
        <v>769.12</v>
      </c>
      <c r="Y4056" s="14">
        <f t="shared" si="1298"/>
        <v>0</v>
      </c>
      <c r="Z4056" s="14">
        <f t="shared" si="1299"/>
        <v>0</v>
      </c>
      <c r="AA4056" s="14">
        <f t="shared" si="1300"/>
        <v>0</v>
      </c>
      <c r="AB4056" s="14">
        <f t="shared" si="1302"/>
        <v>0</v>
      </c>
      <c r="AC4056" s="15">
        <f t="shared" si="1301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578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303">N4057+S4057</f>
        <v>0</v>
      </c>
      <c r="Y4057" s="52">
        <f t="shared" ref="Y4057:Y4071" si="1304">O4057+T4057</f>
        <v>672</v>
      </c>
      <c r="Z4057" s="52">
        <f t="shared" ref="Z4057:Z4071" si="1305">P4057+U4057</f>
        <v>0</v>
      </c>
      <c r="AA4057" s="52">
        <f t="shared" ref="AA4057:AA4071" si="1306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801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303"/>
        <v>0</v>
      </c>
      <c r="Y4058" s="14">
        <f t="shared" si="1304"/>
        <v>716.80000000000007</v>
      </c>
      <c r="Z4058" s="14">
        <f t="shared" si="1305"/>
        <v>0</v>
      </c>
      <c r="AA4058" s="14">
        <f t="shared" si="1306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802</v>
      </c>
      <c r="B4059" s="91">
        <v>10</v>
      </c>
      <c r="C4059" s="21" t="s">
        <v>835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303"/>
        <v>0</v>
      </c>
      <c r="Y4059" s="14">
        <f t="shared" si="1304"/>
        <v>632.79999999999995</v>
      </c>
      <c r="Z4059" s="14">
        <f t="shared" si="1305"/>
        <v>0</v>
      </c>
      <c r="AA4059" s="14">
        <f t="shared" si="1306"/>
        <v>0</v>
      </c>
      <c r="AB4059" s="14">
        <f>R4059+W4059</f>
        <v>0</v>
      </c>
      <c r="AC4059" s="15">
        <f t="shared" ref="AC4059:AC4071" si="1307">ROUND(X4059+Y4059+Z4059+AA4059+AB4059,1)</f>
        <v>632.79999999999995</v>
      </c>
      <c r="AD4059" s="48">
        <f>(ROUND(AC4059-AC4057,1)/AC4057)</f>
        <v>-5.8333333333333334E-2</v>
      </c>
      <c r="AE4059" s="113" t="s">
        <v>800</v>
      </c>
      <c r="AF4059" s="60"/>
    </row>
    <row r="4060" spans="1:32">
      <c r="A4060" s="99" t="s">
        <v>803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303"/>
        <v>0</v>
      </c>
      <c r="Y4060" s="14">
        <f t="shared" si="1304"/>
        <v>632.79999999999995</v>
      </c>
      <c r="Z4060" s="14">
        <f t="shared" si="1305"/>
        <v>0</v>
      </c>
      <c r="AA4060" s="14">
        <f t="shared" si="1306"/>
        <v>0</v>
      </c>
      <c r="AB4060" s="14">
        <f t="shared" ref="AB4060:AB4071" si="1308">R4060+W4060</f>
        <v>0</v>
      </c>
      <c r="AC4060" s="15">
        <f t="shared" si="1307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804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303"/>
        <v>0</v>
      </c>
      <c r="Y4061" s="14">
        <f t="shared" si="1304"/>
        <v>632.79999999999995</v>
      </c>
      <c r="Z4061" s="14">
        <f t="shared" si="1305"/>
        <v>0</v>
      </c>
      <c r="AA4061" s="14">
        <f t="shared" si="1306"/>
        <v>0</v>
      </c>
      <c r="AB4061" s="14">
        <f t="shared" si="1308"/>
        <v>0</v>
      </c>
      <c r="AC4061" s="15">
        <f t="shared" si="1307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654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303"/>
        <v>0</v>
      </c>
      <c r="Y4062" s="14">
        <f t="shared" si="1304"/>
        <v>632.79999999999995</v>
      </c>
      <c r="Z4062" s="14">
        <f t="shared" si="1305"/>
        <v>0</v>
      </c>
      <c r="AA4062" s="14">
        <f t="shared" si="1306"/>
        <v>0</v>
      </c>
      <c r="AB4062" s="14">
        <f t="shared" si="1308"/>
        <v>0</v>
      </c>
      <c r="AC4062" s="15">
        <f t="shared" si="1307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595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303"/>
        <v>0</v>
      </c>
      <c r="Y4063" s="14">
        <f t="shared" si="1304"/>
        <v>750</v>
      </c>
      <c r="Z4063" s="14">
        <f t="shared" si="1305"/>
        <v>0</v>
      </c>
      <c r="AA4063" s="14">
        <f t="shared" si="1306"/>
        <v>0</v>
      </c>
      <c r="AB4063" s="14">
        <f t="shared" si="1308"/>
        <v>0</v>
      </c>
      <c r="AC4063" s="15">
        <f t="shared" si="1307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830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303"/>
        <v>0</v>
      </c>
      <c r="Y4064" s="14">
        <f t="shared" si="1304"/>
        <v>0</v>
      </c>
      <c r="Z4064" s="14">
        <f t="shared" si="1305"/>
        <v>750</v>
      </c>
      <c r="AA4064" s="14">
        <f t="shared" si="1306"/>
        <v>0</v>
      </c>
      <c r="AB4064" s="14">
        <f t="shared" si="1308"/>
        <v>0</v>
      </c>
      <c r="AC4064" s="15">
        <f t="shared" si="1307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831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303"/>
        <v>0</v>
      </c>
      <c r="Y4065" s="14">
        <f t="shared" si="1304"/>
        <v>0</v>
      </c>
      <c r="Z4065" s="14">
        <f t="shared" si="1305"/>
        <v>0</v>
      </c>
      <c r="AA4065" s="14">
        <f t="shared" si="1306"/>
        <v>750</v>
      </c>
      <c r="AB4065" s="14">
        <f t="shared" si="1308"/>
        <v>0</v>
      </c>
      <c r="AC4065" s="15">
        <f t="shared" si="1307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832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303"/>
        <v>0</v>
      </c>
      <c r="Y4066" s="14">
        <f t="shared" si="1304"/>
        <v>0</v>
      </c>
      <c r="Z4066" s="14">
        <f t="shared" si="1305"/>
        <v>0</v>
      </c>
      <c r="AA4066" s="14">
        <f t="shared" si="1306"/>
        <v>0</v>
      </c>
      <c r="AB4066" s="14">
        <f t="shared" si="1308"/>
        <v>750</v>
      </c>
      <c r="AC4066" s="15">
        <f t="shared" si="1307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833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(N4067/100)*(I4067*$I$13)+(N4067/100)*(J4067*$J$13)+(N4067/100)*(M4067*$M$13)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>N4067+S4067</f>
        <v>0</v>
      </c>
      <c r="Y4067" s="14">
        <f t="shared" si="1304"/>
        <v>777</v>
      </c>
      <c r="Z4067" s="14">
        <f t="shared" si="1305"/>
        <v>0</v>
      </c>
      <c r="AA4067" s="14">
        <f t="shared" si="1306"/>
        <v>0</v>
      </c>
      <c r="AB4067" s="14">
        <f t="shared" si="1308"/>
        <v>0</v>
      </c>
      <c r="AC4067" s="15">
        <f t="shared" si="1307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834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303"/>
        <v>756</v>
      </c>
      <c r="Y4068" s="14">
        <f t="shared" si="1304"/>
        <v>0</v>
      </c>
      <c r="Z4068" s="14">
        <f t="shared" si="1305"/>
        <v>0</v>
      </c>
      <c r="AA4068" s="14">
        <f t="shared" si="1306"/>
        <v>0</v>
      </c>
      <c r="AB4068" s="14">
        <f t="shared" si="1308"/>
        <v>0</v>
      </c>
      <c r="AC4068" s="15">
        <f t="shared" si="1307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303"/>
        <v>756</v>
      </c>
      <c r="Y4069" s="14">
        <f t="shared" si="1304"/>
        <v>0</v>
      </c>
      <c r="Z4069" s="14">
        <f t="shared" si="1305"/>
        <v>0</v>
      </c>
      <c r="AA4069" s="14">
        <f t="shared" si="1306"/>
        <v>0</v>
      </c>
      <c r="AB4069" s="14">
        <f t="shared" si="1308"/>
        <v>0</v>
      </c>
      <c r="AC4069" s="15">
        <f t="shared" si="1307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303"/>
        <v>0</v>
      </c>
      <c r="Y4070" s="14">
        <f t="shared" si="1304"/>
        <v>716.80000000000007</v>
      </c>
      <c r="Z4070" s="14">
        <f t="shared" si="1305"/>
        <v>0</v>
      </c>
      <c r="AA4070" s="14">
        <f t="shared" si="1306"/>
        <v>0</v>
      </c>
      <c r="AB4070" s="14">
        <f t="shared" si="1308"/>
        <v>0</v>
      </c>
      <c r="AC4070" s="15">
        <f t="shared" si="1307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303"/>
        <v>0</v>
      </c>
      <c r="Y4071" s="14">
        <f t="shared" si="1304"/>
        <v>716.80000000000007</v>
      </c>
      <c r="Z4071" s="14">
        <f t="shared" si="1305"/>
        <v>0</v>
      </c>
      <c r="AA4071" s="14">
        <f t="shared" si="1306"/>
        <v>0</v>
      </c>
      <c r="AB4071" s="14">
        <f t="shared" si="1308"/>
        <v>0</v>
      </c>
      <c r="AC4071" s="15">
        <f t="shared" si="1307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1017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309">N4072+S4072</f>
        <v>132</v>
      </c>
      <c r="Y4072" s="52">
        <f t="shared" ref="Y4072:Y4086" si="1310">O4072+T4072</f>
        <v>132</v>
      </c>
      <c r="Z4072" s="52">
        <f t="shared" ref="Z4072:Z4086" si="1311">P4072+U4072</f>
        <v>132</v>
      </c>
      <c r="AA4072" s="52">
        <f t="shared" ref="AA4072:AA4086" si="1312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1"/>
      <c r="AF4072" s="63"/>
    </row>
    <row r="4073" spans="1:32">
      <c r="A4073" s="99" t="s">
        <v>801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30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158.4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309"/>
        <v>264</v>
      </c>
      <c r="Y4073" s="14">
        <f t="shared" si="1310"/>
        <v>105.60000000000001</v>
      </c>
      <c r="Z4073" s="14">
        <f t="shared" si="1311"/>
        <v>105.60000000000001</v>
      </c>
      <c r="AA4073" s="14">
        <f t="shared" si="1312"/>
        <v>105.60000000000001</v>
      </c>
      <c r="AB4073" s="14">
        <f>R4073+W4073</f>
        <v>105.60000000000001</v>
      </c>
      <c r="AC4073" s="15">
        <f>ROUND(X4073+Y4073+Z4073+AA4073+AB4073,1)</f>
        <v>686.4</v>
      </c>
      <c r="AD4073" s="48">
        <f>(ROUND(AC4073-AC4072,1)/AC4072)</f>
        <v>0.04</v>
      </c>
      <c r="AE4073" s="113"/>
      <c r="AF4073" s="60"/>
    </row>
    <row r="4074" spans="1:32">
      <c r="A4074" s="99" t="s">
        <v>802</v>
      </c>
      <c r="B4074" s="93">
        <v>10</v>
      </c>
      <c r="C4074" s="21" t="s">
        <v>835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309"/>
        <v>132</v>
      </c>
      <c r="Y4074" s="14">
        <f t="shared" si="1310"/>
        <v>132</v>
      </c>
      <c r="Z4074" s="14">
        <f t="shared" si="1311"/>
        <v>132</v>
      </c>
      <c r="AA4074" s="14">
        <f t="shared" si="1312"/>
        <v>132</v>
      </c>
      <c r="AB4074" s="14">
        <f>R4074+W4074</f>
        <v>132</v>
      </c>
      <c r="AC4074" s="15">
        <f t="shared" ref="AC4074:AC4086" si="1313">ROUND(X4074+Y4074+Z4074+AA4074+AB4074,1)</f>
        <v>660</v>
      </c>
      <c r="AD4074" s="48">
        <f>(ROUND(AC4074-AC4072,1)/AC4072)</f>
        <v>0</v>
      </c>
      <c r="AE4074" s="113"/>
      <c r="AF4074" s="60"/>
    </row>
    <row r="4075" spans="1:32">
      <c r="A4075" s="99" t="s">
        <v>803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309"/>
        <v>132</v>
      </c>
      <c r="Y4075" s="14">
        <f t="shared" si="1310"/>
        <v>132</v>
      </c>
      <c r="Z4075" s="14">
        <f t="shared" si="1311"/>
        <v>132</v>
      </c>
      <c r="AA4075" s="14">
        <f t="shared" si="1312"/>
        <v>132</v>
      </c>
      <c r="AB4075" s="14">
        <f t="shared" ref="AB4075:AB4086" si="1314">R4075+W4075</f>
        <v>132</v>
      </c>
      <c r="AC4075" s="15">
        <f t="shared" si="1313"/>
        <v>660</v>
      </c>
      <c r="AD4075" s="48">
        <f>(ROUND(AC4075-AC4072,1)/AC4072)</f>
        <v>0</v>
      </c>
      <c r="AE4075" s="113" t="s">
        <v>800</v>
      </c>
      <c r="AF4075" s="60"/>
    </row>
    <row r="4076" spans="1:32">
      <c r="A4076" s="99" t="s">
        <v>804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309"/>
        <v>132</v>
      </c>
      <c r="Y4076" s="14">
        <f t="shared" si="1310"/>
        <v>132</v>
      </c>
      <c r="Z4076" s="14">
        <f t="shared" si="1311"/>
        <v>132</v>
      </c>
      <c r="AA4076" s="14">
        <f t="shared" si="1312"/>
        <v>132</v>
      </c>
      <c r="AB4076" s="14">
        <f t="shared" si="1314"/>
        <v>132</v>
      </c>
      <c r="AC4076" s="15">
        <f t="shared" si="1313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654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309"/>
        <v>132</v>
      </c>
      <c r="Y4077" s="14">
        <f t="shared" si="1310"/>
        <v>132</v>
      </c>
      <c r="Z4077" s="14">
        <f t="shared" si="1311"/>
        <v>132</v>
      </c>
      <c r="AA4077" s="14">
        <f t="shared" si="1312"/>
        <v>132</v>
      </c>
      <c r="AB4077" s="14">
        <f t="shared" si="1314"/>
        <v>132</v>
      </c>
      <c r="AC4077" s="15">
        <f t="shared" si="1313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595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80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384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309"/>
        <v>42.9</v>
      </c>
      <c r="Y4078" s="14">
        <f t="shared" si="1310"/>
        <v>624</v>
      </c>
      <c r="Z4078" s="14">
        <f t="shared" si="1311"/>
        <v>0</v>
      </c>
      <c r="AA4078" s="14">
        <f t="shared" si="1312"/>
        <v>0</v>
      </c>
      <c r="AB4078" s="14">
        <f t="shared" si="1314"/>
        <v>0</v>
      </c>
      <c r="AC4078" s="15">
        <f t="shared" si="1313"/>
        <v>666.9</v>
      </c>
      <c r="AD4078" s="48">
        <f>(ROUND(AC4078-AC4072,1)/AC4072)</f>
        <v>1.0454545454545456E-2</v>
      </c>
      <c r="AE4078" s="113"/>
      <c r="AF4078" s="60"/>
    </row>
    <row r="4079" spans="1:32">
      <c r="A4079" s="99" t="s">
        <v>830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40</v>
      </c>
      <c r="L4079" s="13">
        <v>40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384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309"/>
        <v>42.9</v>
      </c>
      <c r="Y4079" s="14">
        <f t="shared" si="1310"/>
        <v>0</v>
      </c>
      <c r="Z4079" s="14">
        <f t="shared" si="1311"/>
        <v>624</v>
      </c>
      <c r="AA4079" s="14">
        <f t="shared" si="1312"/>
        <v>0</v>
      </c>
      <c r="AB4079" s="14">
        <f t="shared" si="1314"/>
        <v>0</v>
      </c>
      <c r="AC4079" s="15">
        <f t="shared" si="1313"/>
        <v>666.9</v>
      </c>
      <c r="AD4079" s="48">
        <f>(ROUND(AC4079-AC4072,1)/AC4072)</f>
        <v>1.0454545454545456E-2</v>
      </c>
      <c r="AE4079" s="113"/>
      <c r="AF4079" s="60"/>
    </row>
    <row r="4080" spans="1:32">
      <c r="A4080" s="99" t="s">
        <v>831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80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384</v>
      </c>
      <c r="W4080" s="14">
        <f>(R4080/100)*(K4080*$K$11)+(R4080/100)*(L4080*$L$11)</f>
        <v>0</v>
      </c>
      <c r="X4080" s="14">
        <f t="shared" si="1309"/>
        <v>42.9</v>
      </c>
      <c r="Y4080" s="14">
        <f t="shared" si="1310"/>
        <v>0</v>
      </c>
      <c r="Z4080" s="14">
        <f t="shared" si="1311"/>
        <v>0</v>
      </c>
      <c r="AA4080" s="14">
        <f t="shared" si="1312"/>
        <v>624</v>
      </c>
      <c r="AB4080" s="14">
        <f t="shared" si="1314"/>
        <v>0</v>
      </c>
      <c r="AC4080" s="15">
        <f t="shared" si="1313"/>
        <v>666.9</v>
      </c>
      <c r="AD4080" s="48">
        <f>(ROUND(AC4080-AC4072,1)/AC4072)</f>
        <v>1.0454545454545456E-2</v>
      </c>
      <c r="AE4080" s="113"/>
      <c r="AF4080" s="60"/>
    </row>
    <row r="4081" spans="1:32">
      <c r="A4081" s="99" t="s">
        <v>832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40</v>
      </c>
      <c r="L4081" s="13">
        <v>40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384</v>
      </c>
      <c r="X4081" s="14">
        <f t="shared" si="1309"/>
        <v>42.9</v>
      </c>
      <c r="Y4081" s="14">
        <f t="shared" si="1310"/>
        <v>0</v>
      </c>
      <c r="Z4081" s="14">
        <f t="shared" si="1311"/>
        <v>0</v>
      </c>
      <c r="AA4081" s="14">
        <f t="shared" si="1312"/>
        <v>0</v>
      </c>
      <c r="AB4081" s="14">
        <f t="shared" si="1314"/>
        <v>624</v>
      </c>
      <c r="AC4081" s="15">
        <f t="shared" si="1313"/>
        <v>666.9</v>
      </c>
      <c r="AD4081" s="48">
        <f>(ROUND(AC4081-AC4072,1)/AC4072)</f>
        <v>1.0454545454545456E-2</v>
      </c>
      <c r="AE4081" s="113"/>
      <c r="AF4081" s="60"/>
    </row>
    <row r="4082" spans="1:32">
      <c r="A4082" s="99" t="s">
        <v>833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20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(N4082/100)*(I4082*$I$13)+(N4082/100)*(J4082*$J$13)+(N4082/100)*(M4082*$M$13)</f>
        <v>39.6</v>
      </c>
      <c r="T4082" s="14">
        <f>(O4082/100)*(K4082*$K$13)+(O4082/100)*(M4082*$M$13)</f>
        <v>39.6</v>
      </c>
      <c r="U4082" s="14">
        <f>(P4082/100)*(K4082*$K$13)+(P4082/100)*(L4082*$L$13)+(P4082/100)*(M4082*$M$13)</f>
        <v>39.6</v>
      </c>
      <c r="V4082" s="14">
        <f>(Q4082/100)*(L4082*$L$13)+(Q4082/100)*(M4082*$M$13)</f>
        <v>39.6</v>
      </c>
      <c r="W4082" s="14">
        <f>(R4082/100)*(K4082*$K$13)+(R4082/100)*(L4082*$L$13)+(R4082/100)*(M4082*$M$13)</f>
        <v>39.6</v>
      </c>
      <c r="X4082" s="14">
        <f>N4082+S4082</f>
        <v>138.6</v>
      </c>
      <c r="Y4082" s="14">
        <f t="shared" si="1310"/>
        <v>138.6</v>
      </c>
      <c r="Z4082" s="14">
        <f t="shared" si="1311"/>
        <v>138.6</v>
      </c>
      <c r="AA4082" s="14">
        <f t="shared" si="1312"/>
        <v>138.6</v>
      </c>
      <c r="AB4082" s="14">
        <f t="shared" si="1314"/>
        <v>138.6</v>
      </c>
      <c r="AC4082" s="15">
        <f t="shared" si="1313"/>
        <v>693</v>
      </c>
      <c r="AD4082" s="48">
        <f>(ROUND(AC4082-AC4072,1)/AC4072)</f>
        <v>0.05</v>
      </c>
      <c r="AE4082" s="113"/>
      <c r="AF4082" s="60"/>
    </row>
    <row r="4083" spans="1:32">
      <c r="A4083" s="99" t="s">
        <v>834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50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345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309"/>
        <v>690</v>
      </c>
      <c r="Y4083" s="14">
        <f t="shared" si="1310"/>
        <v>0</v>
      </c>
      <c r="Z4083" s="14">
        <f t="shared" si="1311"/>
        <v>0</v>
      </c>
      <c r="AA4083" s="14">
        <f t="shared" si="1312"/>
        <v>0</v>
      </c>
      <c r="AB4083" s="14">
        <f t="shared" si="1314"/>
        <v>0</v>
      </c>
      <c r="AC4083" s="15">
        <f t="shared" si="1313"/>
        <v>690</v>
      </c>
      <c r="AD4083" s="48">
        <f>(ROUND(AC4083-AC4072,1)/AC4072)</f>
        <v>4.5454545454545456E-2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50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345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309"/>
        <v>690</v>
      </c>
      <c r="Y4084" s="14">
        <f t="shared" si="1310"/>
        <v>0</v>
      </c>
      <c r="Z4084" s="14">
        <f t="shared" si="1311"/>
        <v>0</v>
      </c>
      <c r="AA4084" s="14">
        <f t="shared" si="1312"/>
        <v>0</v>
      </c>
      <c r="AB4084" s="14">
        <f t="shared" si="1314"/>
        <v>0</v>
      </c>
      <c r="AC4084" s="15">
        <f t="shared" si="1313"/>
        <v>690</v>
      </c>
      <c r="AD4084" s="48">
        <f>(ROUND(AC4084-AC4072,1)/AC4072)</f>
        <v>4.5454545454545456E-2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309"/>
        <v>290.40000000000003</v>
      </c>
      <c r="Y4085" s="14">
        <f t="shared" si="1310"/>
        <v>105.60000000000001</v>
      </c>
      <c r="Z4085" s="14">
        <f t="shared" si="1311"/>
        <v>105.60000000000001</v>
      </c>
      <c r="AA4085" s="14">
        <f t="shared" si="1312"/>
        <v>105.60000000000001</v>
      </c>
      <c r="AB4085" s="14">
        <f t="shared" si="1314"/>
        <v>105.60000000000001</v>
      </c>
      <c r="AC4085" s="15">
        <f t="shared" si="1313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309"/>
        <v>290.40000000000003</v>
      </c>
      <c r="Y4086" s="14">
        <f t="shared" si="1310"/>
        <v>105.60000000000001</v>
      </c>
      <c r="Z4086" s="14">
        <f t="shared" si="1311"/>
        <v>105.60000000000001</v>
      </c>
      <c r="AA4086" s="14">
        <f t="shared" si="1312"/>
        <v>105.60000000000001</v>
      </c>
      <c r="AB4086" s="14">
        <f t="shared" si="1314"/>
        <v>105.60000000000001</v>
      </c>
      <c r="AC4086" s="15">
        <f t="shared" si="1313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895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315">N4087+S4087</f>
        <v>739.2</v>
      </c>
      <c r="Y4087" s="52">
        <f t="shared" ref="Y4087:Y4101" si="1316">O4087+T4087</f>
        <v>0</v>
      </c>
      <c r="Z4087" s="52">
        <f t="shared" ref="Z4087:Z4101" si="1317">P4087+U4087</f>
        <v>0</v>
      </c>
      <c r="AA4087" s="52">
        <f t="shared" ref="AA4087:AA4101" si="1318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3"/>
      <c r="AF4087" s="60"/>
    </row>
    <row r="4088" spans="1:32">
      <c r="A4088" s="99" t="s">
        <v>801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315"/>
        <v>844.80000000000007</v>
      </c>
      <c r="Y4088" s="14">
        <f t="shared" si="1316"/>
        <v>0</v>
      </c>
      <c r="Z4088" s="14">
        <f t="shared" si="1317"/>
        <v>0</v>
      </c>
      <c r="AA4088" s="14">
        <f t="shared" si="1318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802</v>
      </c>
      <c r="B4089" s="91">
        <v>14</v>
      </c>
      <c r="C4089" s="21" t="s">
        <v>835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315"/>
        <v>691.68000000000006</v>
      </c>
      <c r="Y4089" s="14">
        <f t="shared" si="1316"/>
        <v>0</v>
      </c>
      <c r="Z4089" s="14">
        <f t="shared" si="1317"/>
        <v>0</v>
      </c>
      <c r="AA4089" s="14">
        <f t="shared" si="1318"/>
        <v>0</v>
      </c>
      <c r="AB4089" s="14">
        <f>R4089+W4089</f>
        <v>0</v>
      </c>
      <c r="AC4089" s="15">
        <f t="shared" ref="AC4089:AC4101" si="1319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803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315"/>
        <v>691.68000000000006</v>
      </c>
      <c r="Y4090" s="14">
        <f t="shared" si="1316"/>
        <v>0</v>
      </c>
      <c r="Z4090" s="14">
        <f t="shared" si="1317"/>
        <v>0</v>
      </c>
      <c r="AA4090" s="14">
        <f t="shared" si="1318"/>
        <v>0</v>
      </c>
      <c r="AB4090" s="14">
        <f t="shared" ref="AB4090:AB4101" si="1320">R4090+W4090</f>
        <v>0</v>
      </c>
      <c r="AC4090" s="15">
        <f t="shared" si="1319"/>
        <v>691.7</v>
      </c>
      <c r="AD4090" s="48">
        <f>(ROUND(AC4090-AC4087,1)/AC4087)</f>
        <v>-6.4258658008658001E-2</v>
      </c>
      <c r="AE4090" s="113" t="s">
        <v>800</v>
      </c>
      <c r="AF4090" s="60"/>
    </row>
    <row r="4091" spans="1:32">
      <c r="A4091" s="99" t="s">
        <v>804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315"/>
        <v>691.68000000000006</v>
      </c>
      <c r="Y4091" s="14">
        <f t="shared" si="1316"/>
        <v>0</v>
      </c>
      <c r="Z4091" s="14">
        <f t="shared" si="1317"/>
        <v>0</v>
      </c>
      <c r="AA4091" s="14">
        <f t="shared" si="1318"/>
        <v>0</v>
      </c>
      <c r="AB4091" s="14">
        <f t="shared" si="1320"/>
        <v>0</v>
      </c>
      <c r="AC4091" s="15">
        <f t="shared" si="1319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654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315"/>
        <v>691.68000000000006</v>
      </c>
      <c r="Y4092" s="14">
        <f t="shared" si="1316"/>
        <v>0</v>
      </c>
      <c r="Z4092" s="14">
        <f t="shared" si="1317"/>
        <v>0</v>
      </c>
      <c r="AA4092" s="14">
        <f t="shared" si="1318"/>
        <v>0</v>
      </c>
      <c r="AB4092" s="14">
        <f t="shared" si="1320"/>
        <v>0</v>
      </c>
      <c r="AC4092" s="15">
        <f t="shared" si="1319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595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315"/>
        <v>240.24</v>
      </c>
      <c r="Y4093" s="14">
        <f t="shared" si="1316"/>
        <v>586.07999999999993</v>
      </c>
      <c r="Z4093" s="14">
        <f t="shared" si="1317"/>
        <v>0</v>
      </c>
      <c r="AA4093" s="14">
        <f t="shared" si="1318"/>
        <v>0</v>
      </c>
      <c r="AB4093" s="14">
        <f t="shared" si="1320"/>
        <v>0</v>
      </c>
      <c r="AC4093" s="15">
        <f t="shared" si="1319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830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315"/>
        <v>240.24</v>
      </c>
      <c r="Y4094" s="14">
        <f t="shared" si="1316"/>
        <v>0</v>
      </c>
      <c r="Z4094" s="14">
        <f t="shared" si="1317"/>
        <v>586.07999999999993</v>
      </c>
      <c r="AA4094" s="14">
        <f t="shared" si="1318"/>
        <v>0</v>
      </c>
      <c r="AB4094" s="14">
        <f t="shared" si="1320"/>
        <v>0</v>
      </c>
      <c r="AC4094" s="15">
        <f t="shared" si="1319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831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315"/>
        <v>240.24</v>
      </c>
      <c r="Y4095" s="14">
        <f t="shared" si="1316"/>
        <v>0</v>
      </c>
      <c r="Z4095" s="14">
        <f t="shared" si="1317"/>
        <v>0</v>
      </c>
      <c r="AA4095" s="14">
        <f t="shared" si="1318"/>
        <v>586.07999999999993</v>
      </c>
      <c r="AB4095" s="14">
        <f t="shared" si="1320"/>
        <v>0</v>
      </c>
      <c r="AC4095" s="15">
        <f t="shared" si="1319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832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315"/>
        <v>240.24</v>
      </c>
      <c r="Y4096" s="14">
        <f t="shared" si="1316"/>
        <v>0</v>
      </c>
      <c r="Z4096" s="14">
        <f t="shared" si="1317"/>
        <v>0</v>
      </c>
      <c r="AA4096" s="14">
        <f t="shared" si="1318"/>
        <v>0</v>
      </c>
      <c r="AB4096" s="14">
        <f t="shared" si="1320"/>
        <v>586.07999999999993</v>
      </c>
      <c r="AC4096" s="15">
        <f t="shared" si="1319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833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(N4097/100)*(I4097*$I$13)+(N4097/100)*(J4097*$J$13)+(N4097/100)*(M4097*$M$13)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>N4097+S4097</f>
        <v>871.2</v>
      </c>
      <c r="Y4097" s="14">
        <f t="shared" si="1316"/>
        <v>0</v>
      </c>
      <c r="Z4097" s="14">
        <f t="shared" si="1317"/>
        <v>0</v>
      </c>
      <c r="AA4097" s="14">
        <f t="shared" si="1318"/>
        <v>0</v>
      </c>
      <c r="AB4097" s="14">
        <f t="shared" si="1320"/>
        <v>0</v>
      </c>
      <c r="AC4097" s="15">
        <f t="shared" si="1319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834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315"/>
        <v>871.2</v>
      </c>
      <c r="Y4098" s="14">
        <f t="shared" si="1316"/>
        <v>0</v>
      </c>
      <c r="Z4098" s="14">
        <f t="shared" si="1317"/>
        <v>0</v>
      </c>
      <c r="AA4098" s="14">
        <f t="shared" si="1318"/>
        <v>0</v>
      </c>
      <c r="AB4098" s="14">
        <f t="shared" si="1320"/>
        <v>0</v>
      </c>
      <c r="AC4098" s="15">
        <f t="shared" si="1319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315"/>
        <v>871.2</v>
      </c>
      <c r="Y4099" s="14">
        <f t="shared" si="1316"/>
        <v>0</v>
      </c>
      <c r="Z4099" s="14">
        <f t="shared" si="1317"/>
        <v>0</v>
      </c>
      <c r="AA4099" s="14">
        <f t="shared" si="1318"/>
        <v>0</v>
      </c>
      <c r="AB4099" s="14">
        <f t="shared" si="1320"/>
        <v>0</v>
      </c>
      <c r="AC4099" s="15">
        <f t="shared" si="1319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315"/>
        <v>764.5440000000001</v>
      </c>
      <c r="Y4100" s="14">
        <f t="shared" si="1316"/>
        <v>0</v>
      </c>
      <c r="Z4100" s="14">
        <f t="shared" si="1317"/>
        <v>0</v>
      </c>
      <c r="AA4100" s="14">
        <f t="shared" si="1318"/>
        <v>0</v>
      </c>
      <c r="AB4100" s="14">
        <f t="shared" si="1320"/>
        <v>0</v>
      </c>
      <c r="AC4100" s="15">
        <f t="shared" si="1319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315"/>
        <v>934.56000000000006</v>
      </c>
      <c r="Y4101" s="14">
        <f t="shared" si="1316"/>
        <v>0</v>
      </c>
      <c r="Z4101" s="14">
        <f t="shared" si="1317"/>
        <v>0</v>
      </c>
      <c r="AA4101" s="14">
        <f t="shared" si="1318"/>
        <v>0</v>
      </c>
      <c r="AB4101" s="14">
        <f t="shared" si="1320"/>
        <v>0</v>
      </c>
      <c r="AC4101" s="15">
        <f t="shared" si="1319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50" t="s">
        <v>173</v>
      </c>
      <c r="C4102" s="150"/>
      <c r="D4102" s="150"/>
      <c r="E4102" s="150"/>
      <c r="F4102" s="150"/>
      <c r="G4102" s="150"/>
      <c r="H4102" s="150"/>
      <c r="I4102" s="150"/>
      <c r="J4102" s="150"/>
      <c r="K4102" s="150"/>
      <c r="L4102" s="150"/>
      <c r="M4102" s="150"/>
      <c r="N4102" s="150"/>
      <c r="O4102" s="150"/>
      <c r="P4102" s="150"/>
      <c r="Q4102" s="150"/>
      <c r="R4102" s="150"/>
      <c r="S4102" s="150"/>
      <c r="T4102" s="150"/>
      <c r="U4102" s="150"/>
      <c r="V4102" s="150"/>
      <c r="W4102" s="150"/>
      <c r="X4102" s="150"/>
      <c r="Y4102" s="150"/>
      <c r="Z4102" s="150"/>
      <c r="AA4102" s="150"/>
      <c r="AB4102" s="150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321">N4103+S4103</f>
        <v>592.79999999999995</v>
      </c>
      <c r="Y4103" s="14">
        <f t="shared" ref="Y4103:Y4162" si="1322">O4103+T4103</f>
        <v>0</v>
      </c>
      <c r="Z4103" s="14">
        <f t="shared" ref="Z4103:Z4162" si="1323">P4103+U4103</f>
        <v>0</v>
      </c>
      <c r="AA4103" s="14">
        <f t="shared" ref="AA4103:AA4162" si="1324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801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321"/>
        <v>720.48</v>
      </c>
      <c r="Y4104" s="14">
        <f t="shared" si="1322"/>
        <v>0</v>
      </c>
      <c r="Z4104" s="14">
        <f t="shared" si="1323"/>
        <v>0</v>
      </c>
      <c r="AA4104" s="14">
        <f t="shared" si="1324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802</v>
      </c>
      <c r="B4105" s="87">
        <v>14</v>
      </c>
      <c r="C4105" s="21" t="s">
        <v>835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321"/>
        <v>556.31999999999994</v>
      </c>
      <c r="Y4105" s="14">
        <f t="shared" si="1322"/>
        <v>0</v>
      </c>
      <c r="Z4105" s="14">
        <f t="shared" si="1323"/>
        <v>0</v>
      </c>
      <c r="AA4105" s="14">
        <f t="shared" si="1324"/>
        <v>0</v>
      </c>
      <c r="AB4105" s="14">
        <f>R4105+W4105</f>
        <v>0</v>
      </c>
      <c r="AC4105" s="15">
        <f t="shared" ref="AC4105:AC4117" si="1325">ROUND(X4105+Y4105+Z4105+AA4105+AB4105,1)</f>
        <v>556.29999999999995</v>
      </c>
      <c r="AD4105" s="48">
        <f>(ROUND(AC4105-AC4103,1)/AC4103)</f>
        <v>-6.1572199730094472E-2</v>
      </c>
      <c r="AE4105" s="113" t="s">
        <v>800</v>
      </c>
      <c r="AF4105" s="60"/>
    </row>
    <row r="4106" spans="1:32">
      <c r="A4106" s="99" t="s">
        <v>803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321"/>
        <v>556.31999999999994</v>
      </c>
      <c r="Y4106" s="14">
        <f t="shared" si="1322"/>
        <v>0</v>
      </c>
      <c r="Z4106" s="14">
        <f t="shared" si="1323"/>
        <v>0</v>
      </c>
      <c r="AA4106" s="14">
        <f t="shared" si="1324"/>
        <v>0</v>
      </c>
      <c r="AB4106" s="14">
        <f t="shared" ref="AB4106:AB4118" si="1326">R4106+W4106</f>
        <v>0</v>
      </c>
      <c r="AC4106" s="15">
        <f t="shared" si="1325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804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321"/>
        <v>556.31999999999994</v>
      </c>
      <c r="Y4107" s="14">
        <f t="shared" si="1322"/>
        <v>0</v>
      </c>
      <c r="Z4107" s="14">
        <f t="shared" si="1323"/>
        <v>0</v>
      </c>
      <c r="AA4107" s="14">
        <f t="shared" si="1324"/>
        <v>0</v>
      </c>
      <c r="AB4107" s="14">
        <f t="shared" si="1326"/>
        <v>0</v>
      </c>
      <c r="AC4107" s="15">
        <f t="shared" si="1325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654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321"/>
        <v>556.31999999999994</v>
      </c>
      <c r="Y4108" s="14">
        <f t="shared" si="1322"/>
        <v>0</v>
      </c>
      <c r="Z4108" s="14">
        <f t="shared" si="1323"/>
        <v>0</v>
      </c>
      <c r="AA4108" s="14">
        <f t="shared" si="1324"/>
        <v>0</v>
      </c>
      <c r="AB4108" s="14">
        <f t="shared" si="1326"/>
        <v>0</v>
      </c>
      <c r="AC4108" s="15">
        <f t="shared" si="1325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595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321"/>
        <v>192.66000000000003</v>
      </c>
      <c r="Y4109" s="14">
        <f t="shared" si="1322"/>
        <v>461.7</v>
      </c>
      <c r="Z4109" s="14">
        <f t="shared" si="1323"/>
        <v>0</v>
      </c>
      <c r="AA4109" s="14">
        <f t="shared" si="1324"/>
        <v>0</v>
      </c>
      <c r="AB4109" s="14">
        <f t="shared" si="1326"/>
        <v>0</v>
      </c>
      <c r="AC4109" s="15">
        <f t="shared" si="1325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830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321"/>
        <v>192.66000000000003</v>
      </c>
      <c r="Y4110" s="14">
        <f t="shared" si="1322"/>
        <v>0</v>
      </c>
      <c r="Z4110" s="14">
        <f t="shared" si="1323"/>
        <v>461.7</v>
      </c>
      <c r="AA4110" s="14">
        <f t="shared" si="1324"/>
        <v>0</v>
      </c>
      <c r="AB4110" s="14">
        <f t="shared" si="1326"/>
        <v>0</v>
      </c>
      <c r="AC4110" s="15">
        <f t="shared" si="1325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831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321"/>
        <v>192.66000000000003</v>
      </c>
      <c r="Y4111" s="14">
        <f t="shared" si="1322"/>
        <v>0</v>
      </c>
      <c r="Z4111" s="14">
        <f t="shared" si="1323"/>
        <v>0</v>
      </c>
      <c r="AA4111" s="14">
        <f t="shared" si="1324"/>
        <v>461.7</v>
      </c>
      <c r="AB4111" s="14">
        <f t="shared" si="1326"/>
        <v>0</v>
      </c>
      <c r="AC4111" s="15">
        <f t="shared" si="1325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832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321"/>
        <v>192.66000000000003</v>
      </c>
      <c r="Y4112" s="14">
        <f t="shared" si="1322"/>
        <v>0</v>
      </c>
      <c r="Z4112" s="14">
        <f t="shared" si="1323"/>
        <v>0</v>
      </c>
      <c r="AA4112" s="14">
        <f t="shared" si="1324"/>
        <v>0</v>
      </c>
      <c r="AB4112" s="14">
        <f t="shared" si="1326"/>
        <v>461.7</v>
      </c>
      <c r="AC4112" s="15">
        <f t="shared" si="1325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833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(N4113/100)*(I4113*$I$13)+(N4113/100)*(J4113*$J$13)+(N4113/100)*(M4113*$M$13)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>N4113+S4113</f>
        <v>684</v>
      </c>
      <c r="Y4113" s="14">
        <f t="shared" si="1322"/>
        <v>0</v>
      </c>
      <c r="Z4113" s="14">
        <f t="shared" si="1323"/>
        <v>0</v>
      </c>
      <c r="AA4113" s="14">
        <f t="shared" si="1324"/>
        <v>0</v>
      </c>
      <c r="AB4113" s="14">
        <f t="shared" si="1326"/>
        <v>0</v>
      </c>
      <c r="AC4113" s="15">
        <f t="shared" si="1325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834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321"/>
        <v>684</v>
      </c>
      <c r="Y4114" s="14">
        <f t="shared" si="1322"/>
        <v>0</v>
      </c>
      <c r="Z4114" s="14">
        <f t="shared" si="1323"/>
        <v>0</v>
      </c>
      <c r="AA4114" s="14">
        <f t="shared" si="1324"/>
        <v>0</v>
      </c>
      <c r="AB4114" s="14">
        <f t="shared" si="1326"/>
        <v>0</v>
      </c>
      <c r="AC4114" s="15">
        <f t="shared" si="1325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321"/>
        <v>684</v>
      </c>
      <c r="Y4115" s="14">
        <f t="shared" si="1322"/>
        <v>0</v>
      </c>
      <c r="Z4115" s="14">
        <f t="shared" si="1323"/>
        <v>0</v>
      </c>
      <c r="AA4115" s="14">
        <f t="shared" si="1324"/>
        <v>0</v>
      </c>
      <c r="AB4115" s="14">
        <f t="shared" si="1326"/>
        <v>0</v>
      </c>
      <c r="AC4115" s="15">
        <f t="shared" si="1325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321"/>
        <v>695.85599999999999</v>
      </c>
      <c r="Y4116" s="14">
        <f t="shared" si="1322"/>
        <v>0</v>
      </c>
      <c r="Z4116" s="14">
        <f t="shared" si="1323"/>
        <v>0</v>
      </c>
      <c r="AA4116" s="14">
        <f t="shared" si="1324"/>
        <v>0</v>
      </c>
      <c r="AB4116" s="14">
        <f t="shared" si="1326"/>
        <v>0</v>
      </c>
      <c r="AC4116" s="15">
        <f t="shared" si="1325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321"/>
        <v>695.85599999999999</v>
      </c>
      <c r="Y4117" s="14">
        <f t="shared" si="1322"/>
        <v>0</v>
      </c>
      <c r="Z4117" s="14">
        <f t="shared" si="1323"/>
        <v>0</v>
      </c>
      <c r="AA4117" s="14">
        <f t="shared" si="1324"/>
        <v>0</v>
      </c>
      <c r="AB4117" s="14">
        <f t="shared" si="1326"/>
        <v>0</v>
      </c>
      <c r="AC4117" s="15">
        <f t="shared" si="1325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321"/>
        <v>585.6</v>
      </c>
      <c r="Y4118" s="52">
        <f t="shared" si="1322"/>
        <v>0</v>
      </c>
      <c r="Z4118" s="52">
        <f t="shared" si="1323"/>
        <v>0</v>
      </c>
      <c r="AA4118" s="52">
        <f t="shared" si="1324"/>
        <v>0</v>
      </c>
      <c r="AB4118" s="52">
        <f t="shared" si="1326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801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321"/>
        <v>678.32</v>
      </c>
      <c r="Y4119" s="14">
        <f t="shared" si="1322"/>
        <v>0</v>
      </c>
      <c r="Z4119" s="14">
        <f t="shared" si="1323"/>
        <v>0</v>
      </c>
      <c r="AA4119" s="14">
        <f t="shared" si="1324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802</v>
      </c>
      <c r="B4120" s="89">
        <v>14</v>
      </c>
      <c r="C4120" s="21" t="s">
        <v>835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321"/>
        <v>551.44000000000005</v>
      </c>
      <c r="Y4120" s="14">
        <f t="shared" si="1322"/>
        <v>0</v>
      </c>
      <c r="Z4120" s="14">
        <f t="shared" si="1323"/>
        <v>0</v>
      </c>
      <c r="AA4120" s="14">
        <f t="shared" si="1324"/>
        <v>0</v>
      </c>
      <c r="AB4120" s="14">
        <f>R4120+W4120</f>
        <v>0</v>
      </c>
      <c r="AC4120" s="15">
        <f t="shared" ref="AC4120:AC4132" si="1327">ROUND(X4120+Y4120+Z4120+AA4120+AB4120,1)</f>
        <v>551.4</v>
      </c>
      <c r="AD4120" s="48">
        <f>(ROUND(AC4120-AC4118,1)/AC4118)</f>
        <v>-5.8401639344262297E-2</v>
      </c>
      <c r="AE4120" s="113" t="s">
        <v>800</v>
      </c>
      <c r="AF4120" s="60"/>
    </row>
    <row r="4121" spans="1:32">
      <c r="A4121" s="99" t="s">
        <v>803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321"/>
        <v>551.44000000000005</v>
      </c>
      <c r="Y4121" s="14">
        <f t="shared" si="1322"/>
        <v>0</v>
      </c>
      <c r="Z4121" s="14">
        <f t="shared" si="1323"/>
        <v>0</v>
      </c>
      <c r="AA4121" s="14">
        <f t="shared" si="1324"/>
        <v>0</v>
      </c>
      <c r="AB4121" s="14">
        <f t="shared" ref="AB4121:AB4133" si="1328">R4121+W4121</f>
        <v>0</v>
      </c>
      <c r="AC4121" s="15">
        <f t="shared" si="1327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804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321"/>
        <v>551.44000000000005</v>
      </c>
      <c r="Y4122" s="14">
        <f t="shared" si="1322"/>
        <v>0</v>
      </c>
      <c r="Z4122" s="14">
        <f t="shared" si="1323"/>
        <v>0</v>
      </c>
      <c r="AA4122" s="14">
        <f t="shared" si="1324"/>
        <v>0</v>
      </c>
      <c r="AB4122" s="14">
        <f t="shared" si="1328"/>
        <v>0</v>
      </c>
      <c r="AC4122" s="15">
        <f t="shared" si="1327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654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321"/>
        <v>551.44000000000005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 t="shared" si="1328"/>
        <v>0</v>
      </c>
      <c r="AC4123" s="15">
        <f t="shared" si="1327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595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321"/>
        <v>190.32</v>
      </c>
      <c r="Y4124" s="14">
        <f t="shared" si="1322"/>
        <v>457.5</v>
      </c>
      <c r="Z4124" s="14">
        <f t="shared" si="1323"/>
        <v>0</v>
      </c>
      <c r="AA4124" s="14">
        <f t="shared" si="1324"/>
        <v>0</v>
      </c>
      <c r="AB4124" s="14">
        <f t="shared" si="1328"/>
        <v>0</v>
      </c>
      <c r="AC4124" s="15">
        <f t="shared" si="1327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830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321"/>
        <v>190.32</v>
      </c>
      <c r="Y4125" s="14">
        <f t="shared" si="1322"/>
        <v>0</v>
      </c>
      <c r="Z4125" s="14">
        <f t="shared" si="1323"/>
        <v>457.5</v>
      </c>
      <c r="AA4125" s="14">
        <f t="shared" si="1324"/>
        <v>0</v>
      </c>
      <c r="AB4125" s="14">
        <f t="shared" si="1328"/>
        <v>0</v>
      </c>
      <c r="AC4125" s="15">
        <f t="shared" si="1327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831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321"/>
        <v>190.32</v>
      </c>
      <c r="Y4126" s="14">
        <f t="shared" si="1322"/>
        <v>0</v>
      </c>
      <c r="Z4126" s="14">
        <f t="shared" si="1323"/>
        <v>0</v>
      </c>
      <c r="AA4126" s="14">
        <f t="shared" si="1324"/>
        <v>457.5</v>
      </c>
      <c r="AB4126" s="14">
        <f t="shared" si="1328"/>
        <v>0</v>
      </c>
      <c r="AC4126" s="15">
        <f t="shared" si="1327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832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321"/>
        <v>190.32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8"/>
        <v>457.5</v>
      </c>
      <c r="AC4127" s="15">
        <f t="shared" si="1327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833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(N4128/100)*(I4128*$I$13)+(N4128/100)*(J4128*$J$13)+(N4128/100)*(M4128*$M$13)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>N4128+S4128</f>
        <v>677.1</v>
      </c>
      <c r="Y4128" s="14">
        <f t="shared" si="1322"/>
        <v>0</v>
      </c>
      <c r="Z4128" s="14">
        <f t="shared" si="1323"/>
        <v>0</v>
      </c>
      <c r="AA4128" s="14">
        <f t="shared" si="1324"/>
        <v>0</v>
      </c>
      <c r="AB4128" s="14">
        <f t="shared" si="1328"/>
        <v>0</v>
      </c>
      <c r="AC4128" s="15">
        <f t="shared" si="1327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834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321"/>
        <v>677.1</v>
      </c>
      <c r="Y4129" s="14">
        <f t="shared" si="1322"/>
        <v>0</v>
      </c>
      <c r="Z4129" s="14">
        <f t="shared" si="1323"/>
        <v>0</v>
      </c>
      <c r="AA4129" s="14">
        <f t="shared" si="1324"/>
        <v>0</v>
      </c>
      <c r="AB4129" s="14">
        <f t="shared" si="1328"/>
        <v>0</v>
      </c>
      <c r="AC4129" s="15">
        <f t="shared" si="1327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321"/>
        <v>677.1</v>
      </c>
      <c r="Y4130" s="14">
        <f t="shared" si="1322"/>
        <v>0</v>
      </c>
      <c r="Z4130" s="14">
        <f t="shared" si="1323"/>
        <v>0</v>
      </c>
      <c r="AA4130" s="14">
        <f t="shared" si="1324"/>
        <v>0</v>
      </c>
      <c r="AB4130" s="14">
        <f t="shared" si="1328"/>
        <v>0</v>
      </c>
      <c r="AC4130" s="15">
        <f t="shared" si="1327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321"/>
        <v>641.23200000000008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8"/>
        <v>0</v>
      </c>
      <c r="AC4131" s="15">
        <f t="shared" si="1327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321"/>
        <v>739.80800000000011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8"/>
        <v>0</v>
      </c>
      <c r="AC4132" s="15">
        <f t="shared" si="1327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321"/>
        <v>595.20000000000005</v>
      </c>
      <c r="Y4133" s="52">
        <f t="shared" si="1322"/>
        <v>0</v>
      </c>
      <c r="Z4133" s="52">
        <f t="shared" si="1323"/>
        <v>0</v>
      </c>
      <c r="AA4133" s="52">
        <f t="shared" si="1324"/>
        <v>0</v>
      </c>
      <c r="AB4133" s="52">
        <f t="shared" si="1328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801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321"/>
        <v>689.44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802</v>
      </c>
      <c r="B4135" s="87">
        <v>20</v>
      </c>
      <c r="C4135" s="21" t="s">
        <v>835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321"/>
        <v>560.48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>R4135+W4135</f>
        <v>0</v>
      </c>
      <c r="AC4135" s="15">
        <f t="shared" ref="AC4135:AC4147" si="1329">ROUND(X4135+Y4135+Z4135+AA4135+AB4135,1)</f>
        <v>560.5</v>
      </c>
      <c r="AD4135" s="48">
        <f>(ROUND(AC4135-AC4133,1)/AC4133)</f>
        <v>-5.8299731182795703E-2</v>
      </c>
      <c r="AE4135" s="113" t="s">
        <v>800</v>
      </c>
      <c r="AF4135" s="60"/>
    </row>
    <row r="4136" spans="1:32">
      <c r="A4136" s="99" t="s">
        <v>803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321"/>
        <v>560.48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ref="AB4136:AB4148" si="1330">R4136+W4136</f>
        <v>0</v>
      </c>
      <c r="AC4136" s="15">
        <f t="shared" si="1329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804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321"/>
        <v>560.48</v>
      </c>
      <c r="Y4137" s="14">
        <f t="shared" si="1322"/>
        <v>0</v>
      </c>
      <c r="Z4137" s="14">
        <f t="shared" si="1323"/>
        <v>0</v>
      </c>
      <c r="AA4137" s="14">
        <f t="shared" si="1324"/>
        <v>0</v>
      </c>
      <c r="AB4137" s="14">
        <f t="shared" si="1330"/>
        <v>0</v>
      </c>
      <c r="AC4137" s="15">
        <f t="shared" si="1329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654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321"/>
        <v>560.48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 t="shared" si="1330"/>
        <v>0</v>
      </c>
      <c r="AC4138" s="15">
        <f t="shared" si="1329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595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321"/>
        <v>193.44</v>
      </c>
      <c r="Y4139" s="14">
        <f t="shared" si="1322"/>
        <v>465</v>
      </c>
      <c r="Z4139" s="14">
        <f t="shared" si="1323"/>
        <v>0</v>
      </c>
      <c r="AA4139" s="14">
        <f t="shared" si="1324"/>
        <v>0</v>
      </c>
      <c r="AB4139" s="14">
        <f t="shared" si="1330"/>
        <v>0</v>
      </c>
      <c r="AC4139" s="15">
        <f t="shared" si="1329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830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321"/>
        <v>193.44</v>
      </c>
      <c r="Y4140" s="14">
        <f t="shared" si="1322"/>
        <v>0</v>
      </c>
      <c r="Z4140" s="14">
        <f t="shared" si="1323"/>
        <v>465</v>
      </c>
      <c r="AA4140" s="14">
        <f t="shared" si="1324"/>
        <v>0</v>
      </c>
      <c r="AB4140" s="14">
        <f t="shared" si="1330"/>
        <v>0</v>
      </c>
      <c r="AC4140" s="15">
        <f t="shared" si="1329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831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321"/>
        <v>193.44</v>
      </c>
      <c r="Y4141" s="14">
        <f t="shared" si="1322"/>
        <v>0</v>
      </c>
      <c r="Z4141" s="14">
        <f t="shared" si="1323"/>
        <v>0</v>
      </c>
      <c r="AA4141" s="14">
        <f t="shared" si="1324"/>
        <v>465</v>
      </c>
      <c r="AB4141" s="14">
        <f t="shared" si="1330"/>
        <v>0</v>
      </c>
      <c r="AC4141" s="15">
        <f t="shared" si="1329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832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321"/>
        <v>193.44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30"/>
        <v>465</v>
      </c>
      <c r="AC4142" s="15">
        <f t="shared" si="1329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833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(N4143/100)*(I4143*$I$13)+(N4143/100)*(J4143*$J$13)+(N4143/100)*(M4143*$M$13)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>N4143+S4143</f>
        <v>688.2</v>
      </c>
      <c r="Y4143" s="14">
        <f t="shared" si="1322"/>
        <v>0</v>
      </c>
      <c r="Z4143" s="14">
        <f t="shared" si="1323"/>
        <v>0</v>
      </c>
      <c r="AA4143" s="14">
        <f t="shared" si="1324"/>
        <v>0</v>
      </c>
      <c r="AB4143" s="14">
        <f t="shared" si="1330"/>
        <v>0</v>
      </c>
      <c r="AC4143" s="15">
        <f t="shared" si="1329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834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321"/>
        <v>688.2</v>
      </c>
      <c r="Y4144" s="14">
        <f t="shared" si="1322"/>
        <v>0</v>
      </c>
      <c r="Z4144" s="14">
        <f t="shared" si="1323"/>
        <v>0</v>
      </c>
      <c r="AA4144" s="14">
        <f t="shared" si="1324"/>
        <v>0</v>
      </c>
      <c r="AB4144" s="14">
        <f t="shared" si="1330"/>
        <v>0</v>
      </c>
      <c r="AC4144" s="15">
        <f t="shared" si="1329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321"/>
        <v>688.2</v>
      </c>
      <c r="Y4145" s="14">
        <f t="shared" si="1322"/>
        <v>0</v>
      </c>
      <c r="Z4145" s="14">
        <f t="shared" si="1323"/>
        <v>0</v>
      </c>
      <c r="AA4145" s="14">
        <f t="shared" si="1324"/>
        <v>0</v>
      </c>
      <c r="AB4145" s="14">
        <f t="shared" si="1330"/>
        <v>0</v>
      </c>
      <c r="AC4145" s="15">
        <f t="shared" si="1329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321"/>
        <v>744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30"/>
        <v>0</v>
      </c>
      <c r="AC4146" s="15">
        <f t="shared" si="1329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321"/>
        <v>659.68000000000006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30"/>
        <v>0</v>
      </c>
      <c r="AC4147" s="15">
        <f t="shared" si="1329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321"/>
        <v>612</v>
      </c>
      <c r="Y4148" s="52">
        <f t="shared" si="1322"/>
        <v>0</v>
      </c>
      <c r="Z4148" s="52">
        <f t="shared" si="1323"/>
        <v>0</v>
      </c>
      <c r="AA4148" s="52">
        <f t="shared" si="1324"/>
        <v>0</v>
      </c>
      <c r="AB4148" s="52">
        <f t="shared" si="1330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801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321"/>
        <v>742.56000000000006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802</v>
      </c>
      <c r="B4150" s="89">
        <v>16</v>
      </c>
      <c r="C4150" s="21" t="s">
        <v>835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321"/>
        <v>571.20000000000005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>R4150+W4150</f>
        <v>0</v>
      </c>
      <c r="AC4150" s="15">
        <f t="shared" ref="AC4150:AC4162" si="1331">ROUND(X4150+Y4150+Z4150+AA4150+AB4150,1)</f>
        <v>571.20000000000005</v>
      </c>
      <c r="AD4150" s="48">
        <f>(ROUND(AC4150-AC4148,1)/AC4148)</f>
        <v>-6.6666666666666666E-2</v>
      </c>
      <c r="AE4150" s="113" t="s">
        <v>800</v>
      </c>
      <c r="AF4150" s="60"/>
    </row>
    <row r="4151" spans="1:32">
      <c r="A4151" s="99" t="s">
        <v>803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321"/>
        <v>571.20000000000005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ref="AB4151:AB4163" si="1332">R4151+W4151</f>
        <v>0</v>
      </c>
      <c r="AC4151" s="15">
        <f t="shared" si="1331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804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321"/>
        <v>571.20000000000005</v>
      </c>
      <c r="Y4152" s="14">
        <f t="shared" si="1322"/>
        <v>0</v>
      </c>
      <c r="Z4152" s="14">
        <f t="shared" si="1323"/>
        <v>0</v>
      </c>
      <c r="AA4152" s="14">
        <f t="shared" si="1324"/>
        <v>0</v>
      </c>
      <c r="AB4152" s="14">
        <f t="shared" si="1332"/>
        <v>0</v>
      </c>
      <c r="AC4152" s="15">
        <f t="shared" si="1331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654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321"/>
        <v>571.20000000000005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 t="shared" si="1332"/>
        <v>0</v>
      </c>
      <c r="AC4153" s="15">
        <f t="shared" si="1331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595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321"/>
        <v>198.89999999999998</v>
      </c>
      <c r="Y4154" s="14">
        <f t="shared" si="1322"/>
        <v>474.3</v>
      </c>
      <c r="Z4154" s="14">
        <f t="shared" si="1323"/>
        <v>0</v>
      </c>
      <c r="AA4154" s="14">
        <f t="shared" si="1324"/>
        <v>0</v>
      </c>
      <c r="AB4154" s="14">
        <f t="shared" si="1332"/>
        <v>0</v>
      </c>
      <c r="AC4154" s="15">
        <f t="shared" si="1331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830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321"/>
        <v>198.89999999999998</v>
      </c>
      <c r="Y4155" s="14">
        <f t="shared" si="1322"/>
        <v>0</v>
      </c>
      <c r="Z4155" s="14">
        <f t="shared" si="1323"/>
        <v>474.3</v>
      </c>
      <c r="AA4155" s="14">
        <f t="shared" si="1324"/>
        <v>0</v>
      </c>
      <c r="AB4155" s="14">
        <f t="shared" si="1332"/>
        <v>0</v>
      </c>
      <c r="AC4155" s="15">
        <f t="shared" si="1331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831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321"/>
        <v>198.89999999999998</v>
      </c>
      <c r="Y4156" s="14">
        <f t="shared" si="1322"/>
        <v>0</v>
      </c>
      <c r="Z4156" s="14">
        <f t="shared" si="1323"/>
        <v>0</v>
      </c>
      <c r="AA4156" s="14">
        <f t="shared" si="1324"/>
        <v>474.3</v>
      </c>
      <c r="AB4156" s="14">
        <f t="shared" si="1332"/>
        <v>0</v>
      </c>
      <c r="AC4156" s="15">
        <f t="shared" si="1331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832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321"/>
        <v>198.89999999999998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2"/>
        <v>474.3</v>
      </c>
      <c r="AC4157" s="15">
        <f t="shared" si="1331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833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(N4158/100)*(I4158*$I$13)+(N4158/100)*(J4158*$J$13)+(N4158/100)*(M4158*$M$13)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>N4158+S4158</f>
        <v>703.8</v>
      </c>
      <c r="Y4158" s="14">
        <f t="shared" si="1322"/>
        <v>0</v>
      </c>
      <c r="Z4158" s="14">
        <f t="shared" si="1323"/>
        <v>0</v>
      </c>
      <c r="AA4158" s="14">
        <f t="shared" si="1324"/>
        <v>0</v>
      </c>
      <c r="AB4158" s="14">
        <f t="shared" si="1332"/>
        <v>0</v>
      </c>
      <c r="AC4158" s="15">
        <f t="shared" si="1331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834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321"/>
        <v>703.8</v>
      </c>
      <c r="Y4159" s="14">
        <f t="shared" si="1322"/>
        <v>0</v>
      </c>
      <c r="Z4159" s="14">
        <f t="shared" si="1323"/>
        <v>0</v>
      </c>
      <c r="AA4159" s="14">
        <f t="shared" si="1324"/>
        <v>0</v>
      </c>
      <c r="AB4159" s="14">
        <f t="shared" si="1332"/>
        <v>0</v>
      </c>
      <c r="AC4159" s="15">
        <f t="shared" si="1331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321"/>
        <v>703.8</v>
      </c>
      <c r="Y4160" s="14">
        <f t="shared" si="1322"/>
        <v>0</v>
      </c>
      <c r="Z4160" s="14">
        <f t="shared" si="1323"/>
        <v>0</v>
      </c>
      <c r="AA4160" s="14">
        <f t="shared" si="1324"/>
        <v>0</v>
      </c>
      <c r="AB4160" s="14">
        <f t="shared" si="1332"/>
        <v>0</v>
      </c>
      <c r="AC4160" s="15">
        <f t="shared" si="1331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321"/>
        <v>713.18400000000008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2"/>
        <v>0</v>
      </c>
      <c r="AC4161" s="15">
        <f t="shared" si="1331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321"/>
        <v>713.18400000000008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2"/>
        <v>0</v>
      </c>
      <c r="AC4162" s="15">
        <f t="shared" si="1331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33">N4163+S4163</f>
        <v>589.6</v>
      </c>
      <c r="Y4163" s="52">
        <f t="shared" ref="Y4163:Y4253" si="1334">O4163+T4163</f>
        <v>0</v>
      </c>
      <c r="Z4163" s="52">
        <f t="shared" ref="Z4163:Z4253" si="1335">P4163+U4163</f>
        <v>0</v>
      </c>
      <c r="AA4163" s="52">
        <f t="shared" ref="AA4163:AA4253" si="1336">Q4163+V4163</f>
        <v>0</v>
      </c>
      <c r="AB4163" s="52">
        <f t="shared" si="1332"/>
        <v>0</v>
      </c>
      <c r="AC4163" s="53">
        <f>ROUND(X4163+Y4163+Z4163+AA4163+AB4163,1)</f>
        <v>589.6</v>
      </c>
      <c r="AD4163" s="58">
        <v>0</v>
      </c>
      <c r="AE4163" s="111"/>
      <c r="AF4163" s="63"/>
    </row>
    <row r="4164" spans="1:32">
      <c r="A4164" s="99" t="s">
        <v>801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33"/>
        <v>686.08</v>
      </c>
      <c r="Y4164" s="14">
        <f t="shared" si="1334"/>
        <v>0</v>
      </c>
      <c r="Z4164" s="14">
        <f t="shared" si="1335"/>
        <v>0</v>
      </c>
      <c r="AA4164" s="14">
        <f t="shared" si="1336"/>
        <v>0</v>
      </c>
      <c r="AB4164" s="14">
        <f t="shared" ref="AB4164:AB4180" si="1337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802</v>
      </c>
      <c r="B4165" s="87">
        <v>10</v>
      </c>
      <c r="C4165" s="21" t="s">
        <v>835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33"/>
        <v>557.44000000000005</v>
      </c>
      <c r="Y4165" s="14">
        <f t="shared" si="1334"/>
        <v>0</v>
      </c>
      <c r="Z4165" s="14">
        <f t="shared" si="1335"/>
        <v>0</v>
      </c>
      <c r="AA4165" s="14">
        <f t="shared" si="1336"/>
        <v>0</v>
      </c>
      <c r="AB4165" s="14">
        <f t="shared" si="1337"/>
        <v>0</v>
      </c>
      <c r="AC4165" s="15">
        <f t="shared" ref="AC4165:AC4193" si="1338">ROUND(X4165+Y4165+Z4165+AA4165+AB4165,1)</f>
        <v>557.4</v>
      </c>
      <c r="AD4165" s="48">
        <f>(ROUND(AC4165-AC4163,1)/AC4163)</f>
        <v>-5.4613297150610585E-2</v>
      </c>
      <c r="AE4165" s="113"/>
      <c r="AF4165" s="60"/>
    </row>
    <row r="4166" spans="1:32">
      <c r="A4166" s="99" t="s">
        <v>803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33"/>
        <v>557.44000000000005</v>
      </c>
      <c r="Y4166" s="14">
        <f t="shared" si="1334"/>
        <v>0</v>
      </c>
      <c r="Z4166" s="14">
        <f t="shared" si="1335"/>
        <v>0</v>
      </c>
      <c r="AA4166" s="14">
        <f t="shared" si="1336"/>
        <v>0</v>
      </c>
      <c r="AB4166" s="14">
        <f t="shared" si="1337"/>
        <v>0</v>
      </c>
      <c r="AC4166" s="15">
        <f t="shared" si="1338"/>
        <v>557.4</v>
      </c>
      <c r="AD4166" s="48">
        <f>(ROUND(AC4166-AC4163,1)/AC4163)</f>
        <v>-5.4613297150610585E-2</v>
      </c>
      <c r="AE4166" s="113" t="s">
        <v>800</v>
      </c>
      <c r="AF4166" s="60"/>
    </row>
    <row r="4167" spans="1:32">
      <c r="A4167" s="99" t="s">
        <v>804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33"/>
        <v>557.44000000000005</v>
      </c>
      <c r="Y4167" s="14">
        <f t="shared" si="1334"/>
        <v>0</v>
      </c>
      <c r="Z4167" s="14">
        <f t="shared" si="1335"/>
        <v>0</v>
      </c>
      <c r="AA4167" s="14">
        <f t="shared" si="1336"/>
        <v>0</v>
      </c>
      <c r="AB4167" s="14">
        <f t="shared" si="1337"/>
        <v>0</v>
      </c>
      <c r="AC4167" s="15">
        <f t="shared" si="1338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654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33"/>
        <v>557.44000000000005</v>
      </c>
      <c r="Y4168" s="14">
        <f t="shared" si="1334"/>
        <v>0</v>
      </c>
      <c r="Z4168" s="14">
        <f t="shared" si="1335"/>
        <v>0</v>
      </c>
      <c r="AA4168" s="14">
        <f t="shared" si="1336"/>
        <v>0</v>
      </c>
      <c r="AB4168" s="14">
        <f t="shared" si="1337"/>
        <v>0</v>
      </c>
      <c r="AC4168" s="15">
        <f t="shared" si="1338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595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33"/>
        <v>191.62</v>
      </c>
      <c r="Y4169" s="14">
        <f t="shared" si="1334"/>
        <v>462.29999999999995</v>
      </c>
      <c r="Z4169" s="14">
        <f t="shared" si="1335"/>
        <v>0</v>
      </c>
      <c r="AA4169" s="14">
        <f t="shared" si="1336"/>
        <v>0</v>
      </c>
      <c r="AB4169" s="14">
        <f t="shared" si="1337"/>
        <v>0</v>
      </c>
      <c r="AC4169" s="15">
        <f t="shared" si="1338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830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33"/>
        <v>191.62</v>
      </c>
      <c r="Y4170" s="14">
        <f t="shared" si="1334"/>
        <v>0</v>
      </c>
      <c r="Z4170" s="14">
        <f t="shared" si="1335"/>
        <v>462.29999999999995</v>
      </c>
      <c r="AA4170" s="14">
        <f t="shared" si="1336"/>
        <v>0</v>
      </c>
      <c r="AB4170" s="14">
        <f t="shared" si="1337"/>
        <v>0</v>
      </c>
      <c r="AC4170" s="15">
        <f t="shared" si="1338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831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33"/>
        <v>191.62</v>
      </c>
      <c r="Y4171" s="14">
        <f t="shared" si="1334"/>
        <v>0</v>
      </c>
      <c r="Z4171" s="14">
        <f t="shared" si="1335"/>
        <v>0</v>
      </c>
      <c r="AA4171" s="14">
        <f t="shared" si="1336"/>
        <v>462.29999999999995</v>
      </c>
      <c r="AB4171" s="14">
        <f t="shared" si="1337"/>
        <v>0</v>
      </c>
      <c r="AC4171" s="15">
        <f t="shared" si="1338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832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33"/>
        <v>191.62</v>
      </c>
      <c r="Y4172" s="14">
        <f t="shared" si="1334"/>
        <v>0</v>
      </c>
      <c r="Z4172" s="14">
        <f t="shared" si="1335"/>
        <v>0</v>
      </c>
      <c r="AA4172" s="14">
        <f t="shared" si="1336"/>
        <v>0</v>
      </c>
      <c r="AB4172" s="14">
        <f t="shared" si="1337"/>
        <v>462.29999999999995</v>
      </c>
      <c r="AC4172" s="15">
        <f t="shared" si="1338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833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(N4173/100)*(I4173*$I$13)+(N4173/100)*(J4173*$J$13)+(N4173/100)*(M4173*$M$13)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>N4173+S4173</f>
        <v>683.4</v>
      </c>
      <c r="Y4173" s="14">
        <f t="shared" si="1334"/>
        <v>0</v>
      </c>
      <c r="Z4173" s="14">
        <f t="shared" si="1335"/>
        <v>0</v>
      </c>
      <c r="AA4173" s="14">
        <f t="shared" si="1336"/>
        <v>0</v>
      </c>
      <c r="AB4173" s="14">
        <f t="shared" si="1337"/>
        <v>0</v>
      </c>
      <c r="AC4173" s="15">
        <f t="shared" si="1338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834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33"/>
        <v>683.4</v>
      </c>
      <c r="Y4174" s="14">
        <f t="shared" si="1334"/>
        <v>0</v>
      </c>
      <c r="Z4174" s="14">
        <f t="shared" si="1335"/>
        <v>0</v>
      </c>
      <c r="AA4174" s="14">
        <f t="shared" si="1336"/>
        <v>0</v>
      </c>
      <c r="AB4174" s="14">
        <f t="shared" si="1337"/>
        <v>0</v>
      </c>
      <c r="AC4174" s="15">
        <f t="shared" si="1338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33"/>
        <v>683.4</v>
      </c>
      <c r="Y4175" s="14">
        <f t="shared" si="1334"/>
        <v>0</v>
      </c>
      <c r="Z4175" s="14">
        <f t="shared" si="1335"/>
        <v>0</v>
      </c>
      <c r="AA4175" s="14">
        <f t="shared" si="1336"/>
        <v>0</v>
      </c>
      <c r="AB4175" s="14">
        <f t="shared" si="1337"/>
        <v>0</v>
      </c>
      <c r="AC4175" s="15">
        <f t="shared" si="1338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33"/>
        <v>636.76800000000003</v>
      </c>
      <c r="Y4176" s="14">
        <f t="shared" si="1334"/>
        <v>0</v>
      </c>
      <c r="Z4176" s="14">
        <f t="shared" si="1335"/>
        <v>0</v>
      </c>
      <c r="AA4176" s="14">
        <f t="shared" si="1336"/>
        <v>0</v>
      </c>
      <c r="AB4176" s="14">
        <f t="shared" si="1337"/>
        <v>0</v>
      </c>
      <c r="AC4176" s="15">
        <f t="shared" si="1338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33"/>
        <v>753.6160000000001</v>
      </c>
      <c r="Y4177" s="14">
        <f t="shared" si="1334"/>
        <v>0</v>
      </c>
      <c r="Z4177" s="14">
        <f t="shared" si="1335"/>
        <v>0</v>
      </c>
      <c r="AA4177" s="14">
        <f t="shared" si="1336"/>
        <v>0</v>
      </c>
      <c r="AB4177" s="14">
        <f t="shared" si="1337"/>
        <v>0</v>
      </c>
      <c r="AC4177" s="15">
        <f t="shared" si="1338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33"/>
        <v>613.6</v>
      </c>
      <c r="Y4178" s="52">
        <f t="shared" si="1334"/>
        <v>0</v>
      </c>
      <c r="Z4178" s="52">
        <f t="shared" si="1335"/>
        <v>0</v>
      </c>
      <c r="AA4178" s="52">
        <f t="shared" si="1336"/>
        <v>0</v>
      </c>
      <c r="AB4178" s="52">
        <f t="shared" si="1337"/>
        <v>0</v>
      </c>
      <c r="AC4178" s="53">
        <f>ROUND(X4178+Y4178+Z4178+AA4178+AB4178,1)</f>
        <v>613.6</v>
      </c>
      <c r="AD4178" s="58">
        <v>0</v>
      </c>
      <c r="AE4178" s="113"/>
      <c r="AF4178" s="60"/>
    </row>
    <row r="4179" spans="1:32">
      <c r="A4179" s="99" t="s">
        <v>801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33"/>
        <v>708</v>
      </c>
      <c r="Y4179" s="14">
        <f t="shared" si="1334"/>
        <v>0</v>
      </c>
      <c r="Z4179" s="14">
        <f t="shared" si="1335"/>
        <v>0</v>
      </c>
      <c r="AA4179" s="14">
        <f t="shared" si="1336"/>
        <v>0</v>
      </c>
      <c r="AB4179" s="14">
        <f t="shared" si="1337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802</v>
      </c>
      <c r="B4180" s="89">
        <v>18</v>
      </c>
      <c r="C4180" s="21" t="s">
        <v>835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33"/>
        <v>575.83999999999992</v>
      </c>
      <c r="Y4180" s="14">
        <f t="shared" si="1334"/>
        <v>0</v>
      </c>
      <c r="Z4180" s="14">
        <f t="shared" si="1335"/>
        <v>0</v>
      </c>
      <c r="AA4180" s="14">
        <f t="shared" si="1336"/>
        <v>0</v>
      </c>
      <c r="AB4180" s="14">
        <f t="shared" si="1337"/>
        <v>0</v>
      </c>
      <c r="AC4180" s="15">
        <f t="shared" ref="AC4180:AC4192" si="1339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803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33"/>
        <v>575.83999999999992</v>
      </c>
      <c r="Y4181" s="14">
        <f t="shared" si="1334"/>
        <v>0</v>
      </c>
      <c r="Z4181" s="14">
        <f t="shared" si="1335"/>
        <v>0</v>
      </c>
      <c r="AA4181" s="14">
        <f t="shared" si="1336"/>
        <v>0</v>
      </c>
      <c r="AB4181" s="14">
        <f t="shared" ref="AB4181:AB4192" si="1340">R4181+W4181</f>
        <v>0</v>
      </c>
      <c r="AC4181" s="15">
        <f t="shared" si="1339"/>
        <v>575.79999999999995</v>
      </c>
      <c r="AD4181" s="48">
        <f>(ROUND(AC4181-AC4178,1)/AC4178)</f>
        <v>-6.1603650586701426E-2</v>
      </c>
      <c r="AE4181" s="113" t="s">
        <v>800</v>
      </c>
      <c r="AF4181" s="60"/>
    </row>
    <row r="4182" spans="1:32">
      <c r="A4182" s="99" t="s">
        <v>804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33"/>
        <v>575.83999999999992</v>
      </c>
      <c r="Y4182" s="14">
        <f t="shared" si="1334"/>
        <v>0</v>
      </c>
      <c r="Z4182" s="14">
        <f t="shared" si="1335"/>
        <v>0</v>
      </c>
      <c r="AA4182" s="14">
        <f t="shared" si="1336"/>
        <v>0</v>
      </c>
      <c r="AB4182" s="14">
        <f t="shared" si="1340"/>
        <v>0</v>
      </c>
      <c r="AC4182" s="15">
        <f t="shared" si="1339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654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33"/>
        <v>575.83999999999992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si="1340"/>
        <v>0</v>
      </c>
      <c r="AC4183" s="15">
        <f t="shared" si="1339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595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33"/>
        <v>199.42000000000002</v>
      </c>
      <c r="Y4184" s="14">
        <f t="shared" si="1334"/>
        <v>477.9</v>
      </c>
      <c r="Z4184" s="14">
        <f t="shared" si="1335"/>
        <v>0</v>
      </c>
      <c r="AA4184" s="14">
        <f t="shared" si="1336"/>
        <v>0</v>
      </c>
      <c r="AB4184" s="14">
        <f t="shared" si="1340"/>
        <v>0</v>
      </c>
      <c r="AC4184" s="15">
        <f t="shared" si="1339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830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33"/>
        <v>199.42000000000002</v>
      </c>
      <c r="Y4185" s="14">
        <f t="shared" si="1334"/>
        <v>0</v>
      </c>
      <c r="Z4185" s="14">
        <f t="shared" si="1335"/>
        <v>477.9</v>
      </c>
      <c r="AA4185" s="14">
        <f t="shared" si="1336"/>
        <v>0</v>
      </c>
      <c r="AB4185" s="14">
        <f t="shared" si="1340"/>
        <v>0</v>
      </c>
      <c r="AC4185" s="15">
        <f t="shared" si="1339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831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33"/>
        <v>199.42000000000002</v>
      </c>
      <c r="Y4186" s="14">
        <f t="shared" si="1334"/>
        <v>0</v>
      </c>
      <c r="Z4186" s="14">
        <f t="shared" si="1335"/>
        <v>0</v>
      </c>
      <c r="AA4186" s="14">
        <f t="shared" si="1336"/>
        <v>477.9</v>
      </c>
      <c r="AB4186" s="14">
        <f t="shared" si="1340"/>
        <v>0</v>
      </c>
      <c r="AC4186" s="15">
        <f t="shared" si="1339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832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33"/>
        <v>199.42000000000002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40"/>
        <v>477.9</v>
      </c>
      <c r="AC4187" s="15">
        <f t="shared" si="1339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833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>N4188+S4188</f>
        <v>708</v>
      </c>
      <c r="Y4188" s="14">
        <f t="shared" si="1334"/>
        <v>0</v>
      </c>
      <c r="Z4188" s="14">
        <f t="shared" si="1335"/>
        <v>0</v>
      </c>
      <c r="AA4188" s="14">
        <f t="shared" si="1336"/>
        <v>0</v>
      </c>
      <c r="AB4188" s="14">
        <f t="shared" si="1340"/>
        <v>0</v>
      </c>
      <c r="AC4188" s="15">
        <f t="shared" si="1339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834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33"/>
        <v>708</v>
      </c>
      <c r="Y4189" s="14">
        <f t="shared" si="1334"/>
        <v>0</v>
      </c>
      <c r="Z4189" s="14">
        <f t="shared" si="1335"/>
        <v>0</v>
      </c>
      <c r="AA4189" s="14">
        <f t="shared" si="1336"/>
        <v>0</v>
      </c>
      <c r="AB4189" s="14">
        <f t="shared" si="1340"/>
        <v>0</v>
      </c>
      <c r="AC4189" s="15">
        <f t="shared" si="1339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33"/>
        <v>708</v>
      </c>
      <c r="Y4190" s="14">
        <f t="shared" si="1334"/>
        <v>0</v>
      </c>
      <c r="Z4190" s="14">
        <f t="shared" si="1335"/>
        <v>0</v>
      </c>
      <c r="AA4190" s="14">
        <f t="shared" si="1336"/>
        <v>0</v>
      </c>
      <c r="AB4190" s="14">
        <f t="shared" si="1340"/>
        <v>0</v>
      </c>
      <c r="AC4190" s="15">
        <f t="shared" si="1339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33"/>
        <v>767.47199999999998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40"/>
        <v>0</v>
      </c>
      <c r="AC4191" s="15">
        <f t="shared" si="1339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33"/>
        <v>673.07200000000012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40"/>
        <v>0</v>
      </c>
      <c r="AC4192" s="15">
        <f t="shared" si="1339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33"/>
        <v>672</v>
      </c>
      <c r="Y4193" s="52">
        <f t="shared" si="1334"/>
        <v>0</v>
      </c>
      <c r="Z4193" s="52">
        <f t="shared" si="1335"/>
        <v>0</v>
      </c>
      <c r="AA4193" s="52">
        <f t="shared" si="1336"/>
        <v>0</v>
      </c>
      <c r="AB4193" s="52">
        <f>R4193+W4193</f>
        <v>0</v>
      </c>
      <c r="AC4193" s="53">
        <f t="shared" si="1338"/>
        <v>672</v>
      </c>
      <c r="AD4193" s="58" t="s">
        <v>329</v>
      </c>
      <c r="AE4193" s="113"/>
      <c r="AF4193" s="60"/>
    </row>
    <row r="4194" spans="1:32">
      <c r="A4194" s="99" t="s">
        <v>801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33"/>
        <v>806.4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802</v>
      </c>
      <c r="B4195" s="91">
        <v>12</v>
      </c>
      <c r="C4195" s="21" t="s">
        <v>835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33"/>
        <v>628.79999999999995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>R4195+W4195</f>
        <v>0</v>
      </c>
      <c r="AC4195" s="15">
        <f t="shared" ref="AC4195:AC4207" si="1341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803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33"/>
        <v>628.79999999999995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ref="AB4196:AB4207" si="1342">R4196+W4196</f>
        <v>0</v>
      </c>
      <c r="AC4196" s="15">
        <f t="shared" si="1341"/>
        <v>628.79999999999995</v>
      </c>
      <c r="AD4196" s="48">
        <f>(ROUND(AC4196-AC4193,1)/AC4193)</f>
        <v>-6.4285714285714293E-2</v>
      </c>
      <c r="AE4196" s="113" t="s">
        <v>800</v>
      </c>
      <c r="AF4196" s="60"/>
    </row>
    <row r="4197" spans="1:32">
      <c r="A4197" s="99" t="s">
        <v>804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33"/>
        <v>628.79999999999995</v>
      </c>
      <c r="Y4197" s="14">
        <f t="shared" si="1334"/>
        <v>0</v>
      </c>
      <c r="Z4197" s="14">
        <f t="shared" si="1335"/>
        <v>0</v>
      </c>
      <c r="AA4197" s="14">
        <f t="shared" si="1336"/>
        <v>0</v>
      </c>
      <c r="AB4197" s="14">
        <f t="shared" si="1342"/>
        <v>0</v>
      </c>
      <c r="AC4197" s="15">
        <f t="shared" si="1341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654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33"/>
        <v>628.79999999999995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42"/>
        <v>0</v>
      </c>
      <c r="AC4198" s="15">
        <f t="shared" si="1341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595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33"/>
        <v>156</v>
      </c>
      <c r="Y4199" s="14">
        <f t="shared" si="1334"/>
        <v>590.40000000000009</v>
      </c>
      <c r="Z4199" s="14">
        <f t="shared" si="1335"/>
        <v>0</v>
      </c>
      <c r="AA4199" s="14">
        <f t="shared" si="1336"/>
        <v>0</v>
      </c>
      <c r="AB4199" s="14">
        <f t="shared" si="1342"/>
        <v>0</v>
      </c>
      <c r="AC4199" s="15">
        <f t="shared" si="1341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830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33"/>
        <v>227.76</v>
      </c>
      <c r="Y4200" s="14">
        <f t="shared" si="1334"/>
        <v>0</v>
      </c>
      <c r="Z4200" s="14">
        <f t="shared" si="1335"/>
        <v>511.2</v>
      </c>
      <c r="AA4200" s="14">
        <f t="shared" si="1336"/>
        <v>0</v>
      </c>
      <c r="AB4200" s="14">
        <f t="shared" si="1342"/>
        <v>0</v>
      </c>
      <c r="AC4200" s="15">
        <f t="shared" si="1341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831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33"/>
        <v>277.68</v>
      </c>
      <c r="Y4201" s="14">
        <f t="shared" si="1334"/>
        <v>0</v>
      </c>
      <c r="Z4201" s="14">
        <f t="shared" si="1335"/>
        <v>0</v>
      </c>
      <c r="AA4201" s="14">
        <f t="shared" si="1336"/>
        <v>460.8</v>
      </c>
      <c r="AB4201" s="14">
        <f t="shared" si="1342"/>
        <v>0</v>
      </c>
      <c r="AC4201" s="15">
        <f t="shared" si="1341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832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33"/>
        <v>227.76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2"/>
        <v>511.2</v>
      </c>
      <c r="AC4202" s="15">
        <f t="shared" si="1341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833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33"/>
        <v>774</v>
      </c>
      <c r="Y4203" s="14">
        <f t="shared" si="1334"/>
        <v>0</v>
      </c>
      <c r="Z4203" s="14">
        <f t="shared" si="1335"/>
        <v>0</v>
      </c>
      <c r="AA4203" s="14">
        <f t="shared" si="1336"/>
        <v>0</v>
      </c>
      <c r="AB4203" s="14">
        <f t="shared" si="1342"/>
        <v>0</v>
      </c>
      <c r="AC4203" s="15">
        <f t="shared" si="1341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834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33"/>
        <v>763.11</v>
      </c>
      <c r="Y4204" s="14">
        <f t="shared" si="1334"/>
        <v>0</v>
      </c>
      <c r="Z4204" s="14">
        <f t="shared" si="1335"/>
        <v>0</v>
      </c>
      <c r="AA4204" s="14">
        <f t="shared" si="1336"/>
        <v>0</v>
      </c>
      <c r="AB4204" s="14">
        <f t="shared" si="1342"/>
        <v>0</v>
      </c>
      <c r="AC4204" s="15">
        <f t="shared" si="1341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33"/>
        <v>763.11</v>
      </c>
      <c r="Y4205" s="14">
        <f t="shared" si="1334"/>
        <v>0</v>
      </c>
      <c r="Z4205" s="14">
        <f t="shared" si="1335"/>
        <v>0</v>
      </c>
      <c r="AA4205" s="14">
        <f t="shared" si="1336"/>
        <v>0</v>
      </c>
      <c r="AB4205" s="14">
        <f t="shared" si="1342"/>
        <v>0</v>
      </c>
      <c r="AC4205" s="15">
        <f t="shared" si="1341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33"/>
        <v>779.52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2"/>
        <v>0</v>
      </c>
      <c r="AC4206" s="15">
        <f t="shared" si="1341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33"/>
        <v>787.19999999999993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2"/>
        <v>0</v>
      </c>
      <c r="AC4207" s="15">
        <f t="shared" si="1341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33"/>
        <v>665.6</v>
      </c>
      <c r="Y4208" s="52">
        <f t="shared" si="1334"/>
        <v>0</v>
      </c>
      <c r="Z4208" s="52">
        <f t="shared" si="1335"/>
        <v>0</v>
      </c>
      <c r="AA4208" s="52">
        <f t="shared" si="1336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801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33"/>
        <v>768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802</v>
      </c>
      <c r="B4210" s="93">
        <v>26</v>
      </c>
      <c r="C4210" s="21" t="s">
        <v>835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33"/>
        <v>624.64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>R4210+W4210</f>
        <v>0</v>
      </c>
      <c r="AC4210" s="15">
        <f t="shared" ref="AC4210:AC4222" si="1343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803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33"/>
        <v>624.64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ref="AB4211:AB4222" si="1344">R4211+W4211</f>
        <v>0</v>
      </c>
      <c r="AC4211" s="15">
        <f t="shared" si="1343"/>
        <v>624.6</v>
      </c>
      <c r="AD4211" s="48">
        <f>(ROUND(AC4211-AC4208,1)/AC4208)</f>
        <v>-6.1598557692307689E-2</v>
      </c>
      <c r="AE4211" s="113" t="s">
        <v>800</v>
      </c>
      <c r="AF4211" s="60"/>
    </row>
    <row r="4212" spans="1:32">
      <c r="A4212" s="99" t="s">
        <v>804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33"/>
        <v>624.64</v>
      </c>
      <c r="Y4212" s="14">
        <f t="shared" si="1334"/>
        <v>0</v>
      </c>
      <c r="Z4212" s="14">
        <f t="shared" si="1335"/>
        <v>0</v>
      </c>
      <c r="AA4212" s="14">
        <f t="shared" si="1336"/>
        <v>0</v>
      </c>
      <c r="AB4212" s="14">
        <f t="shared" si="1344"/>
        <v>0</v>
      </c>
      <c r="AC4212" s="15">
        <f t="shared" si="1343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654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33"/>
        <v>624.64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 t="shared" si="1344"/>
        <v>0</v>
      </c>
      <c r="AC4213" s="15">
        <f t="shared" si="1343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595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33"/>
        <v>216.32</v>
      </c>
      <c r="Y4214" s="14">
        <f t="shared" si="1334"/>
        <v>518.4</v>
      </c>
      <c r="Z4214" s="14">
        <f t="shared" si="1335"/>
        <v>0</v>
      </c>
      <c r="AA4214" s="14">
        <f t="shared" si="1336"/>
        <v>0</v>
      </c>
      <c r="AB4214" s="14">
        <f t="shared" si="1344"/>
        <v>0</v>
      </c>
      <c r="AC4214" s="15">
        <f t="shared" si="1343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830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33"/>
        <v>216.32</v>
      </c>
      <c r="Y4215" s="14">
        <f t="shared" si="1334"/>
        <v>0</v>
      </c>
      <c r="Z4215" s="14">
        <f t="shared" si="1335"/>
        <v>518.4</v>
      </c>
      <c r="AA4215" s="14">
        <f t="shared" si="1336"/>
        <v>0</v>
      </c>
      <c r="AB4215" s="14">
        <f t="shared" si="1344"/>
        <v>0</v>
      </c>
      <c r="AC4215" s="15">
        <f t="shared" si="1343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831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33"/>
        <v>216.32</v>
      </c>
      <c r="Y4216" s="14">
        <f t="shared" si="1334"/>
        <v>0</v>
      </c>
      <c r="Z4216" s="14">
        <f t="shared" si="1335"/>
        <v>0</v>
      </c>
      <c r="AA4216" s="14">
        <f t="shared" si="1336"/>
        <v>518.4</v>
      </c>
      <c r="AB4216" s="14">
        <f t="shared" si="1344"/>
        <v>0</v>
      </c>
      <c r="AC4216" s="15">
        <f t="shared" si="1343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832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33"/>
        <v>216.32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4"/>
        <v>518.4</v>
      </c>
      <c r="AC4217" s="15">
        <f t="shared" si="1343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833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(N4218/100)*(I4218*$I$13)+(N4218/100)*(J4218*$J$13)+(N4218/100)*(M4218*$M$13)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>N4218+S4218</f>
        <v>768</v>
      </c>
      <c r="Y4218" s="14">
        <f t="shared" si="1334"/>
        <v>0</v>
      </c>
      <c r="Z4218" s="14">
        <f t="shared" si="1335"/>
        <v>0</v>
      </c>
      <c r="AA4218" s="14">
        <f t="shared" si="1336"/>
        <v>0</v>
      </c>
      <c r="AB4218" s="14">
        <f t="shared" si="1344"/>
        <v>0</v>
      </c>
      <c r="AC4218" s="15">
        <f t="shared" si="1343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834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33"/>
        <v>768</v>
      </c>
      <c r="Y4219" s="14">
        <f t="shared" si="1334"/>
        <v>0</v>
      </c>
      <c r="Z4219" s="14">
        <f t="shared" si="1335"/>
        <v>0</v>
      </c>
      <c r="AA4219" s="14">
        <f t="shared" si="1336"/>
        <v>0</v>
      </c>
      <c r="AB4219" s="14">
        <f t="shared" si="1344"/>
        <v>0</v>
      </c>
      <c r="AC4219" s="15">
        <f t="shared" si="1343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33"/>
        <v>768</v>
      </c>
      <c r="Y4220" s="14">
        <f t="shared" si="1334"/>
        <v>0</v>
      </c>
      <c r="Z4220" s="14">
        <f t="shared" si="1335"/>
        <v>0</v>
      </c>
      <c r="AA4220" s="14">
        <f t="shared" si="1336"/>
        <v>0</v>
      </c>
      <c r="AB4220" s="14">
        <f t="shared" si="1344"/>
        <v>0</v>
      </c>
      <c r="AC4220" s="15">
        <f t="shared" si="1343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33"/>
        <v>840.70399999999995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4"/>
        <v>0</v>
      </c>
      <c r="AC4221" s="15">
        <f t="shared" si="1343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33"/>
        <v>721.92000000000007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4"/>
        <v>0</v>
      </c>
      <c r="AC4222" s="15">
        <f t="shared" si="1343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33"/>
        <v>672</v>
      </c>
      <c r="Y4223" s="52">
        <f t="shared" si="1334"/>
        <v>0</v>
      </c>
      <c r="Z4223" s="52">
        <f t="shared" si="1335"/>
        <v>0</v>
      </c>
      <c r="AA4223" s="52">
        <f t="shared" si="1336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801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45">N4224+S4224</f>
        <v>777.6</v>
      </c>
      <c r="Y4224" s="14">
        <f t="shared" ref="Y4224:Y4237" si="1346">O4224+T4224</f>
        <v>0</v>
      </c>
      <c r="Z4224" s="14">
        <f t="shared" ref="Z4224:Z4237" si="1347">P4224+U4224</f>
        <v>0</v>
      </c>
      <c r="AA4224" s="14">
        <f t="shared" ref="AA4224:AA4237" si="1348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1"/>
      <c r="AF4224" s="63"/>
    </row>
    <row r="4225" spans="1:32">
      <c r="A4225" s="99" t="s">
        <v>802</v>
      </c>
      <c r="B4225" s="91">
        <v>25</v>
      </c>
      <c r="C4225" s="21" t="s">
        <v>835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45"/>
        <v>628.79999999999995</v>
      </c>
      <c r="Y4225" s="14">
        <f t="shared" si="1346"/>
        <v>0</v>
      </c>
      <c r="Z4225" s="14">
        <f t="shared" si="1347"/>
        <v>0</v>
      </c>
      <c r="AA4225" s="14">
        <f t="shared" si="1348"/>
        <v>0</v>
      </c>
      <c r="AB4225" s="14">
        <f>R4225+W4225</f>
        <v>0</v>
      </c>
      <c r="AC4225" s="15">
        <f t="shared" ref="AC4225:AC4237" si="1349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803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45"/>
        <v>628.79999999999995</v>
      </c>
      <c r="Y4226" s="14">
        <f t="shared" si="1346"/>
        <v>0</v>
      </c>
      <c r="Z4226" s="14">
        <f t="shared" si="1347"/>
        <v>0</v>
      </c>
      <c r="AA4226" s="14">
        <f t="shared" si="1348"/>
        <v>0</v>
      </c>
      <c r="AB4226" s="14">
        <f t="shared" ref="AB4226:AB4237" si="1350">R4226+W4226</f>
        <v>0</v>
      </c>
      <c r="AC4226" s="15">
        <f t="shared" si="1349"/>
        <v>628.79999999999995</v>
      </c>
      <c r="AD4226" s="48">
        <f>(ROUND(AC4226-AC4223,1)/AC4223)</f>
        <v>-6.4285714285714293E-2</v>
      </c>
      <c r="AE4226" s="113"/>
      <c r="AF4226" s="60"/>
    </row>
    <row r="4227" spans="1:32">
      <c r="A4227" s="99" t="s">
        <v>804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45"/>
        <v>628.79999999999995</v>
      </c>
      <c r="Y4227" s="14">
        <f t="shared" si="1346"/>
        <v>0</v>
      </c>
      <c r="Z4227" s="14">
        <f t="shared" si="1347"/>
        <v>0</v>
      </c>
      <c r="AA4227" s="14">
        <f t="shared" si="1348"/>
        <v>0</v>
      </c>
      <c r="AB4227" s="14">
        <f t="shared" si="1350"/>
        <v>0</v>
      </c>
      <c r="AC4227" s="15">
        <f t="shared" si="1349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654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45"/>
        <v>628.79999999999995</v>
      </c>
      <c r="Y4228" s="14">
        <f t="shared" si="1346"/>
        <v>0</v>
      </c>
      <c r="Z4228" s="14">
        <f t="shared" si="1347"/>
        <v>0</v>
      </c>
      <c r="AA4228" s="14">
        <f t="shared" si="1348"/>
        <v>0</v>
      </c>
      <c r="AB4228" s="14">
        <f t="shared" si="1350"/>
        <v>0</v>
      </c>
      <c r="AC4228" s="15">
        <f t="shared" si="1349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595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45"/>
        <v>218.4</v>
      </c>
      <c r="Y4229" s="14">
        <f t="shared" si="1346"/>
        <v>522</v>
      </c>
      <c r="Z4229" s="14">
        <f t="shared" si="1347"/>
        <v>0</v>
      </c>
      <c r="AA4229" s="14">
        <f t="shared" si="1348"/>
        <v>0</v>
      </c>
      <c r="AB4229" s="14">
        <f t="shared" si="1350"/>
        <v>0</v>
      </c>
      <c r="AC4229" s="15">
        <f t="shared" si="1349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830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45"/>
        <v>218.4</v>
      </c>
      <c r="Y4230" s="14">
        <f t="shared" si="1346"/>
        <v>0</v>
      </c>
      <c r="Z4230" s="14">
        <f t="shared" si="1347"/>
        <v>522</v>
      </c>
      <c r="AA4230" s="14">
        <f t="shared" si="1348"/>
        <v>0</v>
      </c>
      <c r="AB4230" s="14">
        <f t="shared" si="1350"/>
        <v>0</v>
      </c>
      <c r="AC4230" s="15">
        <f t="shared" si="1349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831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45"/>
        <v>218.4</v>
      </c>
      <c r="Y4231" s="14">
        <f t="shared" si="1346"/>
        <v>0</v>
      </c>
      <c r="Z4231" s="14">
        <f t="shared" si="1347"/>
        <v>0</v>
      </c>
      <c r="AA4231" s="14">
        <f t="shared" si="1348"/>
        <v>522</v>
      </c>
      <c r="AB4231" s="14">
        <f t="shared" si="1350"/>
        <v>0</v>
      </c>
      <c r="AC4231" s="15">
        <f t="shared" si="1349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832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45"/>
        <v>218.4</v>
      </c>
      <c r="Y4232" s="14">
        <f t="shared" si="1346"/>
        <v>0</v>
      </c>
      <c r="Z4232" s="14">
        <f t="shared" si="1347"/>
        <v>0</v>
      </c>
      <c r="AA4232" s="14">
        <f t="shared" si="1348"/>
        <v>0</v>
      </c>
      <c r="AB4232" s="14">
        <f t="shared" si="1350"/>
        <v>522</v>
      </c>
      <c r="AC4232" s="15">
        <f t="shared" si="1349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833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(N4233/100)*(I4233*$I$13)+(N4233/100)*(J4233*$J$13)+(N4233/100)*(M4233*$M$13)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>N4233+S4233</f>
        <v>774</v>
      </c>
      <c r="Y4233" s="14">
        <f t="shared" si="1346"/>
        <v>0</v>
      </c>
      <c r="Z4233" s="14">
        <f t="shared" si="1347"/>
        <v>0</v>
      </c>
      <c r="AA4233" s="14">
        <f t="shared" si="1348"/>
        <v>0</v>
      </c>
      <c r="AB4233" s="14">
        <f t="shared" si="1350"/>
        <v>0</v>
      </c>
      <c r="AC4233" s="15">
        <f t="shared" si="1349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834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45"/>
        <v>774</v>
      </c>
      <c r="Y4234" s="14">
        <f t="shared" si="1346"/>
        <v>0</v>
      </c>
      <c r="Z4234" s="14">
        <f t="shared" si="1347"/>
        <v>0</v>
      </c>
      <c r="AA4234" s="14">
        <f t="shared" si="1348"/>
        <v>0</v>
      </c>
      <c r="AB4234" s="14">
        <f t="shared" si="1350"/>
        <v>0</v>
      </c>
      <c r="AC4234" s="15">
        <f t="shared" si="1349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45"/>
        <v>774</v>
      </c>
      <c r="Y4235" s="14">
        <f t="shared" si="1346"/>
        <v>0</v>
      </c>
      <c r="Z4235" s="14">
        <f t="shared" si="1347"/>
        <v>0</v>
      </c>
      <c r="AA4235" s="14">
        <f t="shared" si="1348"/>
        <v>0</v>
      </c>
      <c r="AB4235" s="14">
        <f t="shared" si="1350"/>
        <v>0</v>
      </c>
      <c r="AC4235" s="15">
        <f t="shared" si="1349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45"/>
        <v>730.56</v>
      </c>
      <c r="Y4236" s="14">
        <f t="shared" si="1346"/>
        <v>0</v>
      </c>
      <c r="Z4236" s="14">
        <f t="shared" si="1347"/>
        <v>0</v>
      </c>
      <c r="AA4236" s="14">
        <f t="shared" si="1348"/>
        <v>0</v>
      </c>
      <c r="AB4236" s="14">
        <f t="shared" si="1350"/>
        <v>0</v>
      </c>
      <c r="AC4236" s="15">
        <f t="shared" si="1349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45"/>
        <v>840.96</v>
      </c>
      <c r="Y4237" s="14">
        <f t="shared" si="1346"/>
        <v>0</v>
      </c>
      <c r="Z4237" s="14">
        <f t="shared" si="1347"/>
        <v>0</v>
      </c>
      <c r="AA4237" s="14">
        <f t="shared" si="1348"/>
        <v>0</v>
      </c>
      <c r="AB4237" s="14">
        <f t="shared" si="1350"/>
        <v>0</v>
      </c>
      <c r="AC4237" s="15">
        <f t="shared" si="1349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33"/>
        <v>652.79999999999995</v>
      </c>
      <c r="Y4238" s="52">
        <f t="shared" si="1334"/>
        <v>0</v>
      </c>
      <c r="Z4238" s="52">
        <f t="shared" si="1335"/>
        <v>0</v>
      </c>
      <c r="AA4238" s="52">
        <f t="shared" si="1336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801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33"/>
        <v>756.16000000000008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3"/>
      <c r="AF4239" s="60"/>
    </row>
    <row r="4240" spans="1:32">
      <c r="A4240" s="99" t="s">
        <v>802</v>
      </c>
      <c r="B4240" s="93">
        <v>18</v>
      </c>
      <c r="C4240" s="21" t="s">
        <v>835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33"/>
        <v>614.72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>R4240+W4240</f>
        <v>0</v>
      </c>
      <c r="AC4240" s="15">
        <f t="shared" ref="AC4240:AC4252" si="1351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803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33"/>
        <v>614.72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ref="AB4241:AB4252" si="1352">R4241+W4241</f>
        <v>0</v>
      </c>
      <c r="AC4241" s="15">
        <f t="shared" si="1351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804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33"/>
        <v>614.72</v>
      </c>
      <c r="Y4242" s="14">
        <f t="shared" si="1334"/>
        <v>0</v>
      </c>
      <c r="Z4242" s="14">
        <f t="shared" si="1335"/>
        <v>0</v>
      </c>
      <c r="AA4242" s="14">
        <f t="shared" si="1336"/>
        <v>0</v>
      </c>
      <c r="AB4242" s="14">
        <f t="shared" si="1352"/>
        <v>0</v>
      </c>
      <c r="AC4242" s="15">
        <f t="shared" si="1351"/>
        <v>614.70000000000005</v>
      </c>
      <c r="AD4242" s="48">
        <f>(ROUND(AC4242-AC4238,1)/AC4238)</f>
        <v>-5.8363970588235302E-2</v>
      </c>
      <c r="AE4242" s="113" t="s">
        <v>800</v>
      </c>
      <c r="AF4242" s="60"/>
    </row>
    <row r="4243" spans="1:32">
      <c r="A4243" s="99" t="s">
        <v>654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33"/>
        <v>614.72</v>
      </c>
      <c r="Y4243" s="14">
        <f t="shared" si="1334"/>
        <v>0</v>
      </c>
      <c r="Z4243" s="14">
        <f t="shared" si="1335"/>
        <v>0</v>
      </c>
      <c r="AA4243" s="14">
        <f t="shared" si="1336"/>
        <v>0</v>
      </c>
      <c r="AB4243" s="14">
        <f t="shared" si="1352"/>
        <v>0</v>
      </c>
      <c r="AC4243" s="15">
        <f t="shared" si="1351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595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33"/>
        <v>212.16000000000003</v>
      </c>
      <c r="Y4244" s="14">
        <f t="shared" si="1334"/>
        <v>510</v>
      </c>
      <c r="Z4244" s="14">
        <f t="shared" si="1335"/>
        <v>0</v>
      </c>
      <c r="AA4244" s="14">
        <f t="shared" si="1336"/>
        <v>0</v>
      </c>
      <c r="AB4244" s="14">
        <f t="shared" si="1352"/>
        <v>0</v>
      </c>
      <c r="AC4244" s="15">
        <f t="shared" si="1351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830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33"/>
        <v>212.16000000000003</v>
      </c>
      <c r="Y4245" s="14">
        <f t="shared" si="1334"/>
        <v>0</v>
      </c>
      <c r="Z4245" s="14">
        <f t="shared" si="1335"/>
        <v>510</v>
      </c>
      <c r="AA4245" s="14">
        <f t="shared" si="1336"/>
        <v>0</v>
      </c>
      <c r="AB4245" s="14">
        <f t="shared" si="1352"/>
        <v>0</v>
      </c>
      <c r="AC4245" s="15">
        <f t="shared" si="1351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831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33"/>
        <v>212.16000000000003</v>
      </c>
      <c r="Y4246" s="14">
        <f t="shared" si="1334"/>
        <v>0</v>
      </c>
      <c r="Z4246" s="14">
        <f t="shared" si="1335"/>
        <v>0</v>
      </c>
      <c r="AA4246" s="14">
        <f t="shared" si="1336"/>
        <v>510</v>
      </c>
      <c r="AB4246" s="14">
        <f t="shared" si="1352"/>
        <v>0</v>
      </c>
      <c r="AC4246" s="15">
        <f t="shared" si="1351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832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33"/>
        <v>212.16000000000003</v>
      </c>
      <c r="Y4247" s="14">
        <f t="shared" si="1334"/>
        <v>0</v>
      </c>
      <c r="Z4247" s="14">
        <f t="shared" si="1335"/>
        <v>0</v>
      </c>
      <c r="AA4247" s="14">
        <f t="shared" si="1336"/>
        <v>0</v>
      </c>
      <c r="AB4247" s="14">
        <f t="shared" si="1352"/>
        <v>510</v>
      </c>
      <c r="AC4247" s="15">
        <f t="shared" si="1351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833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(N4248/100)*(I4248*$I$13)+(N4248/100)*(J4248*$J$13)+(N4248/100)*(M4248*$M$13)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>N4248+S4248</f>
        <v>754.8</v>
      </c>
      <c r="Y4248" s="14">
        <f t="shared" si="1334"/>
        <v>0</v>
      </c>
      <c r="Z4248" s="14">
        <f t="shared" si="1335"/>
        <v>0</v>
      </c>
      <c r="AA4248" s="14">
        <f t="shared" si="1336"/>
        <v>0</v>
      </c>
      <c r="AB4248" s="14">
        <f t="shared" si="1352"/>
        <v>0</v>
      </c>
      <c r="AC4248" s="15">
        <f t="shared" si="1351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834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33"/>
        <v>754.8</v>
      </c>
      <c r="Y4249" s="14">
        <f t="shared" si="1334"/>
        <v>0</v>
      </c>
      <c r="Z4249" s="14">
        <f t="shared" si="1335"/>
        <v>0</v>
      </c>
      <c r="AA4249" s="14">
        <f t="shared" si="1336"/>
        <v>0</v>
      </c>
      <c r="AB4249" s="14">
        <f t="shared" si="1352"/>
        <v>0</v>
      </c>
      <c r="AC4249" s="15">
        <f t="shared" si="1351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33"/>
        <v>754.8</v>
      </c>
      <c r="Y4250" s="14">
        <f t="shared" si="1334"/>
        <v>0</v>
      </c>
      <c r="Z4250" s="14">
        <f t="shared" si="1335"/>
        <v>0</v>
      </c>
      <c r="AA4250" s="14">
        <f t="shared" si="1336"/>
        <v>0</v>
      </c>
      <c r="AB4250" s="14">
        <f t="shared" si="1352"/>
        <v>0</v>
      </c>
      <c r="AC4250" s="15">
        <f t="shared" si="1351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33"/>
        <v>714.81600000000003</v>
      </c>
      <c r="Y4251" s="14">
        <f t="shared" si="1334"/>
        <v>0</v>
      </c>
      <c r="Z4251" s="14">
        <f t="shared" si="1335"/>
        <v>0</v>
      </c>
      <c r="AA4251" s="14">
        <f t="shared" si="1336"/>
        <v>0</v>
      </c>
      <c r="AB4251" s="14">
        <f t="shared" si="1352"/>
        <v>0</v>
      </c>
      <c r="AC4251" s="15">
        <f t="shared" si="1351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33"/>
        <v>824.70400000000006</v>
      </c>
      <c r="Y4252" s="14">
        <f t="shared" si="1334"/>
        <v>0</v>
      </c>
      <c r="Z4252" s="14">
        <f t="shared" si="1335"/>
        <v>0</v>
      </c>
      <c r="AA4252" s="14">
        <f t="shared" si="1336"/>
        <v>0</v>
      </c>
      <c r="AB4252" s="14">
        <f t="shared" si="1352"/>
        <v>0</v>
      </c>
      <c r="AC4252" s="15">
        <f t="shared" si="1351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33"/>
        <v>545.6</v>
      </c>
      <c r="Y4253" s="52">
        <f t="shared" si="1334"/>
        <v>0</v>
      </c>
      <c r="Z4253" s="52">
        <f t="shared" si="1335"/>
        <v>0</v>
      </c>
      <c r="AA4253" s="52">
        <f t="shared" si="1336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801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60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53">N4254+S4254</f>
        <v>694.4</v>
      </c>
      <c r="Y4254" s="14">
        <f t="shared" ref="Y4254:Y4267" si="1354">O4254+T4254</f>
        <v>0</v>
      </c>
      <c r="Z4254" s="14">
        <f t="shared" ref="Z4254:Z4267" si="1355">P4254+U4254</f>
        <v>0</v>
      </c>
      <c r="AA4254" s="14">
        <f t="shared" ref="AA4254:AA4267" si="1356">Q4254+V4254</f>
        <v>0</v>
      </c>
      <c r="AB4254" s="14">
        <f>R4254+W4254</f>
        <v>160</v>
      </c>
      <c r="AC4254" s="15">
        <f>ROUND(X4254+Y4254+Z4254+AA4254+AB4254,1)</f>
        <v>854.4</v>
      </c>
      <c r="AD4254" s="48">
        <f>(ROUND(AC4254-AC4253,1)/AC4253)</f>
        <v>0.14592274678111586</v>
      </c>
      <c r="AE4254" s="113"/>
      <c r="AF4254" s="60"/>
    </row>
    <row r="4255" spans="1:32">
      <c r="A4255" s="99" t="s">
        <v>802</v>
      </c>
      <c r="B4255" s="91">
        <v>0</v>
      </c>
      <c r="C4255" s="21" t="s">
        <v>835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53"/>
        <v>515.84</v>
      </c>
      <c r="Y4255" s="14">
        <f t="shared" si="1354"/>
        <v>0</v>
      </c>
      <c r="Z4255" s="14">
        <f t="shared" si="1355"/>
        <v>0</v>
      </c>
      <c r="AA4255" s="14">
        <f t="shared" si="1356"/>
        <v>0</v>
      </c>
      <c r="AB4255" s="14">
        <f>R4255+W4255</f>
        <v>200</v>
      </c>
      <c r="AC4255" s="15">
        <f t="shared" ref="AC4255:AC4267" si="1357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803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53"/>
        <v>515.84</v>
      </c>
      <c r="Y4256" s="14">
        <f t="shared" si="1354"/>
        <v>0</v>
      </c>
      <c r="Z4256" s="14">
        <f t="shared" si="1355"/>
        <v>0</v>
      </c>
      <c r="AA4256" s="14">
        <f t="shared" si="1356"/>
        <v>0</v>
      </c>
      <c r="AB4256" s="14">
        <f t="shared" ref="AB4256:AB4267" si="1358">R4256+W4256</f>
        <v>200</v>
      </c>
      <c r="AC4256" s="15">
        <f t="shared" si="1357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804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53"/>
        <v>515.84</v>
      </c>
      <c r="Y4257" s="14">
        <f t="shared" si="1354"/>
        <v>0</v>
      </c>
      <c r="Z4257" s="14">
        <f t="shared" si="1355"/>
        <v>0</v>
      </c>
      <c r="AA4257" s="14">
        <f t="shared" si="1356"/>
        <v>0</v>
      </c>
      <c r="AB4257" s="14">
        <f t="shared" si="1358"/>
        <v>200</v>
      </c>
      <c r="AC4257" s="15">
        <f t="shared" si="1357"/>
        <v>715.8</v>
      </c>
      <c r="AD4257" s="48">
        <f>(ROUND(AC4257-AC4253,1)/AC4253)</f>
        <v>-3.9967811158798286E-2</v>
      </c>
      <c r="AE4257" s="113" t="s">
        <v>800</v>
      </c>
      <c r="AF4257" s="60"/>
    </row>
    <row r="4258" spans="1:32">
      <c r="A4258" s="99" t="s">
        <v>654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53"/>
        <v>515.84</v>
      </c>
      <c r="Y4258" s="14">
        <f t="shared" si="1354"/>
        <v>0</v>
      </c>
      <c r="Z4258" s="14">
        <f t="shared" si="1355"/>
        <v>0</v>
      </c>
      <c r="AA4258" s="14">
        <f t="shared" si="1356"/>
        <v>0</v>
      </c>
      <c r="AB4258" s="14">
        <f t="shared" si="1358"/>
        <v>200</v>
      </c>
      <c r="AC4258" s="15">
        <f t="shared" si="1357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595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80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420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53"/>
        <v>177.32</v>
      </c>
      <c r="Y4259" s="14">
        <f t="shared" si="1354"/>
        <v>682.5</v>
      </c>
      <c r="Z4259" s="14">
        <f t="shared" si="1355"/>
        <v>0</v>
      </c>
      <c r="AA4259" s="14">
        <f t="shared" si="1356"/>
        <v>0</v>
      </c>
      <c r="AB4259" s="14">
        <f t="shared" si="1358"/>
        <v>0</v>
      </c>
      <c r="AC4259" s="15">
        <f t="shared" si="1357"/>
        <v>859.8</v>
      </c>
      <c r="AD4259" s="48">
        <f>(ROUND(AC4259-AC4253,1)/AC4253)</f>
        <v>0.15316523605150215</v>
      </c>
      <c r="AE4259" s="113"/>
      <c r="AF4259" s="60"/>
    </row>
    <row r="4260" spans="1:32">
      <c r="A4260" s="99" t="s">
        <v>830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40</v>
      </c>
      <c r="L4260" s="13">
        <v>40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420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53"/>
        <v>177.32</v>
      </c>
      <c r="Y4260" s="14">
        <f t="shared" si="1354"/>
        <v>0</v>
      </c>
      <c r="Z4260" s="14">
        <f t="shared" si="1355"/>
        <v>682.5</v>
      </c>
      <c r="AA4260" s="14">
        <f t="shared" si="1356"/>
        <v>0</v>
      </c>
      <c r="AB4260" s="14">
        <f t="shared" si="1358"/>
        <v>0</v>
      </c>
      <c r="AC4260" s="15">
        <f t="shared" si="1357"/>
        <v>859.8</v>
      </c>
      <c r="AD4260" s="48">
        <f>(ROUND(AC4260-AC4253,1)/AC4253)</f>
        <v>0.15316523605150215</v>
      </c>
      <c r="AE4260" s="113"/>
      <c r="AF4260" s="60"/>
    </row>
    <row r="4261" spans="1:32">
      <c r="A4261" s="99" t="s">
        <v>831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80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420</v>
      </c>
      <c r="W4261" s="14">
        <f>(R4261/100)*(K4261*$K$11)+(R4261/100)*(L4261*$L$11)</f>
        <v>0</v>
      </c>
      <c r="X4261" s="14">
        <f t="shared" si="1353"/>
        <v>177.32</v>
      </c>
      <c r="Y4261" s="14">
        <f t="shared" si="1354"/>
        <v>0</v>
      </c>
      <c r="Z4261" s="14">
        <f t="shared" si="1355"/>
        <v>0</v>
      </c>
      <c r="AA4261" s="14">
        <f t="shared" si="1356"/>
        <v>682.5</v>
      </c>
      <c r="AB4261" s="14">
        <f t="shared" si="1358"/>
        <v>0</v>
      </c>
      <c r="AC4261" s="15">
        <f t="shared" si="1357"/>
        <v>859.8</v>
      </c>
      <c r="AD4261" s="48">
        <f>(ROUND(AC4261-AC4253,1)/AC4253)</f>
        <v>0.15316523605150215</v>
      </c>
      <c r="AE4261" s="113"/>
      <c r="AF4261" s="60"/>
    </row>
    <row r="4262" spans="1:32">
      <c r="A4262" s="99" t="s">
        <v>832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45</v>
      </c>
      <c r="L4262" s="13">
        <v>45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472.5</v>
      </c>
      <c r="X4262" s="14">
        <f t="shared" si="1353"/>
        <v>177.32</v>
      </c>
      <c r="Y4262" s="14">
        <f t="shared" si="1354"/>
        <v>0</v>
      </c>
      <c r="Z4262" s="14">
        <f t="shared" si="1355"/>
        <v>0</v>
      </c>
      <c r="AA4262" s="14">
        <f t="shared" si="1356"/>
        <v>0</v>
      </c>
      <c r="AB4262" s="14">
        <f t="shared" si="1358"/>
        <v>735</v>
      </c>
      <c r="AC4262" s="15">
        <f t="shared" si="1357"/>
        <v>912.3</v>
      </c>
      <c r="AD4262" s="48">
        <f>(ROUND(AC4262-AC4253,1)/AC4253)</f>
        <v>0.2235783261802575</v>
      </c>
      <c r="AE4262" s="113"/>
      <c r="AF4262" s="60"/>
    </row>
    <row r="4263" spans="1:32">
      <c r="A4263" s="99" t="s">
        <v>833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45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(N4263/100)*(I4263*$I$13)+(N4263/100)*(J4263*$J$13)+(N4263/100)*(M4263*$M$13)</f>
        <v>390.6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135</v>
      </c>
      <c r="X4263" s="14">
        <f>N4263+S4263</f>
        <v>576.6</v>
      </c>
      <c r="Y4263" s="14">
        <f t="shared" si="1354"/>
        <v>0</v>
      </c>
      <c r="Z4263" s="14">
        <f t="shared" si="1355"/>
        <v>0</v>
      </c>
      <c r="AA4263" s="14">
        <f t="shared" si="1356"/>
        <v>0</v>
      </c>
      <c r="AB4263" s="14">
        <f t="shared" si="1358"/>
        <v>285</v>
      </c>
      <c r="AC4263" s="15">
        <f t="shared" si="1357"/>
        <v>861.6</v>
      </c>
      <c r="AD4263" s="48">
        <f>(ROUND(AC4263-AC4253,1)/AC4253)</f>
        <v>0.15557939914163091</v>
      </c>
      <c r="AE4263" s="113"/>
      <c r="AF4263" s="60"/>
    </row>
    <row r="4264" spans="1:32">
      <c r="A4264" s="99" t="s">
        <v>834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75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627.75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53"/>
        <v>860.25</v>
      </c>
      <c r="Y4264" s="14">
        <f t="shared" si="1354"/>
        <v>0</v>
      </c>
      <c r="Z4264" s="14">
        <f t="shared" si="1355"/>
        <v>0</v>
      </c>
      <c r="AA4264" s="14">
        <f t="shared" si="1356"/>
        <v>0</v>
      </c>
      <c r="AB4264" s="14">
        <f t="shared" si="1358"/>
        <v>0</v>
      </c>
      <c r="AC4264" s="15">
        <f t="shared" si="1357"/>
        <v>860.3</v>
      </c>
      <c r="AD4264" s="48">
        <f>(ROUND(AC4264-AC4253,1)/AC4253)</f>
        <v>0.15383583690987124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627.75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53"/>
        <v>860.25</v>
      </c>
      <c r="Y4265" s="14">
        <f t="shared" si="1354"/>
        <v>0</v>
      </c>
      <c r="Z4265" s="14">
        <f t="shared" si="1355"/>
        <v>0</v>
      </c>
      <c r="AA4265" s="14">
        <f t="shared" si="1356"/>
        <v>0</v>
      </c>
      <c r="AB4265" s="14">
        <f t="shared" si="1358"/>
        <v>0</v>
      </c>
      <c r="AC4265" s="15">
        <f t="shared" si="1357"/>
        <v>860.3</v>
      </c>
      <c r="AD4265" s="48">
        <f>(ROUND(AC4265-AC4253,1)/AC4253)</f>
        <v>0.15383583690987124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50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426.56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53"/>
        <v>624.96</v>
      </c>
      <c r="Y4266" s="14">
        <f t="shared" si="1354"/>
        <v>0</v>
      </c>
      <c r="Z4266" s="14">
        <f t="shared" si="1355"/>
        <v>0</v>
      </c>
      <c r="AA4266" s="14">
        <f t="shared" si="1356"/>
        <v>0</v>
      </c>
      <c r="AB4266" s="14">
        <f t="shared" si="1358"/>
        <v>160</v>
      </c>
      <c r="AC4266" s="15">
        <f t="shared" si="1357"/>
        <v>785</v>
      </c>
      <c r="AD4266" s="48">
        <f>(ROUND(AC4266-AC4253,1)/AC4253)</f>
        <v>5.2843347639484978E-2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70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525.76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53"/>
        <v>724.16</v>
      </c>
      <c r="Y4267" s="14">
        <f t="shared" si="1354"/>
        <v>0</v>
      </c>
      <c r="Z4267" s="14">
        <f t="shared" si="1355"/>
        <v>0</v>
      </c>
      <c r="AA4267" s="14">
        <f t="shared" si="1356"/>
        <v>0</v>
      </c>
      <c r="AB4267" s="14">
        <f t="shared" si="1358"/>
        <v>160</v>
      </c>
      <c r="AC4267" s="15">
        <f t="shared" si="1357"/>
        <v>884.2</v>
      </c>
      <c r="AD4267" s="48">
        <f>(ROUND(AC4267-AC4253,1)/AC4253)</f>
        <v>0.18589055793991416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59">N4268+S4268</f>
        <v>563.20000000000005</v>
      </c>
      <c r="Y4268" s="52">
        <f t="shared" ref="Y4268:Y4282" si="1360">O4268+T4268</f>
        <v>0</v>
      </c>
      <c r="Z4268" s="52">
        <f t="shared" ref="Z4268:Z4282" si="1361">P4268+U4268</f>
        <v>0</v>
      </c>
      <c r="AA4268" s="52">
        <f t="shared" ref="AA4268:AA4282" si="1362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801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59"/>
        <v>691.2</v>
      </c>
      <c r="Y4269" s="14">
        <f t="shared" si="1360"/>
        <v>0</v>
      </c>
      <c r="Z4269" s="14">
        <f t="shared" si="1361"/>
        <v>0</v>
      </c>
      <c r="AA4269" s="14">
        <f t="shared" si="1362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802</v>
      </c>
      <c r="B4270" s="93">
        <v>12</v>
      </c>
      <c r="C4270" s="21" t="s">
        <v>835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59"/>
        <v>532.48</v>
      </c>
      <c r="Y4270" s="14">
        <f t="shared" si="1360"/>
        <v>0</v>
      </c>
      <c r="Z4270" s="14">
        <f t="shared" si="1361"/>
        <v>0</v>
      </c>
      <c r="AA4270" s="14">
        <f t="shared" si="1362"/>
        <v>200</v>
      </c>
      <c r="AB4270" s="14">
        <f>R4270+W4270</f>
        <v>0</v>
      </c>
      <c r="AC4270" s="15">
        <f t="shared" ref="AC4270:AC4282" si="1363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803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59"/>
        <v>532.48</v>
      </c>
      <c r="Y4271" s="14">
        <f t="shared" si="1360"/>
        <v>0</v>
      </c>
      <c r="Z4271" s="14">
        <f t="shared" si="1361"/>
        <v>0</v>
      </c>
      <c r="AA4271" s="14">
        <f t="shared" si="1362"/>
        <v>200</v>
      </c>
      <c r="AB4271" s="14">
        <f t="shared" ref="AB4271:AB4282" si="1364">R4271+W4271</f>
        <v>0</v>
      </c>
      <c r="AC4271" s="15">
        <f t="shared" si="1363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804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59"/>
        <v>532.48</v>
      </c>
      <c r="Y4272" s="14">
        <f t="shared" si="1360"/>
        <v>0</v>
      </c>
      <c r="Z4272" s="14">
        <f t="shared" si="1361"/>
        <v>0</v>
      </c>
      <c r="AA4272" s="14">
        <f t="shared" si="1362"/>
        <v>200</v>
      </c>
      <c r="AB4272" s="14">
        <f t="shared" si="1364"/>
        <v>0</v>
      </c>
      <c r="AC4272" s="15">
        <f t="shared" si="1363"/>
        <v>732.5</v>
      </c>
      <c r="AD4272" s="48">
        <f>(ROUND(AC4272-AC4268,1)/AC4268)</f>
        <v>-4.0225366876310266E-2</v>
      </c>
      <c r="AE4272" s="113" t="s">
        <v>800</v>
      </c>
      <c r="AF4272" s="60"/>
    </row>
    <row r="4273" spans="1:32">
      <c r="A4273" s="99" t="s">
        <v>654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59"/>
        <v>532.48</v>
      </c>
      <c r="Y4273" s="14">
        <f t="shared" si="1360"/>
        <v>0</v>
      </c>
      <c r="Z4273" s="14">
        <f t="shared" si="1361"/>
        <v>0</v>
      </c>
      <c r="AA4273" s="14">
        <f t="shared" si="1362"/>
        <v>200</v>
      </c>
      <c r="AB4273" s="14">
        <f t="shared" si="1364"/>
        <v>0</v>
      </c>
      <c r="AC4273" s="15">
        <f t="shared" si="1363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595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80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432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59"/>
        <v>183.04000000000002</v>
      </c>
      <c r="Y4274" s="14">
        <f t="shared" si="1360"/>
        <v>702</v>
      </c>
      <c r="Z4274" s="14">
        <f t="shared" si="1361"/>
        <v>0</v>
      </c>
      <c r="AA4274" s="14">
        <f t="shared" si="1362"/>
        <v>0</v>
      </c>
      <c r="AB4274" s="14">
        <f t="shared" si="1364"/>
        <v>0</v>
      </c>
      <c r="AC4274" s="15">
        <f t="shared" si="1363"/>
        <v>885</v>
      </c>
      <c r="AD4274" s="48">
        <f>(ROUND(AC4274-AC4268,1)/AC4268)</f>
        <v>0.15959119496855345</v>
      </c>
      <c r="AE4274" s="113"/>
      <c r="AF4274" s="60"/>
    </row>
    <row r="4275" spans="1:32">
      <c r="A4275" s="99" t="s">
        <v>830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40</v>
      </c>
      <c r="L4275" s="13">
        <v>40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432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59"/>
        <v>183.04000000000002</v>
      </c>
      <c r="Y4275" s="14">
        <f t="shared" si="1360"/>
        <v>0</v>
      </c>
      <c r="Z4275" s="14">
        <f t="shared" si="1361"/>
        <v>702</v>
      </c>
      <c r="AA4275" s="14">
        <f t="shared" si="1362"/>
        <v>0</v>
      </c>
      <c r="AB4275" s="14">
        <f t="shared" si="1364"/>
        <v>0</v>
      </c>
      <c r="AC4275" s="15">
        <f t="shared" si="1363"/>
        <v>885</v>
      </c>
      <c r="AD4275" s="48">
        <f>(ROUND(AC4275-AC4268,1)/AC4268)</f>
        <v>0.15959119496855345</v>
      </c>
      <c r="AE4275" s="113"/>
      <c r="AF4275" s="60"/>
    </row>
    <row r="4276" spans="1:32">
      <c r="A4276" s="99" t="s">
        <v>831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90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486.00000000000006</v>
      </c>
      <c r="W4276" s="14">
        <f>(R4276/100)*(K4276*$K$11)+(R4276/100)*(L4276*$L$11)</f>
        <v>0</v>
      </c>
      <c r="X4276" s="14">
        <f t="shared" si="1359"/>
        <v>183.04000000000002</v>
      </c>
      <c r="Y4276" s="14">
        <f t="shared" si="1360"/>
        <v>0</v>
      </c>
      <c r="Z4276" s="14">
        <f t="shared" si="1361"/>
        <v>0</v>
      </c>
      <c r="AA4276" s="14">
        <f t="shared" si="1362"/>
        <v>756</v>
      </c>
      <c r="AB4276" s="14">
        <f t="shared" si="1364"/>
        <v>0</v>
      </c>
      <c r="AC4276" s="15">
        <f t="shared" si="1363"/>
        <v>939</v>
      </c>
      <c r="AD4276" s="48">
        <f>(ROUND(AC4276-AC4268,1)/AC4268)</f>
        <v>0.23034591194968554</v>
      </c>
      <c r="AE4276" s="113"/>
      <c r="AF4276" s="60"/>
    </row>
    <row r="4277" spans="1:32">
      <c r="A4277" s="99" t="s">
        <v>832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40</v>
      </c>
      <c r="L4277" s="13">
        <v>40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432</v>
      </c>
      <c r="X4277" s="14">
        <f t="shared" si="1359"/>
        <v>183.04000000000002</v>
      </c>
      <c r="Y4277" s="14">
        <f t="shared" si="1360"/>
        <v>0</v>
      </c>
      <c r="Z4277" s="14">
        <f t="shared" si="1361"/>
        <v>0</v>
      </c>
      <c r="AA4277" s="14">
        <f t="shared" si="1362"/>
        <v>0</v>
      </c>
      <c r="AB4277" s="14">
        <f t="shared" si="1364"/>
        <v>702</v>
      </c>
      <c r="AC4277" s="15">
        <f t="shared" si="1363"/>
        <v>885</v>
      </c>
      <c r="AD4277" s="48">
        <f>(ROUND(AC4277-AC4268,1)/AC4268)</f>
        <v>0.15959119496855345</v>
      </c>
      <c r="AE4277" s="113"/>
      <c r="AF4277" s="60"/>
    </row>
    <row r="4278" spans="1:32">
      <c r="A4278" s="99" t="s">
        <v>833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50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(N4278/100)*(I4278*$I$13)+(N4278/100)*(J4278*$J$13)+(N4278/100)*(M4278*$M$13)</f>
        <v>422.4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150</v>
      </c>
      <c r="W4278" s="14">
        <f>(R4278/100)*(K4278*$K$13)+(R4278/100)*(L4278*$L$13)+(R4278/100)*(M4278*$M$13)</f>
        <v>0</v>
      </c>
      <c r="X4278" s="14">
        <f>N4278+S4278</f>
        <v>614.4</v>
      </c>
      <c r="Y4278" s="14">
        <f t="shared" si="1360"/>
        <v>0</v>
      </c>
      <c r="Z4278" s="14">
        <f t="shared" si="1361"/>
        <v>0</v>
      </c>
      <c r="AA4278" s="14">
        <f t="shared" si="1362"/>
        <v>300</v>
      </c>
      <c r="AB4278" s="14">
        <f t="shared" si="1364"/>
        <v>0</v>
      </c>
      <c r="AC4278" s="15">
        <f t="shared" si="1363"/>
        <v>914.4</v>
      </c>
      <c r="AD4278" s="48">
        <f>(ROUND(AC4278-AC4268,1)/AC4268)</f>
        <v>0.1981132075471698</v>
      </c>
      <c r="AE4278" s="113"/>
      <c r="AF4278" s="60"/>
    </row>
    <row r="4279" spans="1:32">
      <c r="A4279" s="99" t="s">
        <v>834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80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651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59"/>
        <v>883.5</v>
      </c>
      <c r="Y4279" s="14">
        <f t="shared" si="1360"/>
        <v>0</v>
      </c>
      <c r="Z4279" s="14">
        <f t="shared" si="1361"/>
        <v>0</v>
      </c>
      <c r="AA4279" s="14">
        <f t="shared" si="1362"/>
        <v>0</v>
      </c>
      <c r="AB4279" s="14">
        <f t="shared" si="1364"/>
        <v>0</v>
      </c>
      <c r="AC4279" s="15">
        <f t="shared" si="1363"/>
        <v>883.5</v>
      </c>
      <c r="AD4279" s="48">
        <f>(ROUND(AC4279-AC4268,1)/AC4268)</f>
        <v>0.15762578616352199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651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59"/>
        <v>883.5</v>
      </c>
      <c r="Y4280" s="14">
        <f t="shared" si="1360"/>
        <v>0</v>
      </c>
      <c r="Z4280" s="14">
        <f t="shared" si="1361"/>
        <v>0</v>
      </c>
      <c r="AA4280" s="14">
        <f t="shared" si="1362"/>
        <v>0</v>
      </c>
      <c r="AB4280" s="14">
        <f t="shared" si="1364"/>
        <v>0</v>
      </c>
      <c r="AC4280" s="15">
        <f t="shared" si="1363"/>
        <v>883.5</v>
      </c>
      <c r="AD4280" s="48">
        <f>(ROUND(AC4280-AC4268,1)/AC4268)</f>
        <v>0.15762578616352199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50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440.32000000000005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59"/>
        <v>645.12000000000012</v>
      </c>
      <c r="Y4281" s="14">
        <f t="shared" si="1360"/>
        <v>0</v>
      </c>
      <c r="Z4281" s="14">
        <f t="shared" si="1361"/>
        <v>0</v>
      </c>
      <c r="AA4281" s="14">
        <f t="shared" si="1362"/>
        <v>160</v>
      </c>
      <c r="AB4281" s="14">
        <f t="shared" si="1364"/>
        <v>0</v>
      </c>
      <c r="AC4281" s="15">
        <f t="shared" si="1363"/>
        <v>805.1</v>
      </c>
      <c r="AD4281" s="48">
        <f>(ROUND(AC4281-AC4268,1)/AC4268)</f>
        <v>5.4900419287211732E-2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70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542.72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59"/>
        <v>747.52</v>
      </c>
      <c r="Y4282" s="14">
        <f t="shared" si="1360"/>
        <v>0</v>
      </c>
      <c r="Z4282" s="14">
        <f t="shared" si="1361"/>
        <v>0</v>
      </c>
      <c r="AA4282" s="14">
        <f t="shared" si="1362"/>
        <v>160</v>
      </c>
      <c r="AB4282" s="14">
        <f t="shared" si="1364"/>
        <v>0</v>
      </c>
      <c r="AC4282" s="15">
        <f t="shared" si="1363"/>
        <v>907.5</v>
      </c>
      <c r="AD4282" s="48">
        <f>(ROUND(AC4282-AC4268,1)/AC4268)</f>
        <v>0.18907232704402516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65">N4283+S4283</f>
        <v>660</v>
      </c>
      <c r="Y4283" s="52">
        <f t="shared" ref="Y4283:Y4298" si="1366">O4283+T4283</f>
        <v>0</v>
      </c>
      <c r="Z4283" s="52">
        <f t="shared" ref="Z4283:Z4298" si="1367">P4283+U4283</f>
        <v>0</v>
      </c>
      <c r="AA4283" s="52">
        <f t="shared" ref="AA4283:AA4298" si="1368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801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65"/>
        <v>804</v>
      </c>
      <c r="Y4284" s="14">
        <f t="shared" si="1366"/>
        <v>0</v>
      </c>
      <c r="Z4284" s="14">
        <f t="shared" si="1367"/>
        <v>0</v>
      </c>
      <c r="AA4284" s="14">
        <f t="shared" si="1368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802</v>
      </c>
      <c r="B4285" s="91">
        <v>25</v>
      </c>
      <c r="C4285" s="21" t="s">
        <v>835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65"/>
        <v>624</v>
      </c>
      <c r="Y4285" s="14">
        <f t="shared" si="1366"/>
        <v>0</v>
      </c>
      <c r="Z4285" s="14">
        <f t="shared" si="1367"/>
        <v>0</v>
      </c>
      <c r="AA4285" s="14">
        <f t="shared" si="1368"/>
        <v>0</v>
      </c>
      <c r="AB4285" s="14">
        <f>R4285+W4285</f>
        <v>0</v>
      </c>
      <c r="AC4285" s="15">
        <f t="shared" ref="AC4285:AC4297" si="1369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803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65"/>
        <v>624</v>
      </c>
      <c r="Y4286" s="14">
        <f t="shared" si="1366"/>
        <v>0</v>
      </c>
      <c r="Z4286" s="14">
        <f t="shared" si="1367"/>
        <v>0</v>
      </c>
      <c r="AA4286" s="14">
        <f t="shared" si="1368"/>
        <v>0</v>
      </c>
      <c r="AB4286" s="14">
        <f t="shared" ref="AB4286:AB4297" si="1370">R4286+W4286</f>
        <v>0</v>
      </c>
      <c r="AC4286" s="15">
        <f t="shared" si="1369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804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65"/>
        <v>624</v>
      </c>
      <c r="Y4287" s="14">
        <f t="shared" si="1366"/>
        <v>0</v>
      </c>
      <c r="Z4287" s="14">
        <f t="shared" si="1367"/>
        <v>0</v>
      </c>
      <c r="AA4287" s="14">
        <f t="shared" si="1368"/>
        <v>0</v>
      </c>
      <c r="AB4287" s="14">
        <f t="shared" si="1370"/>
        <v>0</v>
      </c>
      <c r="AC4287" s="15">
        <f t="shared" si="1369"/>
        <v>624</v>
      </c>
      <c r="AD4287" s="48">
        <f>(ROUND(AC4287-AC4283,1)/AC4283)</f>
        <v>-5.4545454545454543E-2</v>
      </c>
      <c r="AE4287" s="113" t="s">
        <v>800</v>
      </c>
      <c r="AF4287" s="60"/>
    </row>
    <row r="4288" spans="1:32">
      <c r="A4288" s="99" t="s">
        <v>654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65"/>
        <v>624</v>
      </c>
      <c r="Y4288" s="14">
        <f t="shared" si="1366"/>
        <v>0</v>
      </c>
      <c r="Z4288" s="14">
        <f t="shared" si="1367"/>
        <v>0</v>
      </c>
      <c r="AA4288" s="14">
        <f t="shared" si="1368"/>
        <v>0</v>
      </c>
      <c r="AB4288" s="14">
        <f t="shared" si="1370"/>
        <v>0</v>
      </c>
      <c r="AC4288" s="15">
        <f t="shared" si="1369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595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65"/>
        <v>214.5</v>
      </c>
      <c r="Y4289" s="14">
        <f t="shared" si="1366"/>
        <v>517.5</v>
      </c>
      <c r="Z4289" s="14">
        <f t="shared" si="1367"/>
        <v>0</v>
      </c>
      <c r="AA4289" s="14">
        <f t="shared" si="1368"/>
        <v>0</v>
      </c>
      <c r="AB4289" s="14">
        <f t="shared" si="1370"/>
        <v>0</v>
      </c>
      <c r="AC4289" s="15">
        <f t="shared" si="1369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830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65"/>
        <v>214.5</v>
      </c>
      <c r="Y4290" s="14">
        <f t="shared" si="1366"/>
        <v>0</v>
      </c>
      <c r="Z4290" s="14">
        <f t="shared" si="1367"/>
        <v>517.5</v>
      </c>
      <c r="AA4290" s="14">
        <f t="shared" si="1368"/>
        <v>0</v>
      </c>
      <c r="AB4290" s="14">
        <f t="shared" si="1370"/>
        <v>0</v>
      </c>
      <c r="AC4290" s="15">
        <f t="shared" si="1369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831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65"/>
        <v>214.5</v>
      </c>
      <c r="Y4291" s="14">
        <f t="shared" si="1366"/>
        <v>0</v>
      </c>
      <c r="Z4291" s="14">
        <f t="shared" si="1367"/>
        <v>0</v>
      </c>
      <c r="AA4291" s="14">
        <f t="shared" si="1368"/>
        <v>517.5</v>
      </c>
      <c r="AB4291" s="14">
        <f t="shared" si="1370"/>
        <v>0</v>
      </c>
      <c r="AC4291" s="15">
        <f t="shared" si="1369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832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65"/>
        <v>214.5</v>
      </c>
      <c r="Y4292" s="14">
        <f t="shared" si="1366"/>
        <v>0</v>
      </c>
      <c r="Z4292" s="14">
        <f t="shared" si="1367"/>
        <v>0</v>
      </c>
      <c r="AA4292" s="14">
        <f t="shared" si="1368"/>
        <v>0</v>
      </c>
      <c r="AB4292" s="14">
        <f t="shared" si="1370"/>
        <v>517.5</v>
      </c>
      <c r="AC4292" s="15">
        <f t="shared" si="1369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833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(N4293/100)*(I4293*$I$13)+(N4293/100)*(J4293*$J$13)+(N4293/100)*(M4293*$M$13)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>N4293+S4293</f>
        <v>765</v>
      </c>
      <c r="Y4293" s="14">
        <f t="shared" si="1366"/>
        <v>0</v>
      </c>
      <c r="Z4293" s="14">
        <f t="shared" si="1367"/>
        <v>0</v>
      </c>
      <c r="AA4293" s="14">
        <f t="shared" si="1368"/>
        <v>0</v>
      </c>
      <c r="AB4293" s="14">
        <f t="shared" si="1370"/>
        <v>0</v>
      </c>
      <c r="AC4293" s="15">
        <f t="shared" si="1369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834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65"/>
        <v>765</v>
      </c>
      <c r="Y4294" s="14">
        <f t="shared" si="1366"/>
        <v>0</v>
      </c>
      <c r="Z4294" s="14">
        <f t="shared" si="1367"/>
        <v>0</v>
      </c>
      <c r="AA4294" s="14">
        <f t="shared" si="1368"/>
        <v>0</v>
      </c>
      <c r="AB4294" s="14">
        <f t="shared" si="1370"/>
        <v>0</v>
      </c>
      <c r="AC4294" s="15">
        <f t="shared" si="1369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65"/>
        <v>765</v>
      </c>
      <c r="Y4295" s="14">
        <f t="shared" si="1366"/>
        <v>0</v>
      </c>
      <c r="Z4295" s="14">
        <f t="shared" si="1367"/>
        <v>0</v>
      </c>
      <c r="AA4295" s="14">
        <f t="shared" si="1368"/>
        <v>0</v>
      </c>
      <c r="AB4295" s="14">
        <f t="shared" si="1370"/>
        <v>0</v>
      </c>
      <c r="AC4295" s="15">
        <f t="shared" si="1369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65"/>
        <v>782.4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0"/>
        <v>0</v>
      </c>
      <c r="AC4296" s="15">
        <f t="shared" si="1369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65"/>
        <v>782.4</v>
      </c>
      <c r="Y4297" s="14">
        <f t="shared" si="1366"/>
        <v>0</v>
      </c>
      <c r="Z4297" s="14">
        <f t="shared" si="1367"/>
        <v>0</v>
      </c>
      <c r="AA4297" s="14">
        <f t="shared" si="1368"/>
        <v>0</v>
      </c>
      <c r="AB4297" s="14">
        <f t="shared" si="1370"/>
        <v>0</v>
      </c>
      <c r="AC4297" s="15">
        <f t="shared" si="1369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65"/>
        <v>340</v>
      </c>
      <c r="Y4298" s="52">
        <f t="shared" si="1366"/>
        <v>0</v>
      </c>
      <c r="Z4298" s="52">
        <f t="shared" si="1367"/>
        <v>500</v>
      </c>
      <c r="AA4298" s="52">
        <f t="shared" si="1368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801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71">N4299+S4299</f>
        <v>503.20000000000005</v>
      </c>
      <c r="Y4299" s="14">
        <f t="shared" ref="Y4299:Y4327" si="1372">O4299+T4299</f>
        <v>0</v>
      </c>
      <c r="Z4299" s="14">
        <f t="shared" ref="Z4299:Z4327" si="1373">P4299+U4299</f>
        <v>400</v>
      </c>
      <c r="AA4299" s="14">
        <f t="shared" ref="AA4299:AA4327" si="1374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802</v>
      </c>
      <c r="B4300" s="93">
        <v>12</v>
      </c>
      <c r="C4300" s="21" t="s">
        <v>835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71"/>
        <v>323</v>
      </c>
      <c r="Y4300" s="14">
        <f t="shared" si="1372"/>
        <v>0</v>
      </c>
      <c r="Z4300" s="14">
        <f t="shared" si="1373"/>
        <v>475</v>
      </c>
      <c r="AA4300" s="14">
        <f t="shared" si="1374"/>
        <v>0</v>
      </c>
      <c r="AB4300" s="14">
        <f>R4300+W4300</f>
        <v>0</v>
      </c>
      <c r="AC4300" s="15">
        <f t="shared" ref="AC4300:AC4312" si="1375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803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71"/>
        <v>323</v>
      </c>
      <c r="Y4301" s="14">
        <f t="shared" si="1372"/>
        <v>0</v>
      </c>
      <c r="Z4301" s="14">
        <f t="shared" si="1373"/>
        <v>475</v>
      </c>
      <c r="AA4301" s="14">
        <f t="shared" si="1374"/>
        <v>0</v>
      </c>
      <c r="AB4301" s="14">
        <f t="shared" ref="AB4301:AB4312" si="1376">R4301+W4301</f>
        <v>0</v>
      </c>
      <c r="AC4301" s="15">
        <f t="shared" si="1375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804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71"/>
        <v>323</v>
      </c>
      <c r="Y4302" s="14">
        <f t="shared" si="1372"/>
        <v>0</v>
      </c>
      <c r="Z4302" s="14">
        <f t="shared" si="1373"/>
        <v>475</v>
      </c>
      <c r="AA4302" s="14">
        <f t="shared" si="1374"/>
        <v>0</v>
      </c>
      <c r="AB4302" s="14">
        <f t="shared" si="1376"/>
        <v>0</v>
      </c>
      <c r="AC4302" s="15">
        <f t="shared" si="1375"/>
        <v>798</v>
      </c>
      <c r="AD4302" s="48">
        <f>(ROUND(AC4302-AC4298,1)/AC4298)</f>
        <v>-0.05</v>
      </c>
      <c r="AE4302" s="113" t="s">
        <v>800</v>
      </c>
      <c r="AF4302" s="60"/>
    </row>
    <row r="4303" spans="1:32">
      <c r="A4303" s="99" t="s">
        <v>654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71"/>
        <v>323</v>
      </c>
      <c r="Y4303" s="14">
        <f t="shared" si="1372"/>
        <v>0</v>
      </c>
      <c r="Z4303" s="14">
        <f t="shared" si="1373"/>
        <v>475</v>
      </c>
      <c r="AA4303" s="14">
        <f t="shared" si="1374"/>
        <v>0</v>
      </c>
      <c r="AB4303" s="14">
        <f t="shared" si="1376"/>
        <v>0</v>
      </c>
      <c r="AC4303" s="15">
        <f t="shared" si="1375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595</v>
      </c>
      <c r="B4304" s="93"/>
      <c r="C4304" s="21" t="s">
        <v>1</v>
      </c>
      <c r="D4304" s="12">
        <v>70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91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91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71"/>
        <v>182</v>
      </c>
      <c r="Y4304" s="14">
        <f t="shared" si="1372"/>
        <v>780</v>
      </c>
      <c r="Z4304" s="14">
        <f t="shared" si="1373"/>
        <v>0</v>
      </c>
      <c r="AA4304" s="14">
        <f t="shared" si="1374"/>
        <v>0</v>
      </c>
      <c r="AB4304" s="14">
        <f t="shared" si="1376"/>
        <v>0</v>
      </c>
      <c r="AC4304" s="15">
        <f t="shared" si="1375"/>
        <v>962</v>
      </c>
      <c r="AD4304" s="48">
        <f>(ROUND(AC4304-AC4298,1)/AC4298)</f>
        <v>0.14523809523809525</v>
      </c>
      <c r="AE4304" s="113"/>
      <c r="AF4304" s="60"/>
    </row>
    <row r="4305" spans="1:32">
      <c r="A4305" s="99" t="s">
        <v>830</v>
      </c>
      <c r="B4305" s="93"/>
      <c r="C4305" s="21" t="s">
        <v>2</v>
      </c>
      <c r="D4305" s="12">
        <v>70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91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91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71"/>
        <v>182</v>
      </c>
      <c r="Y4305" s="14">
        <f t="shared" si="1372"/>
        <v>0</v>
      </c>
      <c r="Z4305" s="14">
        <f t="shared" si="1373"/>
        <v>780</v>
      </c>
      <c r="AA4305" s="14">
        <f t="shared" si="1374"/>
        <v>0</v>
      </c>
      <c r="AB4305" s="14">
        <f t="shared" si="1376"/>
        <v>0</v>
      </c>
      <c r="AC4305" s="15">
        <f t="shared" si="1375"/>
        <v>962</v>
      </c>
      <c r="AD4305" s="48">
        <f>(ROUND(AC4305-AC4298,1)/AC4298)</f>
        <v>0.14523809523809525</v>
      </c>
      <c r="AE4305" s="113"/>
      <c r="AF4305" s="60"/>
    </row>
    <row r="4306" spans="1:32">
      <c r="A4306" s="99" t="s">
        <v>831</v>
      </c>
      <c r="B4306" s="93"/>
      <c r="C4306" s="21" t="s">
        <v>3</v>
      </c>
      <c r="D4306" s="12">
        <v>70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91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91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71"/>
        <v>182</v>
      </c>
      <c r="Y4306" s="14">
        <f t="shared" si="1372"/>
        <v>0</v>
      </c>
      <c r="Z4306" s="14">
        <f t="shared" si="1373"/>
        <v>0</v>
      </c>
      <c r="AA4306" s="14">
        <f t="shared" si="1374"/>
        <v>780</v>
      </c>
      <c r="AB4306" s="14">
        <f t="shared" si="1376"/>
        <v>0</v>
      </c>
      <c r="AC4306" s="15">
        <f t="shared" si="1375"/>
        <v>962</v>
      </c>
      <c r="AD4306" s="48">
        <f>(ROUND(AC4306-AC4298,1)/AC4298)</f>
        <v>0.14523809523809525</v>
      </c>
      <c r="AE4306" s="113"/>
      <c r="AF4306" s="60"/>
    </row>
    <row r="4307" spans="1:32">
      <c r="A4307" s="99" t="s">
        <v>832</v>
      </c>
      <c r="B4307" s="93"/>
      <c r="C4307" s="21" t="s">
        <v>4</v>
      </c>
      <c r="D4307" s="12">
        <v>70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91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91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71"/>
        <v>182</v>
      </c>
      <c r="Y4307" s="14">
        <f t="shared" si="1372"/>
        <v>0</v>
      </c>
      <c r="Z4307" s="14">
        <f t="shared" si="1373"/>
        <v>0</v>
      </c>
      <c r="AA4307" s="14">
        <f t="shared" si="1374"/>
        <v>0</v>
      </c>
      <c r="AB4307" s="14">
        <f t="shared" si="1376"/>
        <v>780</v>
      </c>
      <c r="AC4307" s="15">
        <f t="shared" si="1375"/>
        <v>962</v>
      </c>
      <c r="AD4307" s="48">
        <f>(ROUND(AC4307-AC4298,1)/AC4298)</f>
        <v>0.14523809523809525</v>
      </c>
      <c r="AE4307" s="113"/>
      <c r="AF4307" s="60"/>
    </row>
    <row r="4308" spans="1:32">
      <c r="A4308" s="99" t="s">
        <v>833</v>
      </c>
      <c r="B4308" s="93"/>
      <c r="C4308" s="21" t="s">
        <v>327</v>
      </c>
      <c r="D4308" s="12">
        <v>85</v>
      </c>
      <c r="E4308" s="12">
        <v>0</v>
      </c>
      <c r="F4308" s="12">
        <v>180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270</v>
      </c>
      <c r="Q4308" s="14">
        <f>G4308*$G$13</f>
        <v>0</v>
      </c>
      <c r="R4308" s="14">
        <f>H4308*$H$13</f>
        <v>0</v>
      </c>
      <c r="S4308" s="14">
        <f>(N4308/100)*(I4308*$I$13)+(N4308/100)*(J4308*$J$13)+(N4308/100)*(M4308*$M$13)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405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>N4308+S4308</f>
        <v>318.75</v>
      </c>
      <c r="Y4308" s="14">
        <f t="shared" si="1372"/>
        <v>0</v>
      </c>
      <c r="Z4308" s="14">
        <f t="shared" si="1373"/>
        <v>675</v>
      </c>
      <c r="AA4308" s="14">
        <f t="shared" si="1374"/>
        <v>0</v>
      </c>
      <c r="AB4308" s="14">
        <f t="shared" si="1376"/>
        <v>0</v>
      </c>
      <c r="AC4308" s="15">
        <f t="shared" si="1375"/>
        <v>993.8</v>
      </c>
      <c r="AD4308" s="48">
        <f>(ROUND(AC4308-AC4298,1)/AC4298)</f>
        <v>0.18309523809523812</v>
      </c>
      <c r="AE4308" s="113"/>
      <c r="AF4308" s="60"/>
    </row>
    <row r="4309" spans="1:32">
      <c r="A4309" s="99" t="s">
        <v>834</v>
      </c>
      <c r="B4309" s="93"/>
      <c r="C4309" s="21" t="s">
        <v>328</v>
      </c>
      <c r="D4309" s="12">
        <v>220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330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660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71"/>
        <v>990</v>
      </c>
      <c r="Y4309" s="14">
        <f t="shared" si="1372"/>
        <v>0</v>
      </c>
      <c r="Z4309" s="14">
        <f t="shared" si="1373"/>
        <v>0</v>
      </c>
      <c r="AA4309" s="14">
        <f t="shared" si="1374"/>
        <v>0</v>
      </c>
      <c r="AB4309" s="14">
        <f t="shared" si="1376"/>
        <v>0</v>
      </c>
      <c r="AC4309" s="15">
        <f t="shared" si="1375"/>
        <v>990</v>
      </c>
      <c r="AD4309" s="48">
        <f>(ROUND(AC4309-AC4298,1)/AC4298)</f>
        <v>0.17857142857142858</v>
      </c>
      <c r="AE4309" s="113"/>
      <c r="AF4309" s="60"/>
    </row>
    <row r="4310" spans="1:32">
      <c r="A4310" s="99"/>
      <c r="B4310" s="93" t="s">
        <v>876</v>
      </c>
      <c r="C4310" s="21" t="s">
        <v>329</v>
      </c>
      <c r="D4310" s="12">
        <v>220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330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660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71"/>
        <v>990</v>
      </c>
      <c r="Y4310" s="14">
        <f t="shared" si="1372"/>
        <v>0</v>
      </c>
      <c r="Z4310" s="14">
        <f t="shared" si="1373"/>
        <v>0</v>
      </c>
      <c r="AA4310" s="14">
        <f t="shared" si="1374"/>
        <v>0</v>
      </c>
      <c r="AB4310" s="14">
        <f t="shared" si="1376"/>
        <v>0</v>
      </c>
      <c r="AC4310" s="15">
        <f t="shared" si="1375"/>
        <v>990</v>
      </c>
      <c r="AD4310" s="48">
        <f>(ROUND(AC4310-AC4298,1)/AC4298)</f>
        <v>0.17857142857142858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71"/>
        <v>563.04</v>
      </c>
      <c r="Y4311" s="14">
        <f t="shared" si="1372"/>
        <v>0</v>
      </c>
      <c r="Z4311" s="14">
        <f t="shared" si="1373"/>
        <v>400</v>
      </c>
      <c r="AA4311" s="14">
        <f t="shared" si="1374"/>
        <v>0</v>
      </c>
      <c r="AB4311" s="14">
        <f t="shared" si="1376"/>
        <v>0</v>
      </c>
      <c r="AC4311" s="15">
        <f t="shared" si="1375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71"/>
        <v>471.92</v>
      </c>
      <c r="Y4312" s="14">
        <f t="shared" si="1372"/>
        <v>0</v>
      </c>
      <c r="Z4312" s="14">
        <f t="shared" si="1373"/>
        <v>400</v>
      </c>
      <c r="AA4312" s="14">
        <f t="shared" si="1374"/>
        <v>0</v>
      </c>
      <c r="AB4312" s="14">
        <f t="shared" si="1376"/>
        <v>0</v>
      </c>
      <c r="AC4312" s="15">
        <f t="shared" si="1375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901</v>
      </c>
      <c r="C4313" s="50" t="s">
        <v>341</v>
      </c>
      <c r="D4313" s="11">
        <v>90</v>
      </c>
      <c r="E4313" s="11">
        <v>60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60</v>
      </c>
      <c r="L4313" s="51">
        <v>0</v>
      </c>
      <c r="M4313" s="51">
        <v>0</v>
      </c>
      <c r="N4313" s="52">
        <f>D4313*$D$3</f>
        <v>180</v>
      </c>
      <c r="O4313" s="52">
        <f>E4313*$E$3</f>
        <v>120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288</v>
      </c>
      <c r="T4313" s="52">
        <f>(O4313/100)*(K4313*$K$3)</f>
        <v>144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71"/>
        <v>468</v>
      </c>
      <c r="Y4313" s="52">
        <f t="shared" si="1372"/>
        <v>264</v>
      </c>
      <c r="Z4313" s="52">
        <f t="shared" si="1373"/>
        <v>0</v>
      </c>
      <c r="AA4313" s="52">
        <f t="shared" si="1374"/>
        <v>0</v>
      </c>
      <c r="AB4313" s="52">
        <f>R4313+W4313</f>
        <v>0</v>
      </c>
      <c r="AC4313" s="53">
        <f>ROUND(X4313+Y4313+Z4313+AA4313+AB4313,1)</f>
        <v>732</v>
      </c>
      <c r="AD4313" s="58"/>
      <c r="AE4313" s="113"/>
      <c r="AF4313" s="60"/>
    </row>
    <row r="4314" spans="1:32">
      <c r="A4314" s="99" t="s">
        <v>801</v>
      </c>
      <c r="B4314" s="91">
        <v>18</v>
      </c>
      <c r="C4314" s="21" t="s">
        <v>324</v>
      </c>
      <c r="D4314" s="12">
        <v>90</v>
      </c>
      <c r="E4314" s="12">
        <v>60</v>
      </c>
      <c r="F4314" s="12">
        <v>0</v>
      </c>
      <c r="G4314" s="12">
        <v>0</v>
      </c>
      <c r="H4314" s="12">
        <v>0</v>
      </c>
      <c r="I4314" s="13">
        <v>75</v>
      </c>
      <c r="J4314" s="13">
        <v>75</v>
      </c>
      <c r="K4314" s="13">
        <v>60</v>
      </c>
      <c r="L4314" s="13">
        <v>0</v>
      </c>
      <c r="M4314" s="13">
        <v>0</v>
      </c>
      <c r="N4314" s="14">
        <f>D4314*$D$4</f>
        <v>144</v>
      </c>
      <c r="O4314" s="14">
        <f>E4314*$E$4</f>
        <v>96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540</v>
      </c>
      <c r="T4314" s="14">
        <f>(O4314/100)*(K4314*$K$4)</f>
        <v>115.19999999999999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71"/>
        <v>684</v>
      </c>
      <c r="Y4314" s="14">
        <f t="shared" si="1372"/>
        <v>211.2</v>
      </c>
      <c r="Z4314" s="14">
        <f t="shared" si="1373"/>
        <v>0</v>
      </c>
      <c r="AA4314" s="14">
        <f t="shared" si="1374"/>
        <v>0</v>
      </c>
      <c r="AB4314" s="14">
        <f>R4314+W4314</f>
        <v>0</v>
      </c>
      <c r="AC4314" s="15">
        <f>ROUND(X4314+Y4314+Z4314+AA4314+AB4314,1)</f>
        <v>895.2</v>
      </c>
      <c r="AD4314" s="48">
        <f>(ROUND(AC4314-AC4313,1)/AC4313)</f>
        <v>0.22295081967213112</v>
      </c>
      <c r="AE4314" s="113"/>
      <c r="AF4314" s="60"/>
    </row>
    <row r="4315" spans="1:32">
      <c r="A4315" s="99" t="s">
        <v>802</v>
      </c>
      <c r="B4315" s="91">
        <v>16</v>
      </c>
      <c r="C4315" s="21" t="s">
        <v>835</v>
      </c>
      <c r="D4315" s="12">
        <v>90</v>
      </c>
      <c r="E4315" s="12">
        <v>60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60</v>
      </c>
      <c r="L4315" s="13">
        <v>0</v>
      </c>
      <c r="M4315" s="13">
        <v>0</v>
      </c>
      <c r="N4315" s="14">
        <f>D4315*$D$5</f>
        <v>180</v>
      </c>
      <c r="O4315" s="14">
        <f>E4315*$E$5</f>
        <v>120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259.2</v>
      </c>
      <c r="T4315" s="14">
        <f>(O4315/100)*(K4315*$K$5)</f>
        <v>129.6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71"/>
        <v>439.2</v>
      </c>
      <c r="Y4315" s="14">
        <f t="shared" si="1372"/>
        <v>249.6</v>
      </c>
      <c r="Z4315" s="14">
        <f t="shared" si="1373"/>
        <v>0</v>
      </c>
      <c r="AA4315" s="14">
        <f t="shared" si="1374"/>
        <v>0</v>
      </c>
      <c r="AB4315" s="14">
        <f>R4315+W4315</f>
        <v>0</v>
      </c>
      <c r="AC4315" s="15">
        <f t="shared" ref="AC4315:AC4327" si="1377">ROUND(X4315+Y4315+Z4315+AA4315+AB4315,1)</f>
        <v>688.8</v>
      </c>
      <c r="AD4315" s="48">
        <f>(ROUND(AC4315-AC4313,1)/AC4313)</f>
        <v>-5.9016393442622953E-2</v>
      </c>
      <c r="AE4315" s="113"/>
      <c r="AF4315" s="60"/>
    </row>
    <row r="4316" spans="1:32">
      <c r="A4316" s="99" t="s">
        <v>803</v>
      </c>
      <c r="B4316" s="91">
        <v>0</v>
      </c>
      <c r="C4316" s="21" t="s">
        <v>337</v>
      </c>
      <c r="D4316" s="12">
        <v>90</v>
      </c>
      <c r="E4316" s="12">
        <v>60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60</v>
      </c>
      <c r="L4316" s="13">
        <v>0</v>
      </c>
      <c r="M4316" s="13">
        <v>0</v>
      </c>
      <c r="N4316" s="14">
        <f>D4316*$D$6</f>
        <v>180</v>
      </c>
      <c r="O4316" s="14">
        <f>E4316*$E$6</f>
        <v>120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259.2</v>
      </c>
      <c r="T4316" s="14">
        <f>(O4316/100)*(K4316*$K$6)</f>
        <v>129.6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71"/>
        <v>439.2</v>
      </c>
      <c r="Y4316" s="14">
        <f t="shared" si="1372"/>
        <v>249.6</v>
      </c>
      <c r="Z4316" s="14">
        <f t="shared" si="1373"/>
        <v>0</v>
      </c>
      <c r="AA4316" s="14">
        <f t="shared" si="1374"/>
        <v>0</v>
      </c>
      <c r="AB4316" s="14">
        <f t="shared" ref="AB4316:AB4327" si="1378">R4316+W4316</f>
        <v>0</v>
      </c>
      <c r="AC4316" s="15">
        <f t="shared" si="1377"/>
        <v>688.8</v>
      </c>
      <c r="AD4316" s="48">
        <f>(ROUND(AC4316-AC4313,1)/AC4313)</f>
        <v>-5.9016393442622953E-2</v>
      </c>
      <c r="AE4316" s="113"/>
      <c r="AF4316" s="60"/>
    </row>
    <row r="4317" spans="1:32">
      <c r="A4317" s="99" t="s">
        <v>804</v>
      </c>
      <c r="B4317" s="91">
        <v>0</v>
      </c>
      <c r="C4317" s="21" t="s">
        <v>338</v>
      </c>
      <c r="D4317" s="12">
        <v>90</v>
      </c>
      <c r="E4317" s="12">
        <v>60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60</v>
      </c>
      <c r="L4317" s="13">
        <v>0</v>
      </c>
      <c r="M4317" s="13">
        <v>0</v>
      </c>
      <c r="N4317" s="14">
        <f>D4317*$D$7</f>
        <v>180</v>
      </c>
      <c r="O4317" s="14">
        <f>E4317*$E$7</f>
        <v>120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259.2</v>
      </c>
      <c r="T4317" s="14">
        <f>(O4317/100)*(K4317*$K$7)</f>
        <v>129.6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71"/>
        <v>439.2</v>
      </c>
      <c r="Y4317" s="14">
        <f t="shared" si="1372"/>
        <v>249.6</v>
      </c>
      <c r="Z4317" s="14">
        <f t="shared" si="1373"/>
        <v>0</v>
      </c>
      <c r="AA4317" s="14">
        <f t="shared" si="1374"/>
        <v>0</v>
      </c>
      <c r="AB4317" s="14">
        <f t="shared" si="1378"/>
        <v>0</v>
      </c>
      <c r="AC4317" s="15">
        <f t="shared" si="1377"/>
        <v>688.8</v>
      </c>
      <c r="AD4317" s="48">
        <f>(ROUND(AC4317-AC4313,1)/AC4313)</f>
        <v>-5.9016393442622953E-2</v>
      </c>
      <c r="AE4317" s="113"/>
      <c r="AF4317" s="60"/>
    </row>
    <row r="4318" spans="1:32">
      <c r="A4318" s="99" t="s">
        <v>654</v>
      </c>
      <c r="B4318" s="91"/>
      <c r="C4318" s="21" t="s">
        <v>339</v>
      </c>
      <c r="D4318" s="12">
        <v>90</v>
      </c>
      <c r="E4318" s="12">
        <v>60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60</v>
      </c>
      <c r="L4318" s="13">
        <v>0</v>
      </c>
      <c r="M4318" s="13">
        <v>0</v>
      </c>
      <c r="N4318" s="14">
        <f>D4318*$D$8</f>
        <v>180</v>
      </c>
      <c r="O4318" s="14">
        <f>E4318*$E$8</f>
        <v>120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259.2</v>
      </c>
      <c r="T4318" s="14">
        <f>(O4318/100)*(K4318*$K$8)</f>
        <v>129.6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71"/>
        <v>439.2</v>
      </c>
      <c r="Y4318" s="14">
        <f t="shared" si="1372"/>
        <v>249.6</v>
      </c>
      <c r="Z4318" s="14">
        <f t="shared" si="1373"/>
        <v>0</v>
      </c>
      <c r="AA4318" s="14">
        <f t="shared" si="1374"/>
        <v>0</v>
      </c>
      <c r="AB4318" s="14">
        <f t="shared" si="1378"/>
        <v>0</v>
      </c>
      <c r="AC4318" s="15">
        <f t="shared" si="1377"/>
        <v>688.8</v>
      </c>
      <c r="AD4318" s="48">
        <f>(ROUND(AC4318-AC4313,1)/AC4313)</f>
        <v>-5.9016393442622953E-2</v>
      </c>
      <c r="AE4318" s="113"/>
      <c r="AF4318" s="60"/>
    </row>
    <row r="4319" spans="1:32">
      <c r="A4319" s="99" t="s">
        <v>595</v>
      </c>
      <c r="B4319" s="91"/>
      <c r="C4319" s="21" t="s">
        <v>1</v>
      </c>
      <c r="D4319" s="12">
        <v>45</v>
      </c>
      <c r="E4319" s="12">
        <v>150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120</v>
      </c>
      <c r="L4319" s="13">
        <v>0</v>
      </c>
      <c r="M4319" s="13">
        <v>0</v>
      </c>
      <c r="N4319" s="14">
        <f>D4319*$D$9</f>
        <v>58.5</v>
      </c>
      <c r="O4319" s="14">
        <f>E4319*$E$9</f>
        <v>225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93.6</v>
      </c>
      <c r="T4319" s="14">
        <f>(O4319/100)*(K4319*$K$9)</f>
        <v>540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71"/>
        <v>152.1</v>
      </c>
      <c r="Y4319" s="14">
        <f t="shared" si="1372"/>
        <v>765</v>
      </c>
      <c r="Z4319" s="14">
        <f t="shared" si="1373"/>
        <v>0</v>
      </c>
      <c r="AA4319" s="14">
        <f t="shared" si="1374"/>
        <v>0</v>
      </c>
      <c r="AB4319" s="14">
        <f t="shared" si="1378"/>
        <v>0</v>
      </c>
      <c r="AC4319" s="15">
        <f t="shared" si="1377"/>
        <v>917.1</v>
      </c>
      <c r="AD4319" s="48">
        <f>(ROUND(AC4319-AC4313,1)/AC4313)</f>
        <v>0.25286885245901641</v>
      </c>
      <c r="AE4319" s="113"/>
      <c r="AF4319" s="60"/>
    </row>
    <row r="4320" spans="1:32">
      <c r="A4320" s="99" t="s">
        <v>830</v>
      </c>
      <c r="B4320" s="91"/>
      <c r="C4320" s="21" t="s">
        <v>2</v>
      </c>
      <c r="D4320" s="12">
        <v>45</v>
      </c>
      <c r="E4320" s="12">
        <v>0</v>
      </c>
      <c r="F4320" s="12">
        <v>150</v>
      </c>
      <c r="G4320" s="12">
        <v>0</v>
      </c>
      <c r="H4320" s="12">
        <v>0</v>
      </c>
      <c r="I4320" s="13">
        <v>40</v>
      </c>
      <c r="J4320" s="13">
        <v>40</v>
      </c>
      <c r="K4320" s="13">
        <v>55</v>
      </c>
      <c r="L4320" s="13">
        <v>55</v>
      </c>
      <c r="M4320" s="13">
        <v>0</v>
      </c>
      <c r="N4320" s="14">
        <f>D4320*$D$10</f>
        <v>58.5</v>
      </c>
      <c r="O4320" s="14">
        <f>E4320*$E$10</f>
        <v>0</v>
      </c>
      <c r="P4320" s="14">
        <f>F4320*$F$10</f>
        <v>225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93.6</v>
      </c>
      <c r="T4320" s="14">
        <f>(O4320/100)*(K4320*$J$10)</f>
        <v>0</v>
      </c>
      <c r="U4320" s="14">
        <f>(P4320/100)*(K4320*$K$10)+(P4320/100)*(L4320*$L$10)</f>
        <v>495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71"/>
        <v>152.1</v>
      </c>
      <c r="Y4320" s="14">
        <f t="shared" si="1372"/>
        <v>0</v>
      </c>
      <c r="Z4320" s="14">
        <f t="shared" si="1373"/>
        <v>720</v>
      </c>
      <c r="AA4320" s="14">
        <f t="shared" si="1374"/>
        <v>0</v>
      </c>
      <c r="AB4320" s="14">
        <f t="shared" si="1378"/>
        <v>0</v>
      </c>
      <c r="AC4320" s="15">
        <f t="shared" si="1377"/>
        <v>872.1</v>
      </c>
      <c r="AD4320" s="48">
        <f>(ROUND(AC4320-AC4313,1)/AC4313)</f>
        <v>0.1913934426229508</v>
      </c>
      <c r="AE4320" s="113"/>
      <c r="AF4320" s="60"/>
    </row>
    <row r="4321" spans="1:32">
      <c r="A4321" s="99" t="s">
        <v>831</v>
      </c>
      <c r="B4321" s="91"/>
      <c r="C4321" s="21" t="s">
        <v>3</v>
      </c>
      <c r="D4321" s="12">
        <v>45</v>
      </c>
      <c r="E4321" s="12">
        <v>0</v>
      </c>
      <c r="F4321" s="12">
        <v>0</v>
      </c>
      <c r="G4321" s="12">
        <v>150</v>
      </c>
      <c r="H4321" s="12">
        <v>0</v>
      </c>
      <c r="I4321" s="13">
        <v>40</v>
      </c>
      <c r="J4321" s="13">
        <v>40</v>
      </c>
      <c r="K4321" s="13">
        <v>0</v>
      </c>
      <c r="L4321" s="13">
        <v>110</v>
      </c>
      <c r="M4321" s="13">
        <v>0</v>
      </c>
      <c r="N4321" s="14">
        <f>D4321*$D$11</f>
        <v>58.5</v>
      </c>
      <c r="O4321" s="14">
        <f>E4321*$E$11</f>
        <v>0</v>
      </c>
      <c r="P4321" s="14">
        <f>F4321*$F$11</f>
        <v>0</v>
      </c>
      <c r="Q4321" s="14">
        <f>G4321*$G$11</f>
        <v>225</v>
      </c>
      <c r="R4321" s="14">
        <f>H4321*$H$11</f>
        <v>0</v>
      </c>
      <c r="S4321" s="14">
        <f>(N4321/100)*(I4321*$I$11)+(N4321/100)*(J4321*$J$11)</f>
        <v>93.6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</v>
      </c>
      <c r="W4321" s="14">
        <f>(R4321/100)*(K4321*$K$11)+(R4321/100)*(L4321*$L$11)</f>
        <v>0</v>
      </c>
      <c r="X4321" s="14">
        <f t="shared" si="1371"/>
        <v>152.1</v>
      </c>
      <c r="Y4321" s="14">
        <f t="shared" si="1372"/>
        <v>0</v>
      </c>
      <c r="Z4321" s="14">
        <f t="shared" si="1373"/>
        <v>0</v>
      </c>
      <c r="AA4321" s="14">
        <f t="shared" si="1374"/>
        <v>720</v>
      </c>
      <c r="AB4321" s="14">
        <f t="shared" si="1378"/>
        <v>0</v>
      </c>
      <c r="AC4321" s="15">
        <f t="shared" si="1377"/>
        <v>872.1</v>
      </c>
      <c r="AD4321" s="48">
        <f>(ROUND(AC4321-AC4313,1)/AC4313)</f>
        <v>0.1913934426229508</v>
      </c>
      <c r="AE4321" s="113"/>
      <c r="AF4321" s="60"/>
    </row>
    <row r="4322" spans="1:32">
      <c r="A4322" s="99" t="s">
        <v>832</v>
      </c>
      <c r="B4322" s="91"/>
      <c r="C4322" s="21" t="s">
        <v>4</v>
      </c>
      <c r="D4322" s="12">
        <v>45</v>
      </c>
      <c r="E4322" s="12">
        <v>0</v>
      </c>
      <c r="F4322" s="12">
        <v>0</v>
      </c>
      <c r="G4322" s="12">
        <v>0</v>
      </c>
      <c r="H4322" s="12">
        <v>150</v>
      </c>
      <c r="I4322" s="13">
        <v>40</v>
      </c>
      <c r="J4322" s="13">
        <v>40</v>
      </c>
      <c r="K4322" s="13">
        <v>55</v>
      </c>
      <c r="L4322" s="13">
        <v>55</v>
      </c>
      <c r="M4322" s="13">
        <v>0</v>
      </c>
      <c r="N4322" s="14">
        <f>D4322*$D$12</f>
        <v>58.5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225</v>
      </c>
      <c r="S4322" s="14">
        <f>(N4322/100)*(I4322*$I$12)+(N4322/100)*(J4322*$J$12)</f>
        <v>93.6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</v>
      </c>
      <c r="X4322" s="14">
        <f t="shared" si="1371"/>
        <v>152.1</v>
      </c>
      <c r="Y4322" s="14">
        <f t="shared" si="1372"/>
        <v>0</v>
      </c>
      <c r="Z4322" s="14">
        <f t="shared" si="1373"/>
        <v>0</v>
      </c>
      <c r="AA4322" s="14">
        <f t="shared" si="1374"/>
        <v>0</v>
      </c>
      <c r="AB4322" s="14">
        <f t="shared" si="1378"/>
        <v>720</v>
      </c>
      <c r="AC4322" s="15">
        <f t="shared" si="1377"/>
        <v>872.1</v>
      </c>
      <c r="AD4322" s="48">
        <f>(ROUND(AC4322-AC4313,1)/AC4313)</f>
        <v>0.1913934426229508</v>
      </c>
      <c r="AE4322" s="113"/>
      <c r="AF4322" s="60"/>
    </row>
    <row r="4323" spans="1:32">
      <c r="A4323" s="99" t="s">
        <v>833</v>
      </c>
      <c r="B4323" s="91"/>
      <c r="C4323" s="21" t="s">
        <v>327</v>
      </c>
      <c r="D4323" s="12">
        <v>90</v>
      </c>
      <c r="E4323" s="12">
        <v>60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60</v>
      </c>
      <c r="L4323" s="13">
        <v>0</v>
      </c>
      <c r="M4323" s="13">
        <v>70</v>
      </c>
      <c r="N4323" s="14">
        <f>D4323*$D$13</f>
        <v>135</v>
      </c>
      <c r="O4323" s="14">
        <f>E4323*$E$13</f>
        <v>90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(N4323/100)*(I4323*$I$13)+(N4323/100)*(J4323*$J$13)+(N4323/100)*(M4323*$M$13)</f>
        <v>405</v>
      </c>
      <c r="T4323" s="14">
        <f>(O4323/100)*(K4323*$K$13)+(O4323/100)*(M4323*$M$13)</f>
        <v>234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>N4323+S4323</f>
        <v>540</v>
      </c>
      <c r="Y4323" s="14">
        <f t="shared" si="1372"/>
        <v>324</v>
      </c>
      <c r="Z4323" s="14">
        <f t="shared" si="1373"/>
        <v>0</v>
      </c>
      <c r="AA4323" s="14">
        <f t="shared" si="1374"/>
        <v>0</v>
      </c>
      <c r="AB4323" s="14">
        <f t="shared" si="1378"/>
        <v>0</v>
      </c>
      <c r="AC4323" s="15">
        <f t="shared" si="1377"/>
        <v>864</v>
      </c>
      <c r="AD4323" s="48">
        <f>(ROUND(AC4323-AC4313,1)/AC4313)</f>
        <v>0.18032786885245902</v>
      </c>
      <c r="AE4323" s="113"/>
      <c r="AF4323" s="60"/>
    </row>
    <row r="4324" spans="1:32">
      <c r="A4324" s="99" t="s">
        <v>834</v>
      </c>
      <c r="B4324" s="91"/>
      <c r="C4324" s="21" t="s">
        <v>328</v>
      </c>
      <c r="D4324" s="12">
        <v>120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100</v>
      </c>
      <c r="L4324" s="13">
        <v>0</v>
      </c>
      <c r="M4324" s="13">
        <v>0</v>
      </c>
      <c r="N4324" s="14">
        <f>D4324*$D$14</f>
        <v>180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648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71"/>
        <v>828</v>
      </c>
      <c r="Y4324" s="14">
        <f t="shared" si="1372"/>
        <v>0</v>
      </c>
      <c r="Z4324" s="14">
        <f t="shared" si="1373"/>
        <v>0</v>
      </c>
      <c r="AA4324" s="14">
        <f t="shared" si="1374"/>
        <v>0</v>
      </c>
      <c r="AB4324" s="14">
        <f t="shared" si="1378"/>
        <v>0</v>
      </c>
      <c r="AC4324" s="15">
        <f t="shared" si="1377"/>
        <v>828</v>
      </c>
      <c r="AD4324" s="48">
        <f>(ROUND(AC4324-AC4313,1)/AC4313)</f>
        <v>0.13114754098360656</v>
      </c>
      <c r="AE4324" s="113"/>
      <c r="AF4324" s="60"/>
    </row>
    <row r="4325" spans="1:32">
      <c r="A4325" s="99"/>
      <c r="B4325" s="91"/>
      <c r="C4325" s="21" t="s">
        <v>329</v>
      </c>
      <c r="D4325" s="12">
        <v>120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100</v>
      </c>
      <c r="M4325" s="13">
        <v>0</v>
      </c>
      <c r="N4325" s="14">
        <f>D4325*$D$15</f>
        <v>180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648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71"/>
        <v>828</v>
      </c>
      <c r="Y4325" s="14">
        <f t="shared" si="1372"/>
        <v>0</v>
      </c>
      <c r="Z4325" s="14">
        <f t="shared" si="1373"/>
        <v>0</v>
      </c>
      <c r="AA4325" s="14">
        <f t="shared" si="1374"/>
        <v>0</v>
      </c>
      <c r="AB4325" s="14">
        <f t="shared" si="1378"/>
        <v>0</v>
      </c>
      <c r="AC4325" s="15">
        <f t="shared" si="1377"/>
        <v>828</v>
      </c>
      <c r="AD4325" s="48">
        <f>(ROUND(AC4325-AC4313,1)/AC4313)</f>
        <v>0.13114754098360656</v>
      </c>
      <c r="AE4325" s="113"/>
      <c r="AF4325" s="60"/>
    </row>
    <row r="4326" spans="1:32">
      <c r="A4326" s="99"/>
      <c r="B4326" s="91"/>
      <c r="C4326" s="21" t="s">
        <v>325</v>
      </c>
      <c r="D4326" s="12">
        <v>90</v>
      </c>
      <c r="E4326" s="12">
        <v>60</v>
      </c>
      <c r="F4326" s="12">
        <v>0</v>
      </c>
      <c r="G4326" s="12">
        <v>0</v>
      </c>
      <c r="H4326" s="12">
        <v>0</v>
      </c>
      <c r="I4326" s="13">
        <v>40</v>
      </c>
      <c r="J4326" s="13">
        <v>85</v>
      </c>
      <c r="K4326" s="13">
        <v>60</v>
      </c>
      <c r="L4326" s="13">
        <v>0</v>
      </c>
      <c r="M4326" s="13">
        <v>0</v>
      </c>
      <c r="N4326" s="14">
        <f>D4326*$D$16</f>
        <v>144</v>
      </c>
      <c r="O4326" s="14">
        <f>E4326*$E$16</f>
        <v>96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486</v>
      </c>
      <c r="T4326" s="14">
        <f>(O4326/100)*(K4326*$K$16)</f>
        <v>115.19999999999999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71"/>
        <v>630</v>
      </c>
      <c r="Y4326" s="14">
        <f t="shared" si="1372"/>
        <v>211.2</v>
      </c>
      <c r="Z4326" s="14">
        <f t="shared" si="1373"/>
        <v>0</v>
      </c>
      <c r="AA4326" s="14">
        <f t="shared" si="1374"/>
        <v>0</v>
      </c>
      <c r="AB4326" s="14">
        <f t="shared" si="1378"/>
        <v>0</v>
      </c>
      <c r="AC4326" s="15">
        <f t="shared" si="1377"/>
        <v>841.2</v>
      </c>
      <c r="AD4326" s="48">
        <f>(ROUND(AC4326-AC4313,1)/AC4313)</f>
        <v>0.14918032786885246</v>
      </c>
      <c r="AE4326" s="113"/>
      <c r="AF4326" s="60"/>
    </row>
    <row r="4327" spans="1:32">
      <c r="A4327" s="99"/>
      <c r="B4327" s="91"/>
      <c r="C4327" s="21" t="s">
        <v>326</v>
      </c>
      <c r="D4327" s="12">
        <v>90</v>
      </c>
      <c r="E4327" s="12">
        <v>60</v>
      </c>
      <c r="F4327" s="12">
        <v>0</v>
      </c>
      <c r="G4327" s="12">
        <v>0</v>
      </c>
      <c r="H4327" s="12">
        <v>0</v>
      </c>
      <c r="I4327" s="13">
        <v>85</v>
      </c>
      <c r="J4327" s="13">
        <v>40</v>
      </c>
      <c r="K4327" s="13">
        <v>60</v>
      </c>
      <c r="L4327" s="13">
        <v>0</v>
      </c>
      <c r="M4327" s="13">
        <v>0</v>
      </c>
      <c r="N4327" s="14">
        <f>D4327*$D$17</f>
        <v>144</v>
      </c>
      <c r="O4327" s="14">
        <f>E4327*$E$17</f>
        <v>96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486</v>
      </c>
      <c r="T4327" s="14">
        <f>(O4327/100)*(K4327*$K$17)</f>
        <v>115.19999999999999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71"/>
        <v>630</v>
      </c>
      <c r="Y4327" s="14">
        <f t="shared" si="1372"/>
        <v>211.2</v>
      </c>
      <c r="Z4327" s="14">
        <f t="shared" si="1373"/>
        <v>0</v>
      </c>
      <c r="AA4327" s="14">
        <f t="shared" si="1374"/>
        <v>0</v>
      </c>
      <c r="AB4327" s="14">
        <f t="shared" si="1378"/>
        <v>0</v>
      </c>
      <c r="AC4327" s="15">
        <f t="shared" si="1377"/>
        <v>841.2</v>
      </c>
      <c r="AD4327" s="48">
        <f>(ROUND(AC4327-AC4313,1)/AC4313)</f>
        <v>0.14918032786885246</v>
      </c>
      <c r="AE4327" s="113"/>
      <c r="AF4327" s="60"/>
    </row>
    <row r="4328" spans="1:32">
      <c r="A4328" s="107"/>
      <c r="B4328" s="150" t="s">
        <v>185</v>
      </c>
      <c r="C4328" s="150"/>
      <c r="D4328" s="150"/>
      <c r="E4328" s="150"/>
      <c r="F4328" s="150"/>
      <c r="G4328" s="150"/>
      <c r="H4328" s="150"/>
      <c r="I4328" s="150"/>
      <c r="J4328" s="150"/>
      <c r="K4328" s="150"/>
      <c r="L4328" s="150"/>
      <c r="M4328" s="150"/>
      <c r="N4328" s="150"/>
      <c r="O4328" s="150"/>
      <c r="P4328" s="150"/>
      <c r="Q4328" s="150"/>
      <c r="R4328" s="150"/>
      <c r="S4328" s="150"/>
      <c r="T4328" s="150"/>
      <c r="U4328" s="150"/>
      <c r="V4328" s="150"/>
      <c r="W4328" s="150"/>
      <c r="X4328" s="150"/>
      <c r="Y4328" s="150"/>
      <c r="Z4328" s="150"/>
      <c r="AA4328" s="150"/>
      <c r="AB4328" s="150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79">N4329+S4329</f>
        <v>603.19999999999993</v>
      </c>
      <c r="Y4329" s="14">
        <f t="shared" ref="Y4329:Y4388" si="1380">O4329+T4329</f>
        <v>0</v>
      </c>
      <c r="Z4329" s="14">
        <f t="shared" ref="Z4329:Z4388" si="1381">P4329+U4329</f>
        <v>0</v>
      </c>
      <c r="AA4329" s="14">
        <f t="shared" ref="AA4329:AA4388" si="1382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801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79"/>
        <v>696.00000000000011</v>
      </c>
      <c r="Y4330" s="14">
        <f t="shared" si="1380"/>
        <v>0</v>
      </c>
      <c r="Z4330" s="14">
        <f t="shared" si="1381"/>
        <v>0</v>
      </c>
      <c r="AA4330" s="14">
        <f t="shared" si="1382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802</v>
      </c>
      <c r="B4331" s="87">
        <v>16</v>
      </c>
      <c r="C4331" s="21" t="s">
        <v>835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79"/>
        <v>566.07999999999993</v>
      </c>
      <c r="Y4331" s="14">
        <f t="shared" si="1380"/>
        <v>0</v>
      </c>
      <c r="Z4331" s="14">
        <f t="shared" si="1381"/>
        <v>0</v>
      </c>
      <c r="AA4331" s="14">
        <f t="shared" si="1382"/>
        <v>0</v>
      </c>
      <c r="AB4331" s="14">
        <f>R4331+W4331</f>
        <v>0</v>
      </c>
      <c r="AC4331" s="15">
        <f t="shared" ref="AC4331:AC4343" si="1383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803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79"/>
        <v>566.07999999999993</v>
      </c>
      <c r="Y4332" s="14">
        <f t="shared" si="1380"/>
        <v>0</v>
      </c>
      <c r="Z4332" s="14">
        <f t="shared" si="1381"/>
        <v>0</v>
      </c>
      <c r="AA4332" s="14">
        <f t="shared" si="1382"/>
        <v>0</v>
      </c>
      <c r="AB4332" s="14">
        <f t="shared" ref="AB4332:AB4344" si="1384">R4332+W4332</f>
        <v>0</v>
      </c>
      <c r="AC4332" s="15">
        <f t="shared" si="1383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804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79"/>
        <v>566.07999999999993</v>
      </c>
      <c r="Y4333" s="14">
        <f t="shared" si="1380"/>
        <v>0</v>
      </c>
      <c r="Z4333" s="14">
        <f t="shared" si="1381"/>
        <v>0</v>
      </c>
      <c r="AA4333" s="14">
        <f t="shared" si="1382"/>
        <v>0</v>
      </c>
      <c r="AB4333" s="14">
        <f t="shared" si="1384"/>
        <v>0</v>
      </c>
      <c r="AC4333" s="15">
        <f t="shared" si="1383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654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79"/>
        <v>566.07999999999993</v>
      </c>
      <c r="Y4334" s="14">
        <f t="shared" si="1380"/>
        <v>0</v>
      </c>
      <c r="Z4334" s="14">
        <f t="shared" si="1381"/>
        <v>0</v>
      </c>
      <c r="AA4334" s="14">
        <f t="shared" si="1382"/>
        <v>0</v>
      </c>
      <c r="AB4334" s="14">
        <f t="shared" si="1384"/>
        <v>0</v>
      </c>
      <c r="AC4334" s="15">
        <f t="shared" si="1383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595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79"/>
        <v>196.04000000000002</v>
      </c>
      <c r="Y4335" s="14">
        <f t="shared" si="1380"/>
        <v>469.8</v>
      </c>
      <c r="Z4335" s="14">
        <f t="shared" si="1381"/>
        <v>0</v>
      </c>
      <c r="AA4335" s="14">
        <f t="shared" si="1382"/>
        <v>0</v>
      </c>
      <c r="AB4335" s="14">
        <f t="shared" si="1384"/>
        <v>0</v>
      </c>
      <c r="AC4335" s="15">
        <f t="shared" si="1383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830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79"/>
        <v>196.04000000000002</v>
      </c>
      <c r="Y4336" s="14">
        <f t="shared" si="1380"/>
        <v>0</v>
      </c>
      <c r="Z4336" s="14">
        <f t="shared" si="1381"/>
        <v>469.8</v>
      </c>
      <c r="AA4336" s="14">
        <f t="shared" si="1382"/>
        <v>0</v>
      </c>
      <c r="AB4336" s="14">
        <f t="shared" si="1384"/>
        <v>0</v>
      </c>
      <c r="AC4336" s="15">
        <f t="shared" si="1383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831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79"/>
        <v>196.04000000000002</v>
      </c>
      <c r="Y4337" s="14">
        <f t="shared" si="1380"/>
        <v>0</v>
      </c>
      <c r="Z4337" s="14">
        <f t="shared" si="1381"/>
        <v>0</v>
      </c>
      <c r="AA4337" s="14">
        <f t="shared" si="1382"/>
        <v>469.8</v>
      </c>
      <c r="AB4337" s="14">
        <f t="shared" si="1384"/>
        <v>0</v>
      </c>
      <c r="AC4337" s="15">
        <f t="shared" si="1383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832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79"/>
        <v>196.04000000000002</v>
      </c>
      <c r="Y4338" s="14">
        <f t="shared" si="1380"/>
        <v>0</v>
      </c>
      <c r="Z4338" s="14">
        <f t="shared" si="1381"/>
        <v>0</v>
      </c>
      <c r="AA4338" s="14">
        <f t="shared" si="1382"/>
        <v>0</v>
      </c>
      <c r="AB4338" s="14">
        <f t="shared" si="1384"/>
        <v>469.8</v>
      </c>
      <c r="AC4338" s="15">
        <f t="shared" si="1383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833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(N4339/100)*(I4339*$I$13)+(N4339/100)*(J4339*$J$13)+(N4339/100)*(M4339*$M$13)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>N4339+S4339</f>
        <v>696</v>
      </c>
      <c r="Y4339" s="14">
        <f t="shared" si="1380"/>
        <v>0</v>
      </c>
      <c r="Z4339" s="14">
        <f t="shared" si="1381"/>
        <v>0</v>
      </c>
      <c r="AA4339" s="14">
        <f t="shared" si="1382"/>
        <v>0</v>
      </c>
      <c r="AB4339" s="14">
        <f t="shared" si="1384"/>
        <v>0</v>
      </c>
      <c r="AC4339" s="15">
        <f t="shared" si="1383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834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79"/>
        <v>696</v>
      </c>
      <c r="Y4340" s="14">
        <f t="shared" si="1380"/>
        <v>0</v>
      </c>
      <c r="Z4340" s="14">
        <f t="shared" si="1381"/>
        <v>0</v>
      </c>
      <c r="AA4340" s="14">
        <f t="shared" si="1382"/>
        <v>0</v>
      </c>
      <c r="AB4340" s="14">
        <f t="shared" si="1384"/>
        <v>0</v>
      </c>
      <c r="AC4340" s="15">
        <f t="shared" si="1383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79"/>
        <v>696</v>
      </c>
      <c r="Y4341" s="14">
        <f t="shared" si="1380"/>
        <v>0</v>
      </c>
      <c r="Z4341" s="14">
        <f t="shared" si="1381"/>
        <v>0</v>
      </c>
      <c r="AA4341" s="14">
        <f t="shared" si="1382"/>
        <v>0</v>
      </c>
      <c r="AB4341" s="14">
        <f t="shared" si="1384"/>
        <v>0</v>
      </c>
      <c r="AC4341" s="15">
        <f t="shared" si="1383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79"/>
        <v>754.46400000000006</v>
      </c>
      <c r="Y4342" s="14">
        <f t="shared" si="1380"/>
        <v>0</v>
      </c>
      <c r="Z4342" s="14">
        <f t="shared" si="1381"/>
        <v>0</v>
      </c>
      <c r="AA4342" s="14">
        <f t="shared" si="1382"/>
        <v>0</v>
      </c>
      <c r="AB4342" s="14">
        <f t="shared" si="1384"/>
        <v>0</v>
      </c>
      <c r="AC4342" s="15">
        <f t="shared" si="1383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79"/>
        <v>661.6640000000001</v>
      </c>
      <c r="Y4343" s="14">
        <f t="shared" si="1380"/>
        <v>0</v>
      </c>
      <c r="Z4343" s="14">
        <f t="shared" si="1381"/>
        <v>0</v>
      </c>
      <c r="AA4343" s="14">
        <f t="shared" si="1382"/>
        <v>0</v>
      </c>
      <c r="AB4343" s="14">
        <f t="shared" si="1384"/>
        <v>0</v>
      </c>
      <c r="AC4343" s="15">
        <f t="shared" si="1383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79"/>
        <v>576</v>
      </c>
      <c r="Y4344" s="52">
        <f t="shared" si="1380"/>
        <v>0</v>
      </c>
      <c r="Z4344" s="52">
        <f t="shared" si="1381"/>
        <v>0</v>
      </c>
      <c r="AA4344" s="52">
        <f t="shared" si="1382"/>
        <v>0</v>
      </c>
      <c r="AB4344" s="52">
        <f t="shared" si="1384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801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79"/>
        <v>667.2</v>
      </c>
      <c r="Y4345" s="14">
        <f t="shared" si="1380"/>
        <v>0</v>
      </c>
      <c r="Z4345" s="14">
        <f t="shared" si="1381"/>
        <v>0</v>
      </c>
      <c r="AA4345" s="14">
        <f t="shared" si="1382"/>
        <v>0</v>
      </c>
      <c r="AB4345" s="14">
        <f t="shared" ref="AB4345:AB4361" si="1385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802</v>
      </c>
      <c r="B4346" s="89">
        <v>10</v>
      </c>
      <c r="C4346" s="21" t="s">
        <v>835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79"/>
        <v>542.4</v>
      </c>
      <c r="Y4346" s="14">
        <f t="shared" si="1380"/>
        <v>0</v>
      </c>
      <c r="Z4346" s="14">
        <f t="shared" si="1381"/>
        <v>0</v>
      </c>
      <c r="AA4346" s="14">
        <f t="shared" si="1382"/>
        <v>0</v>
      </c>
      <c r="AB4346" s="14">
        <f t="shared" si="1385"/>
        <v>0</v>
      </c>
      <c r="AC4346" s="15">
        <f t="shared" ref="AC4346:AC4358" si="1386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803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79"/>
        <v>542.4</v>
      </c>
      <c r="Y4347" s="14">
        <f t="shared" si="1380"/>
        <v>0</v>
      </c>
      <c r="Z4347" s="14">
        <f t="shared" si="1381"/>
        <v>0</v>
      </c>
      <c r="AA4347" s="14">
        <f t="shared" si="1382"/>
        <v>0</v>
      </c>
      <c r="AB4347" s="14">
        <f t="shared" si="1385"/>
        <v>0</v>
      </c>
      <c r="AC4347" s="15">
        <f t="shared" si="1386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804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79"/>
        <v>542.4</v>
      </c>
      <c r="Y4348" s="14">
        <f t="shared" si="1380"/>
        <v>0</v>
      </c>
      <c r="Z4348" s="14">
        <f t="shared" si="1381"/>
        <v>0</v>
      </c>
      <c r="AA4348" s="14">
        <f t="shared" si="1382"/>
        <v>0</v>
      </c>
      <c r="AB4348" s="14">
        <f t="shared" si="1385"/>
        <v>0</v>
      </c>
      <c r="AC4348" s="15">
        <f t="shared" si="1386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654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79"/>
        <v>542.4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 t="shared" si="1385"/>
        <v>0</v>
      </c>
      <c r="AC4349" s="15">
        <f t="shared" si="1386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595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79"/>
        <v>187.20000000000002</v>
      </c>
      <c r="Y4350" s="14">
        <f t="shared" si="1380"/>
        <v>450</v>
      </c>
      <c r="Z4350" s="14">
        <f t="shared" si="1381"/>
        <v>0</v>
      </c>
      <c r="AA4350" s="14">
        <f t="shared" si="1382"/>
        <v>0</v>
      </c>
      <c r="AB4350" s="14">
        <f t="shared" si="1385"/>
        <v>0</v>
      </c>
      <c r="AC4350" s="15">
        <f t="shared" si="1386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830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79"/>
        <v>187.20000000000002</v>
      </c>
      <c r="Y4351" s="14">
        <f t="shared" si="1380"/>
        <v>0</v>
      </c>
      <c r="Z4351" s="14">
        <f t="shared" si="1381"/>
        <v>450</v>
      </c>
      <c r="AA4351" s="14">
        <f t="shared" si="1382"/>
        <v>0</v>
      </c>
      <c r="AB4351" s="14">
        <f t="shared" si="1385"/>
        <v>0</v>
      </c>
      <c r="AC4351" s="15">
        <f t="shared" si="1386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831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79"/>
        <v>187.20000000000002</v>
      </c>
      <c r="Y4352" s="14">
        <f t="shared" si="1380"/>
        <v>0</v>
      </c>
      <c r="Z4352" s="14">
        <f t="shared" si="1381"/>
        <v>0</v>
      </c>
      <c r="AA4352" s="14">
        <f t="shared" si="1382"/>
        <v>450</v>
      </c>
      <c r="AB4352" s="14">
        <f t="shared" si="1385"/>
        <v>0</v>
      </c>
      <c r="AC4352" s="15">
        <f t="shared" si="1386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832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79"/>
        <v>187.20000000000002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5"/>
        <v>450</v>
      </c>
      <c r="AC4353" s="15">
        <f t="shared" si="1386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833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(N4354/100)*(I4354*$I$13)+(N4354/100)*(J4354*$J$13)+(N4354/100)*(M4354*$M$13)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>N4354+S4354</f>
        <v>666</v>
      </c>
      <c r="Y4354" s="14">
        <f t="shared" si="1380"/>
        <v>0</v>
      </c>
      <c r="Z4354" s="14">
        <f t="shared" si="1381"/>
        <v>0</v>
      </c>
      <c r="AA4354" s="14">
        <f t="shared" si="1382"/>
        <v>0</v>
      </c>
      <c r="AB4354" s="14">
        <f t="shared" si="1385"/>
        <v>0</v>
      </c>
      <c r="AC4354" s="15">
        <f t="shared" si="1386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834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79"/>
        <v>666</v>
      </c>
      <c r="Y4355" s="14">
        <f t="shared" si="1380"/>
        <v>0</v>
      </c>
      <c r="Z4355" s="14">
        <f t="shared" si="1381"/>
        <v>0</v>
      </c>
      <c r="AA4355" s="14">
        <f t="shared" si="1382"/>
        <v>0</v>
      </c>
      <c r="AB4355" s="14">
        <f t="shared" si="1385"/>
        <v>0</v>
      </c>
      <c r="AC4355" s="15">
        <f t="shared" si="1386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79"/>
        <v>666</v>
      </c>
      <c r="Y4356" s="14">
        <f t="shared" si="1380"/>
        <v>0</v>
      </c>
      <c r="Z4356" s="14">
        <f t="shared" si="1381"/>
        <v>0</v>
      </c>
      <c r="AA4356" s="14">
        <f t="shared" si="1382"/>
        <v>0</v>
      </c>
      <c r="AB4356" s="14">
        <f t="shared" si="1385"/>
        <v>0</v>
      </c>
      <c r="AC4356" s="15">
        <f t="shared" si="1386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79"/>
        <v>638.4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5"/>
        <v>0</v>
      </c>
      <c r="AC4357" s="15">
        <f t="shared" si="1386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79"/>
        <v>720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5"/>
        <v>0</v>
      </c>
      <c r="AC4358" s="15">
        <f t="shared" si="1386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87">N4359+S4359</f>
        <v>600</v>
      </c>
      <c r="Y4359" s="52">
        <f t="shared" ref="Y4359:Y4373" si="1388">O4359+T4359</f>
        <v>0</v>
      </c>
      <c r="Z4359" s="52">
        <f t="shared" ref="Z4359:Z4373" si="1389">P4359+U4359</f>
        <v>0</v>
      </c>
      <c r="AA4359" s="52">
        <f t="shared" ref="AA4359:AA4373" si="1390">Q4359+V4359</f>
        <v>0</v>
      </c>
      <c r="AB4359" s="52">
        <f t="shared" si="1385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801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87"/>
        <v>695</v>
      </c>
      <c r="Y4360" s="14">
        <f t="shared" si="1388"/>
        <v>0</v>
      </c>
      <c r="Z4360" s="14">
        <f t="shared" si="1389"/>
        <v>0</v>
      </c>
      <c r="AA4360" s="14">
        <f t="shared" si="1390"/>
        <v>0</v>
      </c>
      <c r="AB4360" s="14">
        <f t="shared" si="1385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1"/>
      <c r="AF4360" s="63"/>
    </row>
    <row r="4361" spans="1:32">
      <c r="A4361" s="99" t="s">
        <v>802</v>
      </c>
      <c r="B4361" s="87">
        <v>0</v>
      </c>
      <c r="C4361" s="21" t="s">
        <v>835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87"/>
        <v>565</v>
      </c>
      <c r="Y4361" s="14">
        <f t="shared" si="1388"/>
        <v>0</v>
      </c>
      <c r="Z4361" s="14">
        <f t="shared" si="1389"/>
        <v>0</v>
      </c>
      <c r="AA4361" s="14">
        <f t="shared" si="1390"/>
        <v>0</v>
      </c>
      <c r="AB4361" s="14">
        <f t="shared" si="1385"/>
        <v>0</v>
      </c>
      <c r="AC4361" s="15">
        <f t="shared" ref="AC4361:AC4373" si="1391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803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87"/>
        <v>565</v>
      </c>
      <c r="Y4362" s="14">
        <f t="shared" si="1388"/>
        <v>0</v>
      </c>
      <c r="Z4362" s="14">
        <f t="shared" si="1389"/>
        <v>0</v>
      </c>
      <c r="AA4362" s="14">
        <f t="shared" si="1390"/>
        <v>0</v>
      </c>
      <c r="AB4362" s="14">
        <f t="shared" ref="AB4362:AB4373" si="1392">R4362+W4362</f>
        <v>0</v>
      </c>
      <c r="AC4362" s="15">
        <f t="shared" si="1391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804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87"/>
        <v>565</v>
      </c>
      <c r="Y4363" s="14">
        <f t="shared" si="1388"/>
        <v>0</v>
      </c>
      <c r="Z4363" s="14">
        <f t="shared" si="1389"/>
        <v>0</v>
      </c>
      <c r="AA4363" s="14">
        <f t="shared" si="1390"/>
        <v>0</v>
      </c>
      <c r="AB4363" s="14">
        <f t="shared" si="1392"/>
        <v>0</v>
      </c>
      <c r="AC4363" s="15">
        <f t="shared" si="1391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654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87"/>
        <v>565</v>
      </c>
      <c r="Y4364" s="14">
        <f t="shared" si="1388"/>
        <v>0</v>
      </c>
      <c r="Z4364" s="14">
        <f t="shared" si="1389"/>
        <v>0</v>
      </c>
      <c r="AA4364" s="14">
        <f t="shared" si="1390"/>
        <v>0</v>
      </c>
      <c r="AB4364" s="14">
        <f t="shared" si="1392"/>
        <v>0</v>
      </c>
      <c r="AC4364" s="15">
        <f t="shared" si="1391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595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87"/>
        <v>196.56</v>
      </c>
      <c r="Y4365" s="14">
        <f t="shared" si="1388"/>
        <v>468.75</v>
      </c>
      <c r="Z4365" s="14">
        <f t="shared" si="1389"/>
        <v>0</v>
      </c>
      <c r="AA4365" s="14">
        <f t="shared" si="1390"/>
        <v>0</v>
      </c>
      <c r="AB4365" s="14">
        <f t="shared" si="1392"/>
        <v>0</v>
      </c>
      <c r="AC4365" s="15">
        <f t="shared" si="1391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830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87"/>
        <v>196.56</v>
      </c>
      <c r="Y4366" s="14">
        <f t="shared" si="1388"/>
        <v>0</v>
      </c>
      <c r="Z4366" s="14">
        <f t="shared" si="1389"/>
        <v>468.75</v>
      </c>
      <c r="AA4366" s="14">
        <f t="shared" si="1390"/>
        <v>0</v>
      </c>
      <c r="AB4366" s="14">
        <f t="shared" si="1392"/>
        <v>0</v>
      </c>
      <c r="AC4366" s="15">
        <f t="shared" si="1391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831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87"/>
        <v>196.56</v>
      </c>
      <c r="Y4367" s="14">
        <f t="shared" si="1388"/>
        <v>0</v>
      </c>
      <c r="Z4367" s="14">
        <f t="shared" si="1389"/>
        <v>0</v>
      </c>
      <c r="AA4367" s="14">
        <f t="shared" si="1390"/>
        <v>468.75</v>
      </c>
      <c r="AB4367" s="14">
        <f t="shared" si="1392"/>
        <v>0</v>
      </c>
      <c r="AC4367" s="15">
        <f t="shared" si="1391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832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87"/>
        <v>196.56</v>
      </c>
      <c r="Y4368" s="14">
        <f t="shared" si="1388"/>
        <v>0</v>
      </c>
      <c r="Z4368" s="14">
        <f t="shared" si="1389"/>
        <v>0</v>
      </c>
      <c r="AA4368" s="14">
        <f t="shared" si="1390"/>
        <v>0</v>
      </c>
      <c r="AB4368" s="14">
        <f t="shared" si="1392"/>
        <v>468.75</v>
      </c>
      <c r="AC4368" s="15">
        <f t="shared" si="1391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833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(N4369/100)*(I4369*$I$13)+(N4369/100)*(J4369*$J$13)+(N4369/100)*(M4369*$M$13)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>N4369+S4369</f>
        <v>693.75</v>
      </c>
      <c r="Y4369" s="14">
        <f t="shared" si="1388"/>
        <v>0</v>
      </c>
      <c r="Z4369" s="14">
        <f t="shared" si="1389"/>
        <v>0</v>
      </c>
      <c r="AA4369" s="14">
        <f t="shared" si="1390"/>
        <v>0</v>
      </c>
      <c r="AB4369" s="14">
        <f t="shared" si="1392"/>
        <v>0</v>
      </c>
      <c r="AC4369" s="15">
        <f t="shared" si="1391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834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87"/>
        <v>693.75</v>
      </c>
      <c r="Y4370" s="14">
        <f t="shared" si="1388"/>
        <v>0</v>
      </c>
      <c r="Z4370" s="14">
        <f t="shared" si="1389"/>
        <v>0</v>
      </c>
      <c r="AA4370" s="14">
        <f t="shared" si="1390"/>
        <v>0</v>
      </c>
      <c r="AB4370" s="14">
        <f t="shared" si="1392"/>
        <v>0</v>
      </c>
      <c r="AC4370" s="15">
        <f t="shared" si="1391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87"/>
        <v>693.75</v>
      </c>
      <c r="Y4371" s="14">
        <f t="shared" si="1388"/>
        <v>0</v>
      </c>
      <c r="Z4371" s="14">
        <f t="shared" si="1389"/>
        <v>0</v>
      </c>
      <c r="AA4371" s="14">
        <f t="shared" si="1390"/>
        <v>0</v>
      </c>
      <c r="AB4371" s="14">
        <f t="shared" si="1392"/>
        <v>0</v>
      </c>
      <c r="AC4371" s="15">
        <f t="shared" si="1391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87"/>
        <v>657</v>
      </c>
      <c r="Y4372" s="14">
        <f t="shared" si="1388"/>
        <v>0</v>
      </c>
      <c r="Z4372" s="14">
        <f t="shared" si="1389"/>
        <v>0</v>
      </c>
      <c r="AA4372" s="14">
        <f t="shared" si="1390"/>
        <v>0</v>
      </c>
      <c r="AB4372" s="14">
        <f t="shared" si="1392"/>
        <v>0</v>
      </c>
      <c r="AC4372" s="15">
        <f t="shared" si="1391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87"/>
        <v>758</v>
      </c>
      <c r="Y4373" s="14">
        <f t="shared" si="1388"/>
        <v>0</v>
      </c>
      <c r="Z4373" s="14">
        <f t="shared" si="1389"/>
        <v>0</v>
      </c>
      <c r="AA4373" s="14">
        <f t="shared" si="1390"/>
        <v>0</v>
      </c>
      <c r="AB4373" s="14">
        <f t="shared" si="1392"/>
        <v>0</v>
      </c>
      <c r="AC4373" s="15">
        <f t="shared" si="1391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79"/>
        <v>624</v>
      </c>
      <c r="Y4374" s="52">
        <f t="shared" si="1380"/>
        <v>0</v>
      </c>
      <c r="Z4374" s="52">
        <f t="shared" si="1381"/>
        <v>0</v>
      </c>
      <c r="AA4374" s="52">
        <f t="shared" si="1382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801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79"/>
        <v>722.8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3"/>
      <c r="AF4375" s="60"/>
    </row>
    <row r="4376" spans="1:32">
      <c r="A4376" s="99" t="s">
        <v>802</v>
      </c>
      <c r="B4376" s="91">
        <v>32</v>
      </c>
      <c r="C4376" s="21" t="s">
        <v>835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79"/>
        <v>587.6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>R4376+W4376</f>
        <v>0</v>
      </c>
      <c r="AC4376" s="15">
        <f t="shared" ref="AC4376:AC4388" si="1393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803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79"/>
        <v>587.6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ref="AB4377:AB4388" si="1394">R4377+W4377</f>
        <v>0</v>
      </c>
      <c r="AC4377" s="15">
        <f t="shared" si="1393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804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79"/>
        <v>587.6</v>
      </c>
      <c r="Y4378" s="14">
        <f t="shared" si="1380"/>
        <v>0</v>
      </c>
      <c r="Z4378" s="14">
        <f t="shared" si="1381"/>
        <v>0</v>
      </c>
      <c r="AA4378" s="14">
        <f t="shared" si="1382"/>
        <v>0</v>
      </c>
      <c r="AB4378" s="14">
        <f t="shared" si="1394"/>
        <v>0</v>
      </c>
      <c r="AC4378" s="15">
        <f t="shared" si="1393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654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79"/>
        <v>587.6</v>
      </c>
      <c r="Y4379" s="14">
        <f t="shared" si="1380"/>
        <v>0</v>
      </c>
      <c r="Z4379" s="14">
        <f t="shared" si="1381"/>
        <v>0</v>
      </c>
      <c r="AA4379" s="14">
        <f t="shared" si="1382"/>
        <v>0</v>
      </c>
      <c r="AB4379" s="14">
        <f t="shared" si="1394"/>
        <v>0</v>
      </c>
      <c r="AC4379" s="15">
        <f t="shared" si="1393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595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79"/>
        <v>202.8</v>
      </c>
      <c r="Y4380" s="14">
        <f t="shared" si="1380"/>
        <v>487.5</v>
      </c>
      <c r="Z4380" s="14">
        <f t="shared" si="1381"/>
        <v>0</v>
      </c>
      <c r="AA4380" s="14">
        <f t="shared" si="1382"/>
        <v>0</v>
      </c>
      <c r="AB4380" s="14">
        <f t="shared" si="1394"/>
        <v>0</v>
      </c>
      <c r="AC4380" s="15">
        <f t="shared" si="1393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830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79"/>
        <v>202.8</v>
      </c>
      <c r="Y4381" s="14">
        <f t="shared" si="1380"/>
        <v>0</v>
      </c>
      <c r="Z4381" s="14">
        <f t="shared" si="1381"/>
        <v>487.5</v>
      </c>
      <c r="AA4381" s="14">
        <f t="shared" si="1382"/>
        <v>0</v>
      </c>
      <c r="AB4381" s="14">
        <f t="shared" si="1394"/>
        <v>0</v>
      </c>
      <c r="AC4381" s="15">
        <f t="shared" si="1393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831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79"/>
        <v>202.8</v>
      </c>
      <c r="Y4382" s="14">
        <f t="shared" si="1380"/>
        <v>0</v>
      </c>
      <c r="Z4382" s="14">
        <f t="shared" si="1381"/>
        <v>0</v>
      </c>
      <c r="AA4382" s="14">
        <f t="shared" si="1382"/>
        <v>487.5</v>
      </c>
      <c r="AB4382" s="14">
        <f t="shared" si="1394"/>
        <v>0</v>
      </c>
      <c r="AC4382" s="15">
        <f t="shared" si="1393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832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79"/>
        <v>202.8</v>
      </c>
      <c r="Y4383" s="14">
        <f t="shared" si="1380"/>
        <v>0</v>
      </c>
      <c r="Z4383" s="14">
        <f t="shared" si="1381"/>
        <v>0</v>
      </c>
      <c r="AA4383" s="14">
        <f t="shared" si="1382"/>
        <v>0</v>
      </c>
      <c r="AB4383" s="14">
        <f t="shared" si="1394"/>
        <v>487.5</v>
      </c>
      <c r="AC4383" s="15">
        <f t="shared" si="1393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833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(N4384/100)*(I4384*$I$13)+(N4384/100)*(J4384*$J$13)+(N4384/100)*(M4384*$M$13)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>N4384+S4384</f>
        <v>721.5</v>
      </c>
      <c r="Y4384" s="14">
        <f t="shared" si="1380"/>
        <v>0</v>
      </c>
      <c r="Z4384" s="14">
        <f t="shared" si="1381"/>
        <v>0</v>
      </c>
      <c r="AA4384" s="14">
        <f t="shared" si="1382"/>
        <v>0</v>
      </c>
      <c r="AB4384" s="14">
        <f t="shared" si="1394"/>
        <v>0</v>
      </c>
      <c r="AC4384" s="15">
        <f t="shared" si="1393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834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79"/>
        <v>721.5</v>
      </c>
      <c r="Y4385" s="14">
        <f t="shared" si="1380"/>
        <v>0</v>
      </c>
      <c r="Z4385" s="14">
        <f t="shared" si="1381"/>
        <v>0</v>
      </c>
      <c r="AA4385" s="14">
        <f t="shared" si="1382"/>
        <v>0</v>
      </c>
      <c r="AB4385" s="14">
        <f t="shared" si="1394"/>
        <v>0</v>
      </c>
      <c r="AC4385" s="15">
        <f t="shared" si="1393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79"/>
        <v>721.5</v>
      </c>
      <c r="Y4386" s="14">
        <f t="shared" si="1380"/>
        <v>0</v>
      </c>
      <c r="Z4386" s="14">
        <f t="shared" si="1381"/>
        <v>0</v>
      </c>
      <c r="AA4386" s="14">
        <f t="shared" si="1382"/>
        <v>0</v>
      </c>
      <c r="AB4386" s="14">
        <f t="shared" si="1394"/>
        <v>0</v>
      </c>
      <c r="AC4386" s="15">
        <f t="shared" si="1393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79"/>
        <v>788.32</v>
      </c>
      <c r="Y4387" s="14">
        <f t="shared" si="1380"/>
        <v>0</v>
      </c>
      <c r="Z4387" s="14">
        <f t="shared" si="1381"/>
        <v>0</v>
      </c>
      <c r="AA4387" s="14">
        <f t="shared" si="1382"/>
        <v>0</v>
      </c>
      <c r="AB4387" s="14">
        <f t="shared" si="1394"/>
        <v>0</v>
      </c>
      <c r="AC4387" s="15">
        <f t="shared" si="1393"/>
        <v>788.3</v>
      </c>
      <c r="AD4387" s="48">
        <f>(ROUND(AC4387-AC4374,1)/AC4374)</f>
        <v>0.26330128205128206</v>
      </c>
      <c r="AE4387" s="111"/>
      <c r="AF4387" s="63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79"/>
        <v>683.28</v>
      </c>
      <c r="Y4388" s="14">
        <f t="shared" si="1380"/>
        <v>0</v>
      </c>
      <c r="Z4388" s="14">
        <f t="shared" si="1381"/>
        <v>0</v>
      </c>
      <c r="AA4388" s="14">
        <f t="shared" si="1382"/>
        <v>0</v>
      </c>
      <c r="AB4388" s="14">
        <f t="shared" si="1394"/>
        <v>0</v>
      </c>
      <c r="AC4388" s="15">
        <f t="shared" si="1393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95">N4389+S4389</f>
        <v>320</v>
      </c>
      <c r="Y4389" s="52">
        <f t="shared" ref="Y4389" si="1396">O4389+T4389</f>
        <v>440</v>
      </c>
      <c r="Z4389" s="52">
        <f t="shared" ref="Z4389" si="1397">P4389+U4389</f>
        <v>0</v>
      </c>
      <c r="AA4389" s="52">
        <f t="shared" ref="AA4389" si="1398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801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802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803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804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654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595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830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831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832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833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834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99">N4403+S4403</f>
        <v>672</v>
      </c>
      <c r="Y4403" s="52">
        <f t="shared" ref="Y4403:Y4432" si="1400">O4403+T4403</f>
        <v>0</v>
      </c>
      <c r="Z4403" s="52">
        <f t="shared" ref="Z4403:Z4432" si="1401">P4403+U4403</f>
        <v>0</v>
      </c>
      <c r="AA4403" s="52">
        <f t="shared" ref="AA4403:AA4432" si="1402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801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99"/>
        <v>772.8</v>
      </c>
      <c r="Y4404" s="14">
        <f t="shared" si="1400"/>
        <v>0</v>
      </c>
      <c r="Z4404" s="14">
        <f t="shared" si="1401"/>
        <v>0</v>
      </c>
      <c r="AA4404" s="14">
        <f t="shared" si="1402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802</v>
      </c>
      <c r="B4405" s="91">
        <v>12</v>
      </c>
      <c r="C4405" s="21" t="s">
        <v>835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99"/>
        <v>628.79999999999995</v>
      </c>
      <c r="Y4405" s="14">
        <f t="shared" si="1400"/>
        <v>0</v>
      </c>
      <c r="Z4405" s="14">
        <f t="shared" si="1401"/>
        <v>0</v>
      </c>
      <c r="AA4405" s="14">
        <f t="shared" si="1402"/>
        <v>0</v>
      </c>
      <c r="AB4405" s="14">
        <f>R4405+W4405</f>
        <v>0</v>
      </c>
      <c r="AC4405" s="15">
        <f t="shared" ref="AC4405:AC4417" si="1403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803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99"/>
        <v>628.79999999999995</v>
      </c>
      <c r="Y4406" s="14">
        <f t="shared" si="1400"/>
        <v>0</v>
      </c>
      <c r="Z4406" s="14">
        <f t="shared" si="1401"/>
        <v>0</v>
      </c>
      <c r="AA4406" s="14">
        <f t="shared" si="1402"/>
        <v>0</v>
      </c>
      <c r="AB4406" s="14">
        <f t="shared" ref="AB4406:AB4417" si="1404">R4406+W4406</f>
        <v>0</v>
      </c>
      <c r="AC4406" s="15">
        <f t="shared" si="1403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804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99"/>
        <v>628.79999999999995</v>
      </c>
      <c r="Y4407" s="14">
        <f t="shared" si="1400"/>
        <v>0</v>
      </c>
      <c r="Z4407" s="14">
        <f t="shared" si="1401"/>
        <v>0</v>
      </c>
      <c r="AA4407" s="14">
        <f t="shared" si="1402"/>
        <v>0</v>
      </c>
      <c r="AB4407" s="14">
        <f t="shared" si="1404"/>
        <v>0</v>
      </c>
      <c r="AC4407" s="15">
        <f t="shared" si="1403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654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99"/>
        <v>628.79999999999995</v>
      </c>
      <c r="Y4408" s="14">
        <f t="shared" si="1400"/>
        <v>0</v>
      </c>
      <c r="Z4408" s="14">
        <f t="shared" si="1401"/>
        <v>0</v>
      </c>
      <c r="AA4408" s="14">
        <f t="shared" si="1402"/>
        <v>0</v>
      </c>
      <c r="AB4408" s="14">
        <f t="shared" si="1404"/>
        <v>0</v>
      </c>
      <c r="AC4408" s="15">
        <f t="shared" si="1403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595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99"/>
        <v>171.60000000000002</v>
      </c>
      <c r="Y4409" s="14">
        <f t="shared" si="1400"/>
        <v>568.79999999999995</v>
      </c>
      <c r="Z4409" s="14">
        <f t="shared" si="1401"/>
        <v>0</v>
      </c>
      <c r="AA4409" s="14">
        <f t="shared" si="1402"/>
        <v>0</v>
      </c>
      <c r="AB4409" s="14">
        <f t="shared" si="1404"/>
        <v>0</v>
      </c>
      <c r="AC4409" s="15">
        <f t="shared" si="1403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830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99"/>
        <v>241.02</v>
      </c>
      <c r="Y4410" s="14">
        <f t="shared" si="1400"/>
        <v>0</v>
      </c>
      <c r="Z4410" s="14">
        <f t="shared" si="1401"/>
        <v>500.40000000000003</v>
      </c>
      <c r="AA4410" s="14">
        <f t="shared" si="1402"/>
        <v>0</v>
      </c>
      <c r="AB4410" s="14">
        <f t="shared" si="1404"/>
        <v>0</v>
      </c>
      <c r="AC4410" s="15">
        <f t="shared" si="1403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831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399"/>
        <v>288.60000000000002</v>
      </c>
      <c r="Y4411" s="14">
        <f t="shared" si="1400"/>
        <v>0</v>
      </c>
      <c r="Z4411" s="14">
        <f t="shared" si="1401"/>
        <v>0</v>
      </c>
      <c r="AA4411" s="14">
        <f t="shared" si="1402"/>
        <v>450</v>
      </c>
      <c r="AB4411" s="14">
        <f t="shared" si="1404"/>
        <v>0</v>
      </c>
      <c r="AC4411" s="15">
        <f t="shared" si="1403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832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399"/>
        <v>241.02</v>
      </c>
      <c r="Y4412" s="14">
        <f t="shared" si="1400"/>
        <v>0</v>
      </c>
      <c r="Z4412" s="14">
        <f t="shared" si="1401"/>
        <v>0</v>
      </c>
      <c r="AA4412" s="14">
        <f t="shared" si="1402"/>
        <v>0</v>
      </c>
      <c r="AB4412" s="14">
        <f t="shared" si="1404"/>
        <v>500.40000000000003</v>
      </c>
      <c r="AC4412" s="15">
        <f t="shared" si="1403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833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99"/>
        <v>774</v>
      </c>
      <c r="Y4413" s="14">
        <f t="shared" si="1400"/>
        <v>0</v>
      </c>
      <c r="Z4413" s="14">
        <f t="shared" si="1401"/>
        <v>0</v>
      </c>
      <c r="AA4413" s="14">
        <f t="shared" si="1402"/>
        <v>0</v>
      </c>
      <c r="AB4413" s="14">
        <f t="shared" si="1404"/>
        <v>0</v>
      </c>
      <c r="AC4413" s="15">
        <f t="shared" si="1403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834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99"/>
        <v>764.40000000000009</v>
      </c>
      <c r="Y4414" s="14">
        <f t="shared" si="1400"/>
        <v>0</v>
      </c>
      <c r="Z4414" s="14">
        <f t="shared" si="1401"/>
        <v>0</v>
      </c>
      <c r="AA4414" s="14">
        <f t="shared" si="1402"/>
        <v>0</v>
      </c>
      <c r="AB4414" s="14">
        <f t="shared" si="1404"/>
        <v>0</v>
      </c>
      <c r="AC4414" s="15">
        <f t="shared" si="1403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99"/>
        <v>764.40000000000009</v>
      </c>
      <c r="Y4415" s="14">
        <f t="shared" si="1400"/>
        <v>0</v>
      </c>
      <c r="Z4415" s="14">
        <f t="shared" si="1401"/>
        <v>0</v>
      </c>
      <c r="AA4415" s="14">
        <f t="shared" si="1402"/>
        <v>0</v>
      </c>
      <c r="AB4415" s="14">
        <f t="shared" si="1404"/>
        <v>0</v>
      </c>
      <c r="AC4415" s="15">
        <f t="shared" si="1403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99"/>
        <v>836.16000000000008</v>
      </c>
      <c r="Y4416" s="14">
        <f t="shared" si="1400"/>
        <v>0</v>
      </c>
      <c r="Z4416" s="14">
        <f t="shared" si="1401"/>
        <v>0</v>
      </c>
      <c r="AA4416" s="14">
        <f t="shared" si="1402"/>
        <v>0</v>
      </c>
      <c r="AB4416" s="14">
        <f t="shared" si="1404"/>
        <v>0</v>
      </c>
      <c r="AC4416" s="15">
        <f t="shared" si="1403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99"/>
        <v>733.44</v>
      </c>
      <c r="Y4417" s="14">
        <f t="shared" si="1400"/>
        <v>0</v>
      </c>
      <c r="Z4417" s="14">
        <f t="shared" si="1401"/>
        <v>0</v>
      </c>
      <c r="AA4417" s="14">
        <f t="shared" si="1402"/>
        <v>0</v>
      </c>
      <c r="AB4417" s="14">
        <f t="shared" si="1404"/>
        <v>0</v>
      </c>
      <c r="AC4417" s="15">
        <f t="shared" si="1403"/>
        <v>733.4</v>
      </c>
      <c r="AD4417" s="48">
        <f>(ROUND(AC4417-AC4403,1)/AC4403)</f>
        <v>9.1369047619047614E-2</v>
      </c>
      <c r="AE4417" s="111"/>
      <c r="AF4417" s="63"/>
    </row>
    <row r="4418" spans="1:32">
      <c r="A4418" s="106" t="s">
        <v>0</v>
      </c>
      <c r="B4418" s="92" t="s">
        <v>616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99"/>
        <v>650</v>
      </c>
      <c r="Y4418" s="52">
        <f t="shared" si="1400"/>
        <v>0</v>
      </c>
      <c r="Z4418" s="52">
        <f t="shared" si="1401"/>
        <v>0</v>
      </c>
      <c r="AA4418" s="52">
        <f t="shared" si="1402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801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99"/>
        <v>750</v>
      </c>
      <c r="Y4419" s="14">
        <f t="shared" si="1400"/>
        <v>0</v>
      </c>
      <c r="Z4419" s="14">
        <f t="shared" si="1401"/>
        <v>0</v>
      </c>
      <c r="AA4419" s="14">
        <f t="shared" si="1402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802</v>
      </c>
      <c r="B4420" s="93">
        <v>36</v>
      </c>
      <c r="C4420" s="21" t="s">
        <v>835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99"/>
        <v>610</v>
      </c>
      <c r="Y4420" s="14">
        <f t="shared" si="1400"/>
        <v>0</v>
      </c>
      <c r="Z4420" s="14">
        <f t="shared" si="1401"/>
        <v>0</v>
      </c>
      <c r="AA4420" s="14">
        <f t="shared" si="1402"/>
        <v>0</v>
      </c>
      <c r="AB4420" s="14">
        <f>R4420+W4420</f>
        <v>0</v>
      </c>
      <c r="AC4420" s="15">
        <f t="shared" ref="AC4420:AC4432" si="1405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803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99"/>
        <v>610</v>
      </c>
      <c r="Y4421" s="14">
        <f t="shared" si="1400"/>
        <v>0</v>
      </c>
      <c r="Z4421" s="14">
        <f t="shared" si="1401"/>
        <v>0</v>
      </c>
      <c r="AA4421" s="14">
        <f t="shared" si="1402"/>
        <v>0</v>
      </c>
      <c r="AB4421" s="14">
        <f t="shared" ref="AB4421:AB4432" si="1406">R4421+W4421</f>
        <v>0</v>
      </c>
      <c r="AC4421" s="15">
        <f t="shared" si="1405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804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99"/>
        <v>610</v>
      </c>
      <c r="Y4422" s="14">
        <f t="shared" si="1400"/>
        <v>0</v>
      </c>
      <c r="Z4422" s="14">
        <f t="shared" si="1401"/>
        <v>0</v>
      </c>
      <c r="AA4422" s="14">
        <f t="shared" si="1402"/>
        <v>0</v>
      </c>
      <c r="AB4422" s="14">
        <f t="shared" si="1406"/>
        <v>0</v>
      </c>
      <c r="AC4422" s="15">
        <f t="shared" si="1405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654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99"/>
        <v>610</v>
      </c>
      <c r="Y4423" s="14">
        <f t="shared" si="1400"/>
        <v>0</v>
      </c>
      <c r="Z4423" s="14">
        <f t="shared" si="1401"/>
        <v>0</v>
      </c>
      <c r="AA4423" s="14">
        <f t="shared" si="1402"/>
        <v>0</v>
      </c>
      <c r="AB4423" s="14">
        <f t="shared" si="1406"/>
        <v>0</v>
      </c>
      <c r="AC4423" s="15">
        <f t="shared" si="1405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595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99"/>
        <v>212.94000000000003</v>
      </c>
      <c r="Y4424" s="14">
        <f t="shared" si="1400"/>
        <v>506.25</v>
      </c>
      <c r="Z4424" s="14">
        <f t="shared" si="1401"/>
        <v>0</v>
      </c>
      <c r="AA4424" s="14">
        <f t="shared" si="1402"/>
        <v>0</v>
      </c>
      <c r="AB4424" s="14">
        <f t="shared" si="1406"/>
        <v>0</v>
      </c>
      <c r="AC4424" s="15">
        <f t="shared" si="1405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830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99"/>
        <v>212.94000000000003</v>
      </c>
      <c r="Y4425" s="14">
        <f t="shared" si="1400"/>
        <v>0</v>
      </c>
      <c r="Z4425" s="14">
        <f t="shared" si="1401"/>
        <v>506.25</v>
      </c>
      <c r="AA4425" s="14">
        <f t="shared" si="1402"/>
        <v>0</v>
      </c>
      <c r="AB4425" s="14">
        <f t="shared" si="1406"/>
        <v>0</v>
      </c>
      <c r="AC4425" s="15">
        <f t="shared" si="1405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831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399"/>
        <v>212.94000000000003</v>
      </c>
      <c r="Y4426" s="14">
        <f t="shared" si="1400"/>
        <v>0</v>
      </c>
      <c r="Z4426" s="14">
        <f t="shared" si="1401"/>
        <v>0</v>
      </c>
      <c r="AA4426" s="14">
        <f t="shared" si="1402"/>
        <v>506.25</v>
      </c>
      <c r="AB4426" s="14">
        <f t="shared" si="1406"/>
        <v>0</v>
      </c>
      <c r="AC4426" s="15">
        <f t="shared" si="1405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832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399"/>
        <v>212.94000000000003</v>
      </c>
      <c r="Y4427" s="14">
        <f t="shared" si="1400"/>
        <v>0</v>
      </c>
      <c r="Z4427" s="14">
        <f t="shared" si="1401"/>
        <v>0</v>
      </c>
      <c r="AA4427" s="14">
        <f t="shared" si="1402"/>
        <v>0</v>
      </c>
      <c r="AB4427" s="14">
        <f t="shared" si="1406"/>
        <v>506.25</v>
      </c>
      <c r="AC4427" s="15">
        <f t="shared" si="1405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833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(N4428/100)*(I4428*$I$13)+(N4428/100)*(J4428*$J$13)+(N4428/100)*(M4428*$M$13)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>N4428+S4428</f>
        <v>750</v>
      </c>
      <c r="Y4428" s="14">
        <f t="shared" si="1400"/>
        <v>0</v>
      </c>
      <c r="Z4428" s="14">
        <f t="shared" si="1401"/>
        <v>0</v>
      </c>
      <c r="AA4428" s="14">
        <f t="shared" si="1402"/>
        <v>0</v>
      </c>
      <c r="AB4428" s="14">
        <f t="shared" si="1406"/>
        <v>0</v>
      </c>
      <c r="AC4428" s="15">
        <f t="shared" si="1405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834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99"/>
        <v>750</v>
      </c>
      <c r="Y4429" s="14">
        <f t="shared" si="1400"/>
        <v>0</v>
      </c>
      <c r="Z4429" s="14">
        <f t="shared" si="1401"/>
        <v>0</v>
      </c>
      <c r="AA4429" s="14">
        <f t="shared" si="1402"/>
        <v>0</v>
      </c>
      <c r="AB4429" s="14">
        <f t="shared" si="1406"/>
        <v>0</v>
      </c>
      <c r="AC4429" s="15">
        <f t="shared" si="1405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99"/>
        <v>750</v>
      </c>
      <c r="Y4430" s="14">
        <f t="shared" si="1400"/>
        <v>0</v>
      </c>
      <c r="Z4430" s="14">
        <f t="shared" si="1401"/>
        <v>0</v>
      </c>
      <c r="AA4430" s="14">
        <f t="shared" si="1402"/>
        <v>0</v>
      </c>
      <c r="AB4430" s="14">
        <f t="shared" si="1406"/>
        <v>0</v>
      </c>
      <c r="AC4430" s="15">
        <f t="shared" si="1405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99"/>
        <v>836</v>
      </c>
      <c r="Y4431" s="14">
        <f t="shared" si="1400"/>
        <v>0</v>
      </c>
      <c r="Z4431" s="14">
        <f t="shared" si="1401"/>
        <v>0</v>
      </c>
      <c r="AA4431" s="14">
        <f t="shared" si="1402"/>
        <v>0</v>
      </c>
      <c r="AB4431" s="14">
        <f t="shared" si="1406"/>
        <v>0</v>
      </c>
      <c r="AC4431" s="15">
        <f t="shared" si="1405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99"/>
        <v>690</v>
      </c>
      <c r="Y4432" s="14">
        <f t="shared" si="1400"/>
        <v>0</v>
      </c>
      <c r="Z4432" s="14">
        <f t="shared" si="1401"/>
        <v>0</v>
      </c>
      <c r="AA4432" s="14">
        <f t="shared" si="1402"/>
        <v>0</v>
      </c>
      <c r="AB4432" s="14">
        <f t="shared" si="1406"/>
        <v>0</v>
      </c>
      <c r="AC4432" s="15">
        <f t="shared" si="1405"/>
        <v>690</v>
      </c>
      <c r="AD4432" s="48">
        <f>(ROUND(AC4432-AC4418,1)/AC4418)</f>
        <v>6.1538461538461542E-2</v>
      </c>
      <c r="AE4432" s="113"/>
      <c r="AF4432" s="60"/>
    </row>
    <row r="4433" spans="1:32">
      <c r="A4433" s="106" t="s">
        <v>0</v>
      </c>
      <c r="B4433" s="108" t="s">
        <v>896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407">N4433+S4433</f>
        <v>660.8</v>
      </c>
      <c r="Y4433" s="52">
        <f t="shared" ref="Y4433:Y4447" si="1408">O4433+T4433</f>
        <v>0</v>
      </c>
      <c r="Z4433" s="52">
        <f t="shared" ref="Z4433:Z4447" si="1409">P4433+U4433</f>
        <v>0</v>
      </c>
      <c r="AA4433" s="52">
        <f t="shared" ref="AA4433:AA4447" si="1410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801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407"/>
        <v>755.2</v>
      </c>
      <c r="Y4434" s="14">
        <f t="shared" si="1408"/>
        <v>0</v>
      </c>
      <c r="Z4434" s="14">
        <f t="shared" si="1409"/>
        <v>0</v>
      </c>
      <c r="AA4434" s="14">
        <f t="shared" si="1410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802</v>
      </c>
      <c r="B4435" s="91">
        <v>16</v>
      </c>
      <c r="C4435" s="21" t="s">
        <v>835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407"/>
        <v>618.31999999999994</v>
      </c>
      <c r="Y4435" s="14">
        <f t="shared" si="1408"/>
        <v>0</v>
      </c>
      <c r="Z4435" s="14">
        <f t="shared" si="1409"/>
        <v>0</v>
      </c>
      <c r="AA4435" s="14">
        <f t="shared" si="1410"/>
        <v>0</v>
      </c>
      <c r="AB4435" s="14">
        <f>R4435+W4435</f>
        <v>0</v>
      </c>
      <c r="AC4435" s="15">
        <f t="shared" ref="AC4435:AC4447" si="1411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803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407"/>
        <v>618.31999999999994</v>
      </c>
      <c r="Y4436" s="14">
        <f t="shared" si="1408"/>
        <v>0</v>
      </c>
      <c r="Z4436" s="14">
        <f t="shared" si="1409"/>
        <v>0</v>
      </c>
      <c r="AA4436" s="14">
        <f t="shared" si="1410"/>
        <v>0</v>
      </c>
      <c r="AB4436" s="14">
        <f t="shared" ref="AB4436:AB4447" si="1412">R4436+W4436</f>
        <v>0</v>
      </c>
      <c r="AC4436" s="15">
        <f t="shared" si="1411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804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407"/>
        <v>618.31999999999994</v>
      </c>
      <c r="Y4437" s="14">
        <f t="shared" si="1408"/>
        <v>0</v>
      </c>
      <c r="Z4437" s="14">
        <f t="shared" si="1409"/>
        <v>0</v>
      </c>
      <c r="AA4437" s="14">
        <f t="shared" si="1410"/>
        <v>0</v>
      </c>
      <c r="AB4437" s="14">
        <f t="shared" si="1412"/>
        <v>0</v>
      </c>
      <c r="AC4437" s="15">
        <f t="shared" si="1411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654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407"/>
        <v>618.31999999999994</v>
      </c>
      <c r="Y4438" s="14">
        <f t="shared" si="1408"/>
        <v>0</v>
      </c>
      <c r="Z4438" s="14">
        <f t="shared" si="1409"/>
        <v>0</v>
      </c>
      <c r="AA4438" s="14">
        <f t="shared" si="1410"/>
        <v>0</v>
      </c>
      <c r="AB4438" s="14">
        <f t="shared" si="1412"/>
        <v>0</v>
      </c>
      <c r="AC4438" s="15">
        <f t="shared" si="1411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595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407"/>
        <v>214.76</v>
      </c>
      <c r="Y4439" s="14">
        <f t="shared" si="1408"/>
        <v>523.92000000000007</v>
      </c>
      <c r="Z4439" s="14">
        <f t="shared" si="1409"/>
        <v>0</v>
      </c>
      <c r="AA4439" s="14">
        <f t="shared" si="1410"/>
        <v>0</v>
      </c>
      <c r="AB4439" s="14">
        <f t="shared" si="1412"/>
        <v>0</v>
      </c>
      <c r="AC4439" s="15">
        <f t="shared" si="1411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830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407"/>
        <v>214.76</v>
      </c>
      <c r="Y4440" s="14">
        <f t="shared" si="1408"/>
        <v>0</v>
      </c>
      <c r="Z4440" s="14">
        <f t="shared" si="1409"/>
        <v>523.92000000000007</v>
      </c>
      <c r="AA4440" s="14">
        <f t="shared" si="1410"/>
        <v>0</v>
      </c>
      <c r="AB4440" s="14">
        <f t="shared" si="1412"/>
        <v>0</v>
      </c>
      <c r="AC4440" s="15">
        <f t="shared" si="1411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831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407"/>
        <v>214.76</v>
      </c>
      <c r="Y4441" s="14">
        <f t="shared" si="1408"/>
        <v>0</v>
      </c>
      <c r="Z4441" s="14">
        <f t="shared" si="1409"/>
        <v>0</v>
      </c>
      <c r="AA4441" s="14">
        <f t="shared" si="1410"/>
        <v>523.92000000000007</v>
      </c>
      <c r="AB4441" s="14">
        <f t="shared" si="1412"/>
        <v>0</v>
      </c>
      <c r="AC4441" s="15">
        <f t="shared" si="1411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832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407"/>
        <v>214.76</v>
      </c>
      <c r="Y4442" s="14">
        <f t="shared" si="1408"/>
        <v>0</v>
      </c>
      <c r="Z4442" s="14">
        <f t="shared" si="1409"/>
        <v>0</v>
      </c>
      <c r="AA4442" s="14">
        <f t="shared" si="1410"/>
        <v>0</v>
      </c>
      <c r="AB4442" s="14">
        <f t="shared" si="1412"/>
        <v>523.92000000000007</v>
      </c>
      <c r="AC4442" s="15">
        <f t="shared" si="1411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833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(N4443/100)*(I4443*$I$13)+(N4443/100)*(J4443*$J$13)+(N4443/100)*(M4443*$M$13)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>N4443+S4443</f>
        <v>778.8</v>
      </c>
      <c r="Y4443" s="14">
        <f t="shared" si="1408"/>
        <v>0</v>
      </c>
      <c r="Z4443" s="14">
        <f t="shared" si="1409"/>
        <v>0</v>
      </c>
      <c r="AA4443" s="14">
        <f t="shared" si="1410"/>
        <v>0</v>
      </c>
      <c r="AB4443" s="14">
        <f t="shared" si="1412"/>
        <v>0</v>
      </c>
      <c r="AC4443" s="15">
        <f t="shared" si="1411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834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407"/>
        <v>778.8</v>
      </c>
      <c r="Y4444" s="14">
        <f t="shared" si="1408"/>
        <v>0</v>
      </c>
      <c r="Z4444" s="14">
        <f t="shared" si="1409"/>
        <v>0</v>
      </c>
      <c r="AA4444" s="14">
        <f t="shared" si="1410"/>
        <v>0</v>
      </c>
      <c r="AB4444" s="14">
        <f t="shared" si="1412"/>
        <v>0</v>
      </c>
      <c r="AC4444" s="15">
        <f t="shared" si="1411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407"/>
        <v>778.8</v>
      </c>
      <c r="Y4445" s="14">
        <f t="shared" si="1408"/>
        <v>0</v>
      </c>
      <c r="Z4445" s="14">
        <f t="shared" si="1409"/>
        <v>0</v>
      </c>
      <c r="AA4445" s="14">
        <f t="shared" si="1410"/>
        <v>0</v>
      </c>
      <c r="AB4445" s="14">
        <f t="shared" si="1412"/>
        <v>0</v>
      </c>
      <c r="AC4445" s="15">
        <f t="shared" si="1411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407"/>
        <v>698.56</v>
      </c>
      <c r="Y4446" s="14">
        <f t="shared" si="1408"/>
        <v>0</v>
      </c>
      <c r="Z4446" s="14">
        <f t="shared" si="1409"/>
        <v>0</v>
      </c>
      <c r="AA4446" s="14">
        <f t="shared" si="1410"/>
        <v>0</v>
      </c>
      <c r="AB4446" s="14">
        <f t="shared" si="1412"/>
        <v>0</v>
      </c>
      <c r="AC4446" s="15">
        <f t="shared" si="1411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407"/>
        <v>840.16000000000008</v>
      </c>
      <c r="Y4447" s="14">
        <f t="shared" si="1408"/>
        <v>0</v>
      </c>
      <c r="Z4447" s="14">
        <f t="shared" si="1409"/>
        <v>0</v>
      </c>
      <c r="AA4447" s="14">
        <f t="shared" si="1410"/>
        <v>0</v>
      </c>
      <c r="AB4447" s="14">
        <f t="shared" si="1412"/>
        <v>0</v>
      </c>
      <c r="AC4447" s="15">
        <f t="shared" si="1411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897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413">N4448+S4448</f>
        <v>528</v>
      </c>
      <c r="Y4448" s="52">
        <f t="shared" ref="Y4448:Y4462" si="1414">O4448+T4448</f>
        <v>0</v>
      </c>
      <c r="Z4448" s="52">
        <f t="shared" ref="Z4448:Z4462" si="1415">P4448+U4448</f>
        <v>0</v>
      </c>
      <c r="AA4448" s="52">
        <f t="shared" ref="AA4448:AA4462" si="1416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3">
      <c r="A4449" s="99" t="s">
        <v>801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413"/>
        <v>672</v>
      </c>
      <c r="Y4449" s="14">
        <f t="shared" si="1414"/>
        <v>0</v>
      </c>
      <c r="Z4449" s="14">
        <f t="shared" si="1415"/>
        <v>0</v>
      </c>
      <c r="AA4449" s="14">
        <f t="shared" si="1416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3">
      <c r="A4450" s="99" t="s">
        <v>802</v>
      </c>
      <c r="B4450" s="93">
        <v>32</v>
      </c>
      <c r="C4450" s="21" t="s">
        <v>835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413"/>
        <v>499.2</v>
      </c>
      <c r="Y4450" s="14">
        <f t="shared" si="1414"/>
        <v>0</v>
      </c>
      <c r="Z4450" s="14">
        <f t="shared" si="1415"/>
        <v>0</v>
      </c>
      <c r="AA4450" s="14">
        <f t="shared" si="1416"/>
        <v>0</v>
      </c>
      <c r="AB4450" s="14">
        <f>R4450+W4450</f>
        <v>200</v>
      </c>
      <c r="AC4450" s="15">
        <f t="shared" ref="AC4450:AC4462" si="1417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3">
      <c r="A4451" s="99" t="s">
        <v>803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413"/>
        <v>499.2</v>
      </c>
      <c r="Y4451" s="14">
        <f t="shared" si="1414"/>
        <v>0</v>
      </c>
      <c r="Z4451" s="14">
        <f t="shared" si="1415"/>
        <v>0</v>
      </c>
      <c r="AA4451" s="14">
        <f t="shared" si="1416"/>
        <v>0</v>
      </c>
      <c r="AB4451" s="14">
        <f t="shared" ref="AB4451:AB4462" si="1418">R4451+W4451</f>
        <v>200</v>
      </c>
      <c r="AC4451" s="15">
        <f t="shared" si="1417"/>
        <v>699.2</v>
      </c>
      <c r="AD4451" s="48">
        <f>(ROUND(AC4451-AC4448,1)/AC4448)</f>
        <v>-3.9560439560439559E-2</v>
      </c>
      <c r="AE4451" s="113"/>
      <c r="AF4451" s="60"/>
    </row>
    <row r="4452" spans="1:33">
      <c r="A4452" s="99" t="s">
        <v>804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413"/>
        <v>499.2</v>
      </c>
      <c r="Y4452" s="14">
        <f t="shared" si="1414"/>
        <v>0</v>
      </c>
      <c r="Z4452" s="14">
        <f t="shared" si="1415"/>
        <v>0</v>
      </c>
      <c r="AA4452" s="14">
        <f t="shared" si="1416"/>
        <v>0</v>
      </c>
      <c r="AB4452" s="14">
        <f t="shared" si="1418"/>
        <v>200</v>
      </c>
      <c r="AC4452" s="15">
        <f t="shared" si="1417"/>
        <v>699.2</v>
      </c>
      <c r="AD4452" s="48">
        <f>(ROUND(AC4452-AC4448,1)/AC4448)</f>
        <v>-3.9560439560439559E-2</v>
      </c>
      <c r="AE4452" s="113"/>
      <c r="AF4452" s="60"/>
    </row>
    <row r="4453" spans="1:33">
      <c r="A4453" s="99" t="s">
        <v>654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413"/>
        <v>499.2</v>
      </c>
      <c r="Y4453" s="14">
        <f t="shared" si="1414"/>
        <v>0</v>
      </c>
      <c r="Z4453" s="14">
        <f t="shared" si="1415"/>
        <v>0</v>
      </c>
      <c r="AA4453" s="14">
        <f t="shared" si="1416"/>
        <v>0</v>
      </c>
      <c r="AB4453" s="14">
        <f t="shared" si="1418"/>
        <v>200</v>
      </c>
      <c r="AC4453" s="15">
        <f t="shared" si="1417"/>
        <v>699.2</v>
      </c>
      <c r="AD4453" s="48">
        <f>(ROUND(AC4453-AC4448,1)/AC4448)</f>
        <v>-3.9560439560439559E-2</v>
      </c>
      <c r="AE4453" s="113"/>
      <c r="AF4453" s="60"/>
    </row>
    <row r="4454" spans="1:33">
      <c r="A4454" s="99" t="s">
        <v>595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100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465.00000000000006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413"/>
        <v>171.6</v>
      </c>
      <c r="Y4454" s="14">
        <f t="shared" si="1414"/>
        <v>697.5</v>
      </c>
      <c r="Z4454" s="14">
        <f t="shared" si="1415"/>
        <v>0</v>
      </c>
      <c r="AA4454" s="14">
        <f t="shared" si="1416"/>
        <v>0</v>
      </c>
      <c r="AB4454" s="14">
        <f t="shared" si="1418"/>
        <v>0</v>
      </c>
      <c r="AC4454" s="15">
        <f t="shared" si="1417"/>
        <v>869.1</v>
      </c>
      <c r="AD4454" s="48">
        <f>(ROUND(AC4454-AC4448,1)/AC4448)</f>
        <v>0.19381868131868132</v>
      </c>
      <c r="AE4454" s="113"/>
      <c r="AF4454" s="60"/>
    </row>
    <row r="4455" spans="1:33">
      <c r="A4455" s="99" t="s">
        <v>830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50</v>
      </c>
      <c r="L4455" s="13">
        <v>50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465.00000000000006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413"/>
        <v>171.6</v>
      </c>
      <c r="Y4455" s="14">
        <f t="shared" si="1414"/>
        <v>0</v>
      </c>
      <c r="Z4455" s="14">
        <f t="shared" si="1415"/>
        <v>697.5</v>
      </c>
      <c r="AA4455" s="14">
        <f t="shared" si="1416"/>
        <v>0</v>
      </c>
      <c r="AB4455" s="14">
        <f t="shared" si="1418"/>
        <v>0</v>
      </c>
      <c r="AC4455" s="15">
        <f t="shared" si="1417"/>
        <v>869.1</v>
      </c>
      <c r="AD4455" s="48">
        <f>(ROUND(AC4455-AC4448,1)/AC4448)</f>
        <v>0.19381868131868132</v>
      </c>
      <c r="AE4455" s="111"/>
      <c r="AF4455" s="63"/>
    </row>
    <row r="4456" spans="1:33">
      <c r="A4456" s="99" t="s">
        <v>831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100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465.00000000000006</v>
      </c>
      <c r="W4456" s="14">
        <f>(R4456/100)*(K4456*$K$11)+(R4456/100)*(L4456*$L$11)</f>
        <v>0</v>
      </c>
      <c r="X4456" s="14">
        <f t="shared" si="1413"/>
        <v>171.6</v>
      </c>
      <c r="Y4456" s="14">
        <f t="shared" si="1414"/>
        <v>0</v>
      </c>
      <c r="Z4456" s="14">
        <f t="shared" si="1415"/>
        <v>0</v>
      </c>
      <c r="AA4456" s="14">
        <f t="shared" si="1416"/>
        <v>697.5</v>
      </c>
      <c r="AB4456" s="14">
        <f t="shared" si="1418"/>
        <v>0</v>
      </c>
      <c r="AC4456" s="15">
        <f t="shared" si="1417"/>
        <v>869.1</v>
      </c>
      <c r="AD4456" s="48">
        <f>(ROUND(AC4456-AC4448,1)/AC4448)</f>
        <v>0.19381868131868132</v>
      </c>
      <c r="AE4456" s="113"/>
      <c r="AF4456" s="60"/>
    </row>
    <row r="4457" spans="1:33">
      <c r="A4457" s="99" t="s">
        <v>832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55</v>
      </c>
      <c r="L4457" s="13">
        <v>55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511.50000000000006</v>
      </c>
      <c r="X4457" s="14">
        <f t="shared" si="1413"/>
        <v>171.6</v>
      </c>
      <c r="Y4457" s="14">
        <f t="shared" si="1414"/>
        <v>0</v>
      </c>
      <c r="Z4457" s="14">
        <f t="shared" si="1415"/>
        <v>0</v>
      </c>
      <c r="AA4457" s="14">
        <f t="shared" si="1416"/>
        <v>0</v>
      </c>
      <c r="AB4457" s="14">
        <f t="shared" si="1418"/>
        <v>744</v>
      </c>
      <c r="AC4457" s="15">
        <f t="shared" si="1417"/>
        <v>915.6</v>
      </c>
      <c r="AD4457" s="48">
        <f>(ROUND(AC4457-AC4448,1)/AC4448)</f>
        <v>0.25769230769230766</v>
      </c>
      <c r="AE4457" s="113"/>
      <c r="AF4457" s="60"/>
    </row>
    <row r="4458" spans="1:33">
      <c r="A4458" s="99" t="s">
        <v>833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50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(N4458/100)*(I4458*$I$13)+(N4458/100)*(J4458*$J$13)+(N4458/100)*(M4458*$M$13)</f>
        <v>396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150</v>
      </c>
      <c r="X4458" s="14">
        <f>N4458+S4458</f>
        <v>576</v>
      </c>
      <c r="Y4458" s="14">
        <f t="shared" si="1414"/>
        <v>0</v>
      </c>
      <c r="Z4458" s="14">
        <f t="shared" si="1415"/>
        <v>0</v>
      </c>
      <c r="AA4458" s="14">
        <f t="shared" si="1416"/>
        <v>0</v>
      </c>
      <c r="AB4458" s="14">
        <f t="shared" si="1418"/>
        <v>300</v>
      </c>
      <c r="AC4458" s="15">
        <f t="shared" si="1417"/>
        <v>876</v>
      </c>
      <c r="AD4458" s="48">
        <f>(ROUND(AC4458-AC4448,1)/AC4448)</f>
        <v>0.2032967032967033</v>
      </c>
      <c r="AE4458" s="113"/>
      <c r="AF4458" s="60"/>
    </row>
    <row r="4459" spans="1:33">
      <c r="A4459" s="99" t="s">
        <v>834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70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624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413"/>
        <v>864</v>
      </c>
      <c r="Y4459" s="14">
        <f t="shared" si="1414"/>
        <v>0</v>
      </c>
      <c r="Z4459" s="14">
        <f t="shared" si="1415"/>
        <v>0</v>
      </c>
      <c r="AA4459" s="14">
        <f t="shared" si="1416"/>
        <v>0</v>
      </c>
      <c r="AB4459" s="14">
        <f t="shared" si="1418"/>
        <v>0</v>
      </c>
      <c r="AC4459" s="15">
        <f t="shared" si="1417"/>
        <v>864</v>
      </c>
      <c r="AD4459" s="48">
        <f>(ROUND(AC4459-AC4448,1)/AC4448)</f>
        <v>0.18681318681318682</v>
      </c>
      <c r="AE4459" s="113"/>
      <c r="AF4459" s="60"/>
    </row>
    <row r="4460" spans="1:33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70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624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413"/>
        <v>864</v>
      </c>
      <c r="Y4460" s="14">
        <f t="shared" si="1414"/>
        <v>0</v>
      </c>
      <c r="Z4460" s="14">
        <f t="shared" si="1415"/>
        <v>0</v>
      </c>
      <c r="AA4460" s="14">
        <f t="shared" si="1416"/>
        <v>0</v>
      </c>
      <c r="AB4460" s="14">
        <f t="shared" si="1418"/>
        <v>0</v>
      </c>
      <c r="AC4460" s="15">
        <f t="shared" si="1417"/>
        <v>864</v>
      </c>
      <c r="AD4460" s="48">
        <f>(ROUND(AC4460-AC4448,1)/AC4448)</f>
        <v>0.18681318681318682</v>
      </c>
      <c r="AE4460" s="113"/>
      <c r="AF4460" s="60"/>
    </row>
    <row r="4461" spans="1:33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80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556.80000000000007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413"/>
        <v>748.80000000000007</v>
      </c>
      <c r="Y4461" s="14">
        <f t="shared" si="1414"/>
        <v>0</v>
      </c>
      <c r="Z4461" s="14">
        <f t="shared" si="1415"/>
        <v>0</v>
      </c>
      <c r="AA4461" s="14">
        <f t="shared" si="1416"/>
        <v>0</v>
      </c>
      <c r="AB4461" s="14">
        <f t="shared" si="1418"/>
        <v>160</v>
      </c>
      <c r="AC4461" s="15">
        <f t="shared" si="1417"/>
        <v>908.8</v>
      </c>
      <c r="AD4461" s="48">
        <f>(ROUND(AC4461-AC4448,1)/AC4448)</f>
        <v>0.24835164835164836</v>
      </c>
      <c r="AE4461" s="113"/>
      <c r="AF4461" s="60"/>
    </row>
    <row r="4462" spans="1:33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413"/>
        <v>624</v>
      </c>
      <c r="Y4462" s="14">
        <f t="shared" si="1414"/>
        <v>0</v>
      </c>
      <c r="Z4462" s="14">
        <f t="shared" si="1415"/>
        <v>0</v>
      </c>
      <c r="AA4462" s="14">
        <f t="shared" si="1416"/>
        <v>0</v>
      </c>
      <c r="AB4462" s="14">
        <f t="shared" si="1418"/>
        <v>160</v>
      </c>
      <c r="AC4462" s="15">
        <f t="shared" si="1417"/>
        <v>784</v>
      </c>
      <c r="AD4462" s="48">
        <f>(ROUND(AC4462-AC4448,1)/AC4448)</f>
        <v>7.6923076923076927E-2</v>
      </c>
      <c r="AE4462" s="113"/>
      <c r="AF4462" s="60"/>
    </row>
    <row r="4463" spans="1:33">
      <c r="A4463" s="106" t="s">
        <v>0</v>
      </c>
      <c r="B4463" s="108" t="s">
        <v>898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419">N4463+S4463</f>
        <v>489.6</v>
      </c>
      <c r="Y4463" s="52">
        <f t="shared" ref="Y4463:Y4477" si="1420">O4463+T4463</f>
        <v>0</v>
      </c>
      <c r="Z4463" s="52">
        <f t="shared" ref="Z4463:Z4477" si="1421">P4463+U4463</f>
        <v>0</v>
      </c>
      <c r="AA4463" s="52">
        <f t="shared" ref="AA4463:AA4477" si="1422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3" s="75" customFormat="1">
      <c r="A4464" s="99" t="s">
        <v>801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419"/>
        <v>652.80000000000007</v>
      </c>
      <c r="Y4464" s="14">
        <f t="shared" si="1420"/>
        <v>0</v>
      </c>
      <c r="Z4464" s="14">
        <f t="shared" si="1421"/>
        <v>0</v>
      </c>
      <c r="AA4464" s="14">
        <f t="shared" si="1422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  <c r="AG4464"/>
    </row>
    <row r="4465" spans="1:32">
      <c r="A4465" s="99" t="s">
        <v>802</v>
      </c>
      <c r="B4465" s="91">
        <v>40</v>
      </c>
      <c r="C4465" s="21" t="s">
        <v>835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419"/>
        <v>461.03999999999996</v>
      </c>
      <c r="Y4465" s="14">
        <f t="shared" si="1420"/>
        <v>0</v>
      </c>
      <c r="Z4465" s="14">
        <f t="shared" si="1421"/>
        <v>0</v>
      </c>
      <c r="AA4465" s="14">
        <f t="shared" si="1422"/>
        <v>0</v>
      </c>
      <c r="AB4465" s="14">
        <f>R4465+W4465</f>
        <v>412.79999999999995</v>
      </c>
      <c r="AC4465" s="15">
        <f t="shared" ref="AC4465:AC4477" si="1423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2">
      <c r="A4466" s="99" t="s">
        <v>803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419"/>
        <v>461.03999999999996</v>
      </c>
      <c r="Y4466" s="14">
        <f t="shared" si="1420"/>
        <v>0</v>
      </c>
      <c r="Z4466" s="14">
        <f t="shared" si="1421"/>
        <v>0</v>
      </c>
      <c r="AA4466" s="14">
        <f t="shared" si="1422"/>
        <v>0</v>
      </c>
      <c r="AB4466" s="14">
        <f t="shared" ref="AB4466:AB4477" si="1424">R4466+W4466</f>
        <v>412.79999999999995</v>
      </c>
      <c r="AC4466" s="15">
        <f t="shared" si="1423"/>
        <v>873.8</v>
      </c>
      <c r="AD4466" s="48">
        <f>(ROUND(AC4466-AC4463,1)/AC4463)</f>
        <v>-5.1866319444444441E-2</v>
      </c>
      <c r="AE4466" s="113"/>
      <c r="AF4466" s="60"/>
    </row>
    <row r="4467" spans="1:32">
      <c r="A4467" s="99" t="s">
        <v>804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419"/>
        <v>461.03999999999996</v>
      </c>
      <c r="Y4467" s="14">
        <f t="shared" si="1420"/>
        <v>0</v>
      </c>
      <c r="Z4467" s="14">
        <f t="shared" si="1421"/>
        <v>0</v>
      </c>
      <c r="AA4467" s="14">
        <f t="shared" si="1422"/>
        <v>0</v>
      </c>
      <c r="AB4467" s="14">
        <f t="shared" si="1424"/>
        <v>412.79999999999995</v>
      </c>
      <c r="AC4467" s="15">
        <f t="shared" si="1423"/>
        <v>873.8</v>
      </c>
      <c r="AD4467" s="48">
        <f>(ROUND(AC4467-AC4463,1)/AC4463)</f>
        <v>-5.1866319444444441E-2</v>
      </c>
      <c r="AE4467" s="111"/>
      <c r="AF4467" s="63"/>
    </row>
    <row r="4468" spans="1:32">
      <c r="A4468" s="99" t="s">
        <v>654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419"/>
        <v>461.03999999999996</v>
      </c>
      <c r="Y4468" s="14">
        <f t="shared" si="1420"/>
        <v>0</v>
      </c>
      <c r="Z4468" s="14">
        <f t="shared" si="1421"/>
        <v>0</v>
      </c>
      <c r="AA4468" s="14">
        <f t="shared" si="1422"/>
        <v>0</v>
      </c>
      <c r="AB4468" s="14">
        <f t="shared" si="1424"/>
        <v>412.79999999999995</v>
      </c>
      <c r="AC4468" s="15">
        <f t="shared" si="1423"/>
        <v>873.8</v>
      </c>
      <c r="AD4468" s="48">
        <f>(ROUND(AC4468-AC4463,1)/AC4463)</f>
        <v>-5.1866319444444441E-2</v>
      </c>
      <c r="AE4468" s="113"/>
      <c r="AF4468" s="60"/>
    </row>
    <row r="4469" spans="1:32">
      <c r="A4469" s="99" t="s">
        <v>595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90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419"/>
        <v>159.12</v>
      </c>
      <c r="Y4469" s="14">
        <f t="shared" si="1420"/>
        <v>924</v>
      </c>
      <c r="Z4469" s="14">
        <f t="shared" si="1421"/>
        <v>0</v>
      </c>
      <c r="AA4469" s="14">
        <f t="shared" si="1422"/>
        <v>0</v>
      </c>
      <c r="AB4469" s="14">
        <f t="shared" si="1424"/>
        <v>0</v>
      </c>
      <c r="AC4469" s="15">
        <f t="shared" si="1423"/>
        <v>1083.0999999999999</v>
      </c>
      <c r="AD4469" s="48">
        <f>(ROUND(AC4469-AC4463,1)/AC4463)</f>
        <v>0.17523871527777776</v>
      </c>
      <c r="AE4469" s="113"/>
      <c r="AF4469" s="60"/>
    </row>
    <row r="4470" spans="1:32">
      <c r="A4470" s="99" t="s">
        <v>830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45</v>
      </c>
      <c r="L4470" s="13">
        <v>45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419"/>
        <v>159.12</v>
      </c>
      <c r="Y4470" s="14">
        <f t="shared" si="1420"/>
        <v>0</v>
      </c>
      <c r="Z4470" s="14">
        <f t="shared" si="1421"/>
        <v>924</v>
      </c>
      <c r="AA4470" s="14">
        <f t="shared" si="1422"/>
        <v>0</v>
      </c>
      <c r="AB4470" s="14">
        <f t="shared" si="1424"/>
        <v>0</v>
      </c>
      <c r="AC4470" s="15">
        <f t="shared" si="1423"/>
        <v>1083.0999999999999</v>
      </c>
      <c r="AD4470" s="48">
        <f>(ROUND(AC4470-AC4463,1)/AC4463)</f>
        <v>0.17523871527777776</v>
      </c>
      <c r="AE4470" s="113"/>
      <c r="AF4470" s="60"/>
    </row>
    <row r="4471" spans="1:32">
      <c r="A4471" s="99" t="s">
        <v>831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90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419"/>
        <v>159.12</v>
      </c>
      <c r="Y4471" s="14">
        <f t="shared" si="1420"/>
        <v>0</v>
      </c>
      <c r="Z4471" s="14">
        <f t="shared" si="1421"/>
        <v>0</v>
      </c>
      <c r="AA4471" s="14">
        <f t="shared" si="1422"/>
        <v>924</v>
      </c>
      <c r="AB4471" s="14">
        <f t="shared" si="1424"/>
        <v>0</v>
      </c>
      <c r="AC4471" s="15">
        <f t="shared" si="1423"/>
        <v>1083.0999999999999</v>
      </c>
      <c r="AD4471" s="48">
        <f>(ROUND(AC4471-AC4463,1)/AC4463)</f>
        <v>0.17523871527777776</v>
      </c>
      <c r="AE4471" s="113"/>
      <c r="AF4471" s="60"/>
    </row>
    <row r="4472" spans="1:32">
      <c r="A4472" s="99" t="s">
        <v>832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50</v>
      </c>
      <c r="L4472" s="13">
        <v>50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660</v>
      </c>
      <c r="X4472" s="14">
        <f t="shared" si="1419"/>
        <v>159.12</v>
      </c>
      <c r="Y4472" s="14">
        <f t="shared" si="1420"/>
        <v>0</v>
      </c>
      <c r="Z4472" s="14">
        <f t="shared" si="1421"/>
        <v>0</v>
      </c>
      <c r="AA4472" s="14">
        <f t="shared" si="1422"/>
        <v>0</v>
      </c>
      <c r="AB4472" s="14">
        <f t="shared" si="1424"/>
        <v>990</v>
      </c>
      <c r="AC4472" s="15">
        <f t="shared" si="1423"/>
        <v>1149.0999999999999</v>
      </c>
      <c r="AD4472" s="48">
        <f>(ROUND(AC4472-AC4463,1)/AC4463)</f>
        <v>0.2468532986111111</v>
      </c>
      <c r="AE4472" s="113"/>
      <c r="AF4472" s="60"/>
    </row>
    <row r="4473" spans="1:32">
      <c r="A4473" s="99" t="s">
        <v>833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50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(N4473/100)*(I4473*$I$13)+(N4473/100)*(J4473*$J$13)+(N4473/100)*(M4473*$M$13)</f>
        <v>367.2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324</v>
      </c>
      <c r="X4473" s="14">
        <f>N4473+S4473</f>
        <v>520.20000000000005</v>
      </c>
      <c r="Y4473" s="14">
        <f t="shared" si="1420"/>
        <v>0</v>
      </c>
      <c r="Z4473" s="14">
        <f t="shared" si="1421"/>
        <v>0</v>
      </c>
      <c r="AA4473" s="14">
        <f t="shared" si="1422"/>
        <v>0</v>
      </c>
      <c r="AB4473" s="14">
        <f t="shared" si="1424"/>
        <v>504</v>
      </c>
      <c r="AC4473" s="15">
        <f t="shared" si="1423"/>
        <v>1024.2</v>
      </c>
      <c r="AD4473" s="48">
        <f>(ROUND(AC4473-AC4463,1)/AC4463)</f>
        <v>0.11132812499999999</v>
      </c>
      <c r="AE4473" s="113"/>
      <c r="AF4473" s="60"/>
    </row>
    <row r="4474" spans="1:32">
      <c r="A4474" s="99" t="s">
        <v>834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80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787.5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419"/>
        <v>1050</v>
      </c>
      <c r="Y4474" s="14">
        <f t="shared" si="1420"/>
        <v>0</v>
      </c>
      <c r="Z4474" s="14">
        <f t="shared" si="1421"/>
        <v>0</v>
      </c>
      <c r="AA4474" s="14">
        <f t="shared" si="1422"/>
        <v>0</v>
      </c>
      <c r="AB4474" s="14">
        <f t="shared" si="1424"/>
        <v>0</v>
      </c>
      <c r="AC4474" s="15">
        <f t="shared" si="1423"/>
        <v>1050</v>
      </c>
      <c r="AD4474" s="48">
        <f>(ROUND(AC4474-AC4463,1)/AC4463)</f>
        <v>0.13932291666666666</v>
      </c>
      <c r="AE4474" s="113"/>
      <c r="AF4474" s="60"/>
    </row>
    <row r="4475" spans="1:32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80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787.5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419"/>
        <v>1050</v>
      </c>
      <c r="Y4475" s="14">
        <f t="shared" si="1420"/>
        <v>0</v>
      </c>
      <c r="Z4475" s="14">
        <f t="shared" si="1421"/>
        <v>0</v>
      </c>
      <c r="AA4475" s="14">
        <f t="shared" si="1422"/>
        <v>0</v>
      </c>
      <c r="AB4475" s="14">
        <f t="shared" si="1424"/>
        <v>0</v>
      </c>
      <c r="AC4475" s="15">
        <f t="shared" si="1423"/>
        <v>1050</v>
      </c>
      <c r="AD4475" s="48">
        <f>(ROUND(AC4475-AC4463,1)/AC4463)</f>
        <v>0.13932291666666666</v>
      </c>
      <c r="AE4475" s="113"/>
      <c r="AF4475" s="60"/>
    </row>
    <row r="4476" spans="1:32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419"/>
        <v>750.72000000000014</v>
      </c>
      <c r="Y4476" s="14">
        <f t="shared" si="1420"/>
        <v>0</v>
      </c>
      <c r="Z4476" s="14">
        <f t="shared" si="1421"/>
        <v>0</v>
      </c>
      <c r="AA4476" s="14">
        <f t="shared" si="1422"/>
        <v>0</v>
      </c>
      <c r="AB4476" s="14">
        <f t="shared" si="1424"/>
        <v>345.6</v>
      </c>
      <c r="AC4476" s="15">
        <f t="shared" si="1423"/>
        <v>1096.3</v>
      </c>
      <c r="AD4476" s="48">
        <f>(ROUND(AC4476-AC4463,1)/AC4463)</f>
        <v>0.18956163194444442</v>
      </c>
      <c r="AE4476" s="113"/>
      <c r="AF4476" s="60"/>
    </row>
    <row r="4477" spans="1:32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419"/>
        <v>603.84</v>
      </c>
      <c r="Y4477" s="14">
        <f t="shared" si="1420"/>
        <v>0</v>
      </c>
      <c r="Z4477" s="14">
        <f t="shared" si="1421"/>
        <v>0</v>
      </c>
      <c r="AA4477" s="14">
        <f t="shared" si="1422"/>
        <v>0</v>
      </c>
      <c r="AB4477" s="14">
        <f t="shared" si="1424"/>
        <v>345.6</v>
      </c>
      <c r="AC4477" s="15">
        <f t="shared" si="1423"/>
        <v>949.4</v>
      </c>
      <c r="AD4477" s="48">
        <f>(ROUND(AC4477-AC4463,1)/AC4463)</f>
        <v>3.0164930555555556E-2</v>
      </c>
      <c r="AE4477" s="113"/>
      <c r="AF4477" s="60"/>
    </row>
    <row r="4478" spans="1:32">
      <c r="A4478" s="107"/>
      <c r="B4478" s="150" t="s">
        <v>191</v>
      </c>
      <c r="C4478" s="150"/>
      <c r="D4478" s="150"/>
      <c r="E4478" s="150"/>
      <c r="F4478" s="150"/>
      <c r="G4478" s="150"/>
      <c r="H4478" s="150"/>
      <c r="I4478" s="150"/>
      <c r="J4478" s="150"/>
      <c r="K4478" s="150"/>
      <c r="L4478" s="150"/>
      <c r="M4478" s="150"/>
      <c r="N4478" s="150"/>
      <c r="O4478" s="150"/>
      <c r="P4478" s="150"/>
      <c r="Q4478" s="150"/>
      <c r="R4478" s="150"/>
      <c r="S4478" s="150"/>
      <c r="T4478" s="150"/>
      <c r="U4478" s="150"/>
      <c r="V4478" s="150"/>
      <c r="W4478" s="150"/>
      <c r="X4478" s="150"/>
      <c r="Y4478" s="150"/>
      <c r="Z4478" s="150"/>
      <c r="AA4478" s="150"/>
      <c r="AB4478" s="150"/>
      <c r="AC4478" s="18">
        <v>600</v>
      </c>
      <c r="AD4478" s="18"/>
      <c r="AE4478" s="113"/>
      <c r="AF4478" s="60"/>
    </row>
    <row r="4479" spans="1:32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425">N4479+S4479</f>
        <v>588.79999999999995</v>
      </c>
      <c r="Y4479" s="14">
        <f t="shared" ref="Y4479:Y4538" si="1426">O4479+T4479</f>
        <v>0</v>
      </c>
      <c r="Z4479" s="14">
        <f t="shared" ref="Z4479:Z4538" si="1427">P4479+U4479</f>
        <v>0</v>
      </c>
      <c r="AA4479" s="14">
        <f t="shared" ref="AA4479:AA4538" si="1428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4"/>
      <c r="AF4479" s="130"/>
    </row>
    <row r="4480" spans="1:32">
      <c r="A4480" s="99" t="s">
        <v>801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425"/>
        <v>686.08</v>
      </c>
      <c r="Y4480" s="14">
        <f t="shared" si="1426"/>
        <v>0</v>
      </c>
      <c r="Z4480" s="14">
        <f t="shared" si="1427"/>
        <v>0</v>
      </c>
      <c r="AA4480" s="14">
        <f t="shared" si="1428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802</v>
      </c>
      <c r="B4481" s="87">
        <v>12</v>
      </c>
      <c r="C4481" s="21" t="s">
        <v>835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425"/>
        <v>555.52</v>
      </c>
      <c r="Y4481" s="14">
        <f t="shared" si="1426"/>
        <v>0</v>
      </c>
      <c r="Z4481" s="14">
        <f t="shared" si="1427"/>
        <v>0</v>
      </c>
      <c r="AA4481" s="14">
        <f t="shared" si="1428"/>
        <v>0</v>
      </c>
      <c r="AB4481" s="14">
        <f>R4481+W4481</f>
        <v>0</v>
      </c>
      <c r="AC4481" s="15">
        <f t="shared" ref="AC4481:AC4493" si="1429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803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425"/>
        <v>555.52</v>
      </c>
      <c r="Y4482" s="14">
        <f t="shared" si="1426"/>
        <v>0</v>
      </c>
      <c r="Z4482" s="14">
        <f t="shared" si="1427"/>
        <v>0</v>
      </c>
      <c r="AA4482" s="14">
        <f t="shared" si="1428"/>
        <v>0</v>
      </c>
      <c r="AB4482" s="14">
        <f t="shared" ref="AB4482:AB4494" si="1430">R4482+W4482</f>
        <v>0</v>
      </c>
      <c r="AC4482" s="15">
        <f t="shared" si="1429"/>
        <v>555.5</v>
      </c>
      <c r="AD4482" s="48">
        <f>(ROUND(AC4482-AC4479,1)/AC4479)</f>
        <v>-5.6555706521739128E-2</v>
      </c>
      <c r="AE4482" s="113"/>
      <c r="AF4482" s="60"/>
    </row>
    <row r="4483" spans="1:32">
      <c r="A4483" s="99" t="s">
        <v>804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425"/>
        <v>555.52</v>
      </c>
      <c r="Y4483" s="14">
        <f t="shared" si="1426"/>
        <v>0</v>
      </c>
      <c r="Z4483" s="14">
        <f t="shared" si="1427"/>
        <v>0</v>
      </c>
      <c r="AA4483" s="14">
        <f t="shared" si="1428"/>
        <v>0</v>
      </c>
      <c r="AB4483" s="14">
        <f t="shared" si="1430"/>
        <v>0</v>
      </c>
      <c r="AC4483" s="15">
        <f t="shared" si="1429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654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425"/>
        <v>555.52</v>
      </c>
      <c r="Y4484" s="14">
        <f t="shared" si="1426"/>
        <v>0</v>
      </c>
      <c r="Z4484" s="14">
        <f t="shared" si="1427"/>
        <v>0</v>
      </c>
      <c r="AA4484" s="14">
        <f t="shared" si="1428"/>
        <v>0</v>
      </c>
      <c r="AB4484" s="14">
        <f t="shared" si="1430"/>
        <v>0</v>
      </c>
      <c r="AC4484" s="15">
        <f t="shared" si="1429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595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425"/>
        <v>191.36</v>
      </c>
      <c r="Y4485" s="14">
        <f t="shared" si="1426"/>
        <v>460.8</v>
      </c>
      <c r="Z4485" s="14">
        <f t="shared" si="1427"/>
        <v>0</v>
      </c>
      <c r="AA4485" s="14">
        <f t="shared" si="1428"/>
        <v>0</v>
      </c>
      <c r="AB4485" s="14">
        <f t="shared" si="1430"/>
        <v>0</v>
      </c>
      <c r="AC4485" s="15">
        <f t="shared" si="1429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830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425"/>
        <v>191.36</v>
      </c>
      <c r="Y4486" s="14">
        <f t="shared" si="1426"/>
        <v>0</v>
      </c>
      <c r="Z4486" s="14">
        <f t="shared" si="1427"/>
        <v>460.8</v>
      </c>
      <c r="AA4486" s="14">
        <f t="shared" si="1428"/>
        <v>0</v>
      </c>
      <c r="AB4486" s="14">
        <f t="shared" si="1430"/>
        <v>0</v>
      </c>
      <c r="AC4486" s="15">
        <f t="shared" si="1429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831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425"/>
        <v>191.36</v>
      </c>
      <c r="Y4487" s="14">
        <f t="shared" si="1426"/>
        <v>0</v>
      </c>
      <c r="Z4487" s="14">
        <f t="shared" si="1427"/>
        <v>0</v>
      </c>
      <c r="AA4487" s="14">
        <f t="shared" si="1428"/>
        <v>460.8</v>
      </c>
      <c r="AB4487" s="14">
        <f t="shared" si="1430"/>
        <v>0</v>
      </c>
      <c r="AC4487" s="15">
        <f t="shared" si="1429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832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425"/>
        <v>191.36</v>
      </c>
      <c r="Y4488" s="14">
        <f t="shared" si="1426"/>
        <v>0</v>
      </c>
      <c r="Z4488" s="14">
        <f t="shared" si="1427"/>
        <v>0</v>
      </c>
      <c r="AA4488" s="14">
        <f t="shared" si="1428"/>
        <v>0</v>
      </c>
      <c r="AB4488" s="14">
        <f t="shared" si="1430"/>
        <v>460.8</v>
      </c>
      <c r="AC4488" s="15">
        <f t="shared" si="1429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833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(N4489/100)*(I4489*$I$13)+(N4489/100)*(J4489*$J$13)+(N4489/100)*(M4489*$M$13)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>N4489+S4489</f>
        <v>679.68</v>
      </c>
      <c r="Y4489" s="14">
        <f t="shared" si="1426"/>
        <v>0</v>
      </c>
      <c r="Z4489" s="14">
        <f t="shared" si="1427"/>
        <v>0</v>
      </c>
      <c r="AA4489" s="14">
        <f t="shared" si="1428"/>
        <v>0</v>
      </c>
      <c r="AB4489" s="14">
        <f t="shared" si="1430"/>
        <v>0</v>
      </c>
      <c r="AC4489" s="15">
        <f t="shared" si="1429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834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425"/>
        <v>679.68</v>
      </c>
      <c r="Y4490" s="14">
        <f t="shared" si="1426"/>
        <v>0</v>
      </c>
      <c r="Z4490" s="14">
        <f t="shared" si="1427"/>
        <v>0</v>
      </c>
      <c r="AA4490" s="14">
        <f t="shared" si="1428"/>
        <v>0</v>
      </c>
      <c r="AB4490" s="14">
        <f t="shared" si="1430"/>
        <v>0</v>
      </c>
      <c r="AC4490" s="15">
        <f t="shared" si="1429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425"/>
        <v>679.68</v>
      </c>
      <c r="Y4491" s="14">
        <f t="shared" si="1426"/>
        <v>0</v>
      </c>
      <c r="Z4491" s="14">
        <f t="shared" si="1427"/>
        <v>0</v>
      </c>
      <c r="AA4491" s="14">
        <f t="shared" si="1428"/>
        <v>0</v>
      </c>
      <c r="AB4491" s="14">
        <f t="shared" si="1430"/>
        <v>0</v>
      </c>
      <c r="AC4491" s="15">
        <f t="shared" si="1429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425"/>
        <v>755.71199999999999</v>
      </c>
      <c r="Y4492" s="14">
        <f t="shared" si="1426"/>
        <v>0</v>
      </c>
      <c r="Z4492" s="14">
        <f t="shared" si="1427"/>
        <v>0</v>
      </c>
      <c r="AA4492" s="14">
        <f t="shared" si="1428"/>
        <v>0</v>
      </c>
      <c r="AB4492" s="14">
        <f t="shared" si="1430"/>
        <v>0</v>
      </c>
      <c r="AC4492" s="15">
        <f t="shared" si="1429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425"/>
        <v>632.83199999999999</v>
      </c>
      <c r="Y4493" s="14">
        <f t="shared" si="1426"/>
        <v>0</v>
      </c>
      <c r="Z4493" s="14">
        <f t="shared" si="1427"/>
        <v>0</v>
      </c>
      <c r="AA4493" s="14">
        <f t="shared" si="1428"/>
        <v>0</v>
      </c>
      <c r="AB4493" s="14">
        <f t="shared" si="1430"/>
        <v>0</v>
      </c>
      <c r="AC4493" s="15">
        <f t="shared" si="1429"/>
        <v>632.79999999999995</v>
      </c>
      <c r="AD4493" s="48">
        <f>(ROUND(AC4493-AC4479,1)/AC4479)</f>
        <v>7.472826086956523E-2</v>
      </c>
      <c r="AE4493" s="111"/>
      <c r="AF4493" s="63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425"/>
        <v>580.79999999999995</v>
      </c>
      <c r="Y4494" s="52">
        <f t="shared" si="1426"/>
        <v>0</v>
      </c>
      <c r="Z4494" s="52">
        <f t="shared" si="1427"/>
        <v>0</v>
      </c>
      <c r="AA4494" s="52">
        <f t="shared" si="1428"/>
        <v>0</v>
      </c>
      <c r="AB4494" s="52">
        <f t="shared" si="1430"/>
        <v>0</v>
      </c>
      <c r="AC4494" s="53">
        <f>ROUND(X4494+Y4494+Z4494+AA4494+AB4494,1)</f>
        <v>580.79999999999995</v>
      </c>
      <c r="AD4494" s="58">
        <v>0</v>
      </c>
      <c r="AE4494" s="113"/>
      <c r="AF4494" s="60"/>
    </row>
    <row r="4495" spans="1:32">
      <c r="A4495" s="99" t="s">
        <v>801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425"/>
        <v>675.84</v>
      </c>
      <c r="Y4495" s="14">
        <f t="shared" si="1426"/>
        <v>0</v>
      </c>
      <c r="Z4495" s="14">
        <f t="shared" si="1427"/>
        <v>0</v>
      </c>
      <c r="AA4495" s="14">
        <f t="shared" si="1428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802</v>
      </c>
      <c r="B4496" s="89">
        <v>16</v>
      </c>
      <c r="C4496" s="21" t="s">
        <v>835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425"/>
        <v>549.12</v>
      </c>
      <c r="Y4496" s="14">
        <f t="shared" si="1426"/>
        <v>0</v>
      </c>
      <c r="Z4496" s="14">
        <f t="shared" si="1427"/>
        <v>0</v>
      </c>
      <c r="AA4496" s="14">
        <f t="shared" si="1428"/>
        <v>0</v>
      </c>
      <c r="AB4496" s="14">
        <f>R4496+W4496</f>
        <v>0</v>
      </c>
      <c r="AC4496" s="15">
        <f t="shared" ref="AC4496:AC4508" si="1431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803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425"/>
        <v>549.12</v>
      </c>
      <c r="Y4497" s="14">
        <f t="shared" si="1426"/>
        <v>0</v>
      </c>
      <c r="Z4497" s="14">
        <f t="shared" si="1427"/>
        <v>0</v>
      </c>
      <c r="AA4497" s="14">
        <f t="shared" si="1428"/>
        <v>0</v>
      </c>
      <c r="AB4497" s="14">
        <f t="shared" ref="AB4497:AB4509" si="1432">R4497+W4497</f>
        <v>0</v>
      </c>
      <c r="AC4497" s="15">
        <f t="shared" si="1431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804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425"/>
        <v>549.12</v>
      </c>
      <c r="Y4498" s="14">
        <f t="shared" si="1426"/>
        <v>0</v>
      </c>
      <c r="Z4498" s="14">
        <f t="shared" si="1427"/>
        <v>0</v>
      </c>
      <c r="AA4498" s="14">
        <f t="shared" si="1428"/>
        <v>0</v>
      </c>
      <c r="AB4498" s="14">
        <f t="shared" si="1432"/>
        <v>0</v>
      </c>
      <c r="AC4498" s="15">
        <f t="shared" si="1431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654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425"/>
        <v>549.12</v>
      </c>
      <c r="Y4499" s="14">
        <f t="shared" si="1426"/>
        <v>0</v>
      </c>
      <c r="Z4499" s="14">
        <f t="shared" si="1427"/>
        <v>0</v>
      </c>
      <c r="AA4499" s="14">
        <f t="shared" si="1428"/>
        <v>0</v>
      </c>
      <c r="AB4499" s="14">
        <f t="shared" si="1432"/>
        <v>0</v>
      </c>
      <c r="AC4499" s="15">
        <f t="shared" si="1431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595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425"/>
        <v>188.76</v>
      </c>
      <c r="Y4500" s="14">
        <f t="shared" si="1426"/>
        <v>455.4</v>
      </c>
      <c r="Z4500" s="14">
        <f t="shared" si="1427"/>
        <v>0</v>
      </c>
      <c r="AA4500" s="14">
        <f t="shared" si="1428"/>
        <v>0</v>
      </c>
      <c r="AB4500" s="14">
        <f t="shared" si="1432"/>
        <v>0</v>
      </c>
      <c r="AC4500" s="15">
        <f t="shared" si="1431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830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425"/>
        <v>188.76</v>
      </c>
      <c r="Y4501" s="14">
        <f t="shared" si="1426"/>
        <v>0</v>
      </c>
      <c r="Z4501" s="14">
        <f t="shared" si="1427"/>
        <v>455.4</v>
      </c>
      <c r="AA4501" s="14">
        <f t="shared" si="1428"/>
        <v>0</v>
      </c>
      <c r="AB4501" s="14">
        <f t="shared" si="1432"/>
        <v>0</v>
      </c>
      <c r="AC4501" s="15">
        <f t="shared" si="1431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831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425"/>
        <v>188.76</v>
      </c>
      <c r="Y4502" s="14">
        <f t="shared" si="1426"/>
        <v>0</v>
      </c>
      <c r="Z4502" s="14">
        <f t="shared" si="1427"/>
        <v>0</v>
      </c>
      <c r="AA4502" s="14">
        <f t="shared" si="1428"/>
        <v>455.4</v>
      </c>
      <c r="AB4502" s="14">
        <f t="shared" si="1432"/>
        <v>0</v>
      </c>
      <c r="AC4502" s="15">
        <f t="shared" si="1431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832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425"/>
        <v>188.76</v>
      </c>
      <c r="Y4503" s="14">
        <f t="shared" si="1426"/>
        <v>0</v>
      </c>
      <c r="Z4503" s="14">
        <f t="shared" si="1427"/>
        <v>0</v>
      </c>
      <c r="AA4503" s="14">
        <f t="shared" si="1428"/>
        <v>0</v>
      </c>
      <c r="AB4503" s="14">
        <f t="shared" si="1432"/>
        <v>455.4</v>
      </c>
      <c r="AC4503" s="15">
        <f t="shared" si="1431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833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(N4504/100)*(I4504*$I$13)+(N4504/100)*(J4504*$J$13)+(N4504/100)*(M4504*$M$13)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>N4504+S4504</f>
        <v>673.2</v>
      </c>
      <c r="Y4504" s="14">
        <f t="shared" si="1426"/>
        <v>0</v>
      </c>
      <c r="Z4504" s="14">
        <f t="shared" si="1427"/>
        <v>0</v>
      </c>
      <c r="AA4504" s="14">
        <f t="shared" si="1428"/>
        <v>0</v>
      </c>
      <c r="AB4504" s="14">
        <f t="shared" si="1432"/>
        <v>0</v>
      </c>
      <c r="AC4504" s="15">
        <f t="shared" si="1431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834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425"/>
        <v>673.2</v>
      </c>
      <c r="Y4505" s="14">
        <f t="shared" si="1426"/>
        <v>0</v>
      </c>
      <c r="Z4505" s="14">
        <f t="shared" si="1427"/>
        <v>0</v>
      </c>
      <c r="AA4505" s="14">
        <f t="shared" si="1428"/>
        <v>0</v>
      </c>
      <c r="AB4505" s="14">
        <f t="shared" si="1432"/>
        <v>0</v>
      </c>
      <c r="AC4505" s="15">
        <f t="shared" si="1431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425"/>
        <v>673.2</v>
      </c>
      <c r="Y4506" s="14">
        <f t="shared" si="1426"/>
        <v>0</v>
      </c>
      <c r="Z4506" s="14">
        <f t="shared" si="1427"/>
        <v>0</v>
      </c>
      <c r="AA4506" s="14">
        <f t="shared" si="1428"/>
        <v>0</v>
      </c>
      <c r="AB4506" s="14">
        <f t="shared" si="1432"/>
        <v>0</v>
      </c>
      <c r="AC4506" s="15">
        <f t="shared" si="1431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425"/>
        <v>733.92000000000007</v>
      </c>
      <c r="Y4507" s="14">
        <f t="shared" si="1426"/>
        <v>0</v>
      </c>
      <c r="Z4507" s="14">
        <f t="shared" si="1427"/>
        <v>0</v>
      </c>
      <c r="AA4507" s="14">
        <f t="shared" si="1428"/>
        <v>0</v>
      </c>
      <c r="AB4507" s="14">
        <f t="shared" si="1432"/>
        <v>0</v>
      </c>
      <c r="AC4507" s="15">
        <f t="shared" si="1431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425"/>
        <v>643.10400000000004</v>
      </c>
      <c r="Y4508" s="14">
        <f t="shared" si="1426"/>
        <v>0</v>
      </c>
      <c r="Z4508" s="14">
        <f t="shared" si="1427"/>
        <v>0</v>
      </c>
      <c r="AA4508" s="14">
        <f t="shared" si="1428"/>
        <v>0</v>
      </c>
      <c r="AB4508" s="14">
        <f t="shared" si="1432"/>
        <v>0</v>
      </c>
      <c r="AC4508" s="15">
        <f t="shared" si="1431"/>
        <v>643.1</v>
      </c>
      <c r="AD4508" s="48">
        <f>(ROUND(AC4508-AC4494,1)/AC4494)</f>
        <v>0.10726584022038568</v>
      </c>
      <c r="AE4508" s="113"/>
      <c r="AF4508" s="60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425"/>
        <v>595.20000000000005</v>
      </c>
      <c r="Y4509" s="52">
        <f t="shared" si="1426"/>
        <v>0</v>
      </c>
      <c r="Z4509" s="52">
        <f t="shared" si="1427"/>
        <v>0</v>
      </c>
      <c r="AA4509" s="52">
        <f t="shared" si="1428"/>
        <v>0</v>
      </c>
      <c r="AB4509" s="52">
        <f t="shared" si="1432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801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425"/>
        <v>689.43999999999994</v>
      </c>
      <c r="Y4510" s="14">
        <f t="shared" si="1426"/>
        <v>0</v>
      </c>
      <c r="Z4510" s="14">
        <f t="shared" si="1427"/>
        <v>0</v>
      </c>
      <c r="AA4510" s="14">
        <f t="shared" si="1428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802</v>
      </c>
      <c r="B4511" s="87">
        <v>16</v>
      </c>
      <c r="C4511" s="21" t="s">
        <v>835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425"/>
        <v>560.48</v>
      </c>
      <c r="Y4511" s="14">
        <f t="shared" si="1426"/>
        <v>0</v>
      </c>
      <c r="Z4511" s="14">
        <f t="shared" si="1427"/>
        <v>0</v>
      </c>
      <c r="AA4511" s="14">
        <f t="shared" si="1428"/>
        <v>0</v>
      </c>
      <c r="AB4511" s="14">
        <f>R4511+W4511</f>
        <v>0</v>
      </c>
      <c r="AC4511" s="15">
        <f t="shared" ref="AC4511:AC4523" si="1433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803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425"/>
        <v>560.48</v>
      </c>
      <c r="Y4512" s="14">
        <f t="shared" si="1426"/>
        <v>0</v>
      </c>
      <c r="Z4512" s="14">
        <f t="shared" si="1427"/>
        <v>0</v>
      </c>
      <c r="AA4512" s="14">
        <f t="shared" si="1428"/>
        <v>0</v>
      </c>
      <c r="AB4512" s="14">
        <f t="shared" ref="AB4512:AB4524" si="1434">R4512+W4512</f>
        <v>0</v>
      </c>
      <c r="AC4512" s="15">
        <f t="shared" si="1433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804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425"/>
        <v>560.48</v>
      </c>
      <c r="Y4513" s="14">
        <f t="shared" si="1426"/>
        <v>0</v>
      </c>
      <c r="Z4513" s="14">
        <f t="shared" si="1427"/>
        <v>0</v>
      </c>
      <c r="AA4513" s="14">
        <f t="shared" si="1428"/>
        <v>0</v>
      </c>
      <c r="AB4513" s="14">
        <f t="shared" si="1434"/>
        <v>0</v>
      </c>
      <c r="AC4513" s="15">
        <f t="shared" si="1433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654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425"/>
        <v>560.48</v>
      </c>
      <c r="Y4514" s="14">
        <f t="shared" si="1426"/>
        <v>0</v>
      </c>
      <c r="Z4514" s="14">
        <f t="shared" si="1427"/>
        <v>0</v>
      </c>
      <c r="AA4514" s="14">
        <f t="shared" si="1428"/>
        <v>0</v>
      </c>
      <c r="AB4514" s="14">
        <f t="shared" si="1434"/>
        <v>0</v>
      </c>
      <c r="AC4514" s="15">
        <f t="shared" si="1433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595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425"/>
        <v>193.44</v>
      </c>
      <c r="Y4515" s="14">
        <f t="shared" si="1426"/>
        <v>465</v>
      </c>
      <c r="Z4515" s="14">
        <f t="shared" si="1427"/>
        <v>0</v>
      </c>
      <c r="AA4515" s="14">
        <f t="shared" si="1428"/>
        <v>0</v>
      </c>
      <c r="AB4515" s="14">
        <f t="shared" si="1434"/>
        <v>0</v>
      </c>
      <c r="AC4515" s="15">
        <f t="shared" si="1433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830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425"/>
        <v>193.44</v>
      </c>
      <c r="Y4516" s="14">
        <f t="shared" si="1426"/>
        <v>0</v>
      </c>
      <c r="Z4516" s="14">
        <f t="shared" si="1427"/>
        <v>465</v>
      </c>
      <c r="AA4516" s="14">
        <f t="shared" si="1428"/>
        <v>0</v>
      </c>
      <c r="AB4516" s="14">
        <f t="shared" si="1434"/>
        <v>0</v>
      </c>
      <c r="AC4516" s="15">
        <f t="shared" si="1433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831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425"/>
        <v>193.44</v>
      </c>
      <c r="Y4517" s="14">
        <f t="shared" si="1426"/>
        <v>0</v>
      </c>
      <c r="Z4517" s="14">
        <f t="shared" si="1427"/>
        <v>0</v>
      </c>
      <c r="AA4517" s="14">
        <f t="shared" si="1428"/>
        <v>465</v>
      </c>
      <c r="AB4517" s="14">
        <f t="shared" si="1434"/>
        <v>0</v>
      </c>
      <c r="AC4517" s="15">
        <f t="shared" si="1433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832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425"/>
        <v>193.44</v>
      </c>
      <c r="Y4518" s="14">
        <f t="shared" si="1426"/>
        <v>0</v>
      </c>
      <c r="Z4518" s="14">
        <f t="shared" si="1427"/>
        <v>0</v>
      </c>
      <c r="AA4518" s="14">
        <f t="shared" si="1428"/>
        <v>0</v>
      </c>
      <c r="AB4518" s="14">
        <f t="shared" si="1434"/>
        <v>465</v>
      </c>
      <c r="AC4518" s="15">
        <f t="shared" si="1433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833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(N4519/100)*(I4519*$I$13)+(N4519/100)*(J4519*$J$13)+(N4519/100)*(M4519*$M$13)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>N4519+S4519</f>
        <v>688.2</v>
      </c>
      <c r="Y4519" s="14">
        <f t="shared" si="1426"/>
        <v>0</v>
      </c>
      <c r="Z4519" s="14">
        <f t="shared" si="1427"/>
        <v>0</v>
      </c>
      <c r="AA4519" s="14">
        <f t="shared" si="1428"/>
        <v>0</v>
      </c>
      <c r="AB4519" s="14">
        <f t="shared" si="1434"/>
        <v>0</v>
      </c>
      <c r="AC4519" s="15">
        <f t="shared" si="1433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834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425"/>
        <v>688.2</v>
      </c>
      <c r="Y4520" s="14">
        <f t="shared" si="1426"/>
        <v>0</v>
      </c>
      <c r="Z4520" s="14">
        <f t="shared" si="1427"/>
        <v>0</v>
      </c>
      <c r="AA4520" s="14">
        <f t="shared" si="1428"/>
        <v>0</v>
      </c>
      <c r="AB4520" s="14">
        <f t="shared" si="1434"/>
        <v>0</v>
      </c>
      <c r="AC4520" s="15">
        <f t="shared" si="1433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425"/>
        <v>688.2</v>
      </c>
      <c r="Y4521" s="14">
        <f t="shared" si="1426"/>
        <v>0</v>
      </c>
      <c r="Z4521" s="14">
        <f t="shared" si="1427"/>
        <v>0</v>
      </c>
      <c r="AA4521" s="14">
        <f t="shared" si="1428"/>
        <v>0</v>
      </c>
      <c r="AB4521" s="14">
        <f t="shared" si="1434"/>
        <v>0</v>
      </c>
      <c r="AC4521" s="15">
        <f t="shared" si="1433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425"/>
        <v>751.93599999999992</v>
      </c>
      <c r="Y4522" s="14">
        <f t="shared" si="1426"/>
        <v>0</v>
      </c>
      <c r="Z4522" s="14">
        <f t="shared" si="1427"/>
        <v>0</v>
      </c>
      <c r="AA4522" s="14">
        <f t="shared" si="1428"/>
        <v>0</v>
      </c>
      <c r="AB4522" s="14">
        <f t="shared" si="1434"/>
        <v>0</v>
      </c>
      <c r="AC4522" s="15">
        <f t="shared" si="1433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425"/>
        <v>651.74400000000003</v>
      </c>
      <c r="Y4523" s="14">
        <f t="shared" si="1426"/>
        <v>0</v>
      </c>
      <c r="Z4523" s="14">
        <f t="shared" si="1427"/>
        <v>0</v>
      </c>
      <c r="AA4523" s="14">
        <f t="shared" si="1428"/>
        <v>0</v>
      </c>
      <c r="AB4523" s="14">
        <f t="shared" si="1434"/>
        <v>0</v>
      </c>
      <c r="AC4523" s="15">
        <f t="shared" si="1433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425"/>
        <v>384</v>
      </c>
      <c r="Y4524" s="52">
        <f t="shared" si="1426"/>
        <v>0</v>
      </c>
      <c r="Z4524" s="52">
        <f t="shared" si="1427"/>
        <v>330</v>
      </c>
      <c r="AA4524" s="52">
        <f t="shared" si="1428"/>
        <v>0</v>
      </c>
      <c r="AB4524" s="52">
        <f t="shared" si="1434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801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25"/>
        <v>505.6</v>
      </c>
      <c r="Y4525" s="14">
        <f t="shared" si="1426"/>
        <v>0</v>
      </c>
      <c r="Z4525" s="14">
        <f t="shared" si="1427"/>
        <v>264</v>
      </c>
      <c r="AA4525" s="14">
        <f t="shared" si="1428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802</v>
      </c>
      <c r="B4526" s="91">
        <v>20</v>
      </c>
      <c r="C4526" s="21" t="s">
        <v>835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25"/>
        <v>361.6</v>
      </c>
      <c r="Y4526" s="14">
        <f t="shared" si="1426"/>
        <v>0</v>
      </c>
      <c r="Z4526" s="14">
        <f t="shared" si="1427"/>
        <v>330</v>
      </c>
      <c r="AA4526" s="14">
        <f t="shared" si="1428"/>
        <v>0</v>
      </c>
      <c r="AB4526" s="14">
        <f>R4526+W4526</f>
        <v>0</v>
      </c>
      <c r="AC4526" s="15">
        <f t="shared" ref="AC4526:AC4538" si="1435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803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25"/>
        <v>361.6</v>
      </c>
      <c r="Y4527" s="14">
        <f t="shared" si="1426"/>
        <v>0</v>
      </c>
      <c r="Z4527" s="14">
        <f t="shared" si="1427"/>
        <v>330</v>
      </c>
      <c r="AA4527" s="14">
        <f t="shared" si="1428"/>
        <v>0</v>
      </c>
      <c r="AB4527" s="14">
        <f t="shared" ref="AB4527:AB4538" si="1436">R4527+W4527</f>
        <v>0</v>
      </c>
      <c r="AC4527" s="15">
        <f t="shared" si="1435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804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25"/>
        <v>361.6</v>
      </c>
      <c r="Y4528" s="14">
        <f t="shared" si="1426"/>
        <v>0</v>
      </c>
      <c r="Z4528" s="14">
        <f t="shared" si="1427"/>
        <v>330</v>
      </c>
      <c r="AA4528" s="14">
        <f t="shared" si="1428"/>
        <v>0</v>
      </c>
      <c r="AB4528" s="14">
        <f t="shared" si="1436"/>
        <v>0</v>
      </c>
      <c r="AC4528" s="15">
        <f t="shared" si="1435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654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25"/>
        <v>361.6</v>
      </c>
      <c r="Y4529" s="14">
        <f t="shared" si="1426"/>
        <v>0</v>
      </c>
      <c r="Z4529" s="14">
        <f t="shared" si="1427"/>
        <v>330</v>
      </c>
      <c r="AA4529" s="14">
        <f t="shared" si="1428"/>
        <v>0</v>
      </c>
      <c r="AB4529" s="14">
        <f t="shared" si="1436"/>
        <v>0</v>
      </c>
      <c r="AC4529" s="15">
        <f t="shared" si="1435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595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70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420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25"/>
        <v>124.8</v>
      </c>
      <c r="Y4530" s="14">
        <f t="shared" si="1426"/>
        <v>720</v>
      </c>
      <c r="Z4530" s="14">
        <f t="shared" si="1427"/>
        <v>0</v>
      </c>
      <c r="AA4530" s="14">
        <f t="shared" si="1428"/>
        <v>0</v>
      </c>
      <c r="AB4530" s="14">
        <f t="shared" si="1436"/>
        <v>0</v>
      </c>
      <c r="AC4530" s="15">
        <f t="shared" si="1435"/>
        <v>844.8</v>
      </c>
      <c r="AD4530" s="48">
        <f>(ROUND(AC4530-AC4524,1)/AC4524)</f>
        <v>0.18319327731092439</v>
      </c>
      <c r="AE4530" s="113"/>
      <c r="AF4530" s="60"/>
    </row>
    <row r="4531" spans="1:32">
      <c r="A4531" s="99" t="s">
        <v>830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40</v>
      </c>
      <c r="L4531" s="13">
        <v>40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480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25"/>
        <v>124.8</v>
      </c>
      <c r="Y4531" s="14">
        <f t="shared" si="1426"/>
        <v>0</v>
      </c>
      <c r="Z4531" s="14">
        <f t="shared" si="1427"/>
        <v>780</v>
      </c>
      <c r="AA4531" s="14">
        <f t="shared" si="1428"/>
        <v>0</v>
      </c>
      <c r="AB4531" s="14">
        <f t="shared" si="1436"/>
        <v>0</v>
      </c>
      <c r="AC4531" s="15">
        <f t="shared" si="1435"/>
        <v>904.8</v>
      </c>
      <c r="AD4531" s="48">
        <f>(ROUND(AC4531-AC4524,1)/AC4524)</f>
        <v>0.26722689075630252</v>
      </c>
      <c r="AE4531" s="113"/>
      <c r="AF4531" s="60"/>
    </row>
    <row r="4532" spans="1:32">
      <c r="A4532" s="99" t="s">
        <v>831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70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420</v>
      </c>
      <c r="W4532" s="14">
        <f>(R4532/100)*(K4532*$K$11)+(R4532/100)*(L4532*$L$11)</f>
        <v>0</v>
      </c>
      <c r="X4532" s="14">
        <f t="shared" si="1425"/>
        <v>124.8</v>
      </c>
      <c r="Y4532" s="14">
        <f t="shared" si="1426"/>
        <v>0</v>
      </c>
      <c r="Z4532" s="14">
        <f t="shared" si="1427"/>
        <v>0</v>
      </c>
      <c r="AA4532" s="14">
        <f t="shared" si="1428"/>
        <v>720</v>
      </c>
      <c r="AB4532" s="14">
        <f t="shared" si="1436"/>
        <v>0</v>
      </c>
      <c r="AC4532" s="15">
        <f t="shared" si="1435"/>
        <v>844.8</v>
      </c>
      <c r="AD4532" s="48">
        <f>(ROUND(AC4532-AC4524,1)/AC4524)</f>
        <v>0.18319327731092439</v>
      </c>
      <c r="AE4532" s="113"/>
      <c r="AF4532" s="60"/>
    </row>
    <row r="4533" spans="1:32">
      <c r="A4533" s="99" t="s">
        <v>832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35</v>
      </c>
      <c r="L4533" s="13">
        <v>35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420</v>
      </c>
      <c r="X4533" s="14">
        <f t="shared" si="1425"/>
        <v>124.8</v>
      </c>
      <c r="Y4533" s="14">
        <f t="shared" si="1426"/>
        <v>0</v>
      </c>
      <c r="Z4533" s="14">
        <f t="shared" si="1427"/>
        <v>0</v>
      </c>
      <c r="AA4533" s="14">
        <f t="shared" si="1428"/>
        <v>0</v>
      </c>
      <c r="AB4533" s="14">
        <f t="shared" si="1436"/>
        <v>720</v>
      </c>
      <c r="AC4533" s="15">
        <f t="shared" si="1435"/>
        <v>844.8</v>
      </c>
      <c r="AD4533" s="48">
        <f>(ROUND(AC4533-AC4524,1)/AC4524)</f>
        <v>0.18319327731092439</v>
      </c>
      <c r="AE4533" s="113"/>
      <c r="AF4533" s="60"/>
    </row>
    <row r="4534" spans="1:32">
      <c r="A4534" s="99" t="s">
        <v>833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40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</f>
        <v>264</v>
      </c>
      <c r="T4534" s="14">
        <f>(O4534/100)*(K4534*$K$13)+(O4534/100)*(M4534*$M$13)</f>
        <v>0</v>
      </c>
      <c r="U4534" s="14">
        <f>(P4534/100)*(K4534*$K$13)+(P4534/100)*(L4534*$L$13)+(P4534/100)*(M4534*$M$13)</f>
        <v>198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>N4534+S4534</f>
        <v>384</v>
      </c>
      <c r="Y4534" s="14">
        <f t="shared" si="1426"/>
        <v>0</v>
      </c>
      <c r="Z4534" s="14">
        <f t="shared" si="1427"/>
        <v>445.5</v>
      </c>
      <c r="AA4534" s="14">
        <f t="shared" si="1428"/>
        <v>0</v>
      </c>
      <c r="AB4534" s="14">
        <f t="shared" si="1436"/>
        <v>0</v>
      </c>
      <c r="AC4534" s="15">
        <f t="shared" si="1435"/>
        <v>829.5</v>
      </c>
      <c r="AD4534" s="48">
        <f>(ROUND(AC4534-AC4524,1)/AC4524)</f>
        <v>0.16176470588235295</v>
      </c>
      <c r="AE4534" s="113"/>
      <c r="AF4534" s="60"/>
    </row>
    <row r="4535" spans="1:32">
      <c r="A4535" s="99" t="s">
        <v>834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80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25"/>
        <v>780</v>
      </c>
      <c r="Y4535" s="14">
        <f t="shared" si="1426"/>
        <v>0</v>
      </c>
      <c r="Z4535" s="14">
        <f t="shared" si="1427"/>
        <v>0</v>
      </c>
      <c r="AA4535" s="14">
        <f t="shared" si="1428"/>
        <v>0</v>
      </c>
      <c r="AB4535" s="14">
        <f t="shared" si="1436"/>
        <v>0</v>
      </c>
      <c r="AC4535" s="15">
        <f t="shared" si="1435"/>
        <v>780</v>
      </c>
      <c r="AD4535" s="48">
        <f>(ROUND(AC4535-AC4524,1)/AC4524)</f>
        <v>9.2436974789915971E-2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80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25"/>
        <v>780</v>
      </c>
      <c r="Y4536" s="14">
        <f t="shared" si="1426"/>
        <v>0</v>
      </c>
      <c r="Z4536" s="14">
        <f t="shared" si="1427"/>
        <v>0</v>
      </c>
      <c r="AA4536" s="14">
        <f t="shared" si="1428"/>
        <v>0</v>
      </c>
      <c r="AB4536" s="14">
        <f t="shared" si="1436"/>
        <v>0</v>
      </c>
      <c r="AC4536" s="15">
        <f t="shared" si="1435"/>
        <v>780</v>
      </c>
      <c r="AD4536" s="48">
        <f>(ROUND(AC4536-AC4524,1)/AC4524)</f>
        <v>9.2436974789915971E-2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100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473.6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25"/>
        <v>601.6</v>
      </c>
      <c r="Y4537" s="14">
        <f t="shared" si="1426"/>
        <v>0</v>
      </c>
      <c r="Z4537" s="14">
        <f t="shared" si="1427"/>
        <v>264</v>
      </c>
      <c r="AA4537" s="14">
        <f t="shared" si="1428"/>
        <v>0</v>
      </c>
      <c r="AB4537" s="14">
        <f t="shared" si="1436"/>
        <v>0</v>
      </c>
      <c r="AC4537" s="15">
        <f t="shared" si="1435"/>
        <v>865.6</v>
      </c>
      <c r="AD4537" s="48">
        <f>(ROUND(AC4537-AC4524,1)/AC4524)</f>
        <v>0.21232492997198879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70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377.6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25"/>
        <v>505.6</v>
      </c>
      <c r="Y4538" s="14">
        <f t="shared" si="1426"/>
        <v>0</v>
      </c>
      <c r="Z4538" s="14">
        <f t="shared" si="1427"/>
        <v>264</v>
      </c>
      <c r="AA4538" s="14">
        <f t="shared" si="1428"/>
        <v>0</v>
      </c>
      <c r="AB4538" s="14">
        <f t="shared" si="1436"/>
        <v>0</v>
      </c>
      <c r="AC4538" s="15">
        <f t="shared" si="1435"/>
        <v>769.6</v>
      </c>
      <c r="AD4538" s="48">
        <f>(ROUND(AC4538-AC4524,1)/AC4524)</f>
        <v>7.7871148459383754E-2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37">N4539+S4539</f>
        <v>728</v>
      </c>
      <c r="Y4539" s="52">
        <f t="shared" ref="Y4539:Y4553" si="1438">O4539+T4539</f>
        <v>0</v>
      </c>
      <c r="Z4539" s="52">
        <f t="shared" ref="Z4539:Z4553" si="1439">P4539+U4539</f>
        <v>0</v>
      </c>
      <c r="AA4539" s="52">
        <f t="shared" ref="AA4539:AA4553" si="1440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801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37"/>
        <v>873.6</v>
      </c>
      <c r="Y4540" s="14">
        <f t="shared" si="1438"/>
        <v>0</v>
      </c>
      <c r="Z4540" s="14">
        <f t="shared" si="1439"/>
        <v>0</v>
      </c>
      <c r="AA4540" s="14">
        <f t="shared" si="1440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802</v>
      </c>
      <c r="B4541" s="93">
        <v>12</v>
      </c>
      <c r="C4541" s="21" t="s">
        <v>835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37"/>
        <v>681.2</v>
      </c>
      <c r="Y4541" s="14">
        <f t="shared" si="1438"/>
        <v>0</v>
      </c>
      <c r="Z4541" s="14">
        <f t="shared" si="1439"/>
        <v>0</v>
      </c>
      <c r="AA4541" s="14">
        <f t="shared" si="1440"/>
        <v>0</v>
      </c>
      <c r="AB4541" s="14">
        <f>R4541+W4541</f>
        <v>0</v>
      </c>
      <c r="AC4541" s="15">
        <f t="shared" ref="AC4541:AC4553" si="1441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803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37"/>
        <v>681.2</v>
      </c>
      <c r="Y4542" s="14">
        <f t="shared" si="1438"/>
        <v>0</v>
      </c>
      <c r="Z4542" s="14">
        <f t="shared" si="1439"/>
        <v>0</v>
      </c>
      <c r="AA4542" s="14">
        <f t="shared" si="1440"/>
        <v>0</v>
      </c>
      <c r="AB4542" s="14">
        <f t="shared" ref="AB4542:AB4553" si="1442">R4542+W4542</f>
        <v>0</v>
      </c>
      <c r="AC4542" s="15">
        <f t="shared" si="1441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804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37"/>
        <v>681.2</v>
      </c>
      <c r="Y4543" s="14">
        <f t="shared" si="1438"/>
        <v>0</v>
      </c>
      <c r="Z4543" s="14">
        <f t="shared" si="1439"/>
        <v>0</v>
      </c>
      <c r="AA4543" s="14">
        <f t="shared" si="1440"/>
        <v>0</v>
      </c>
      <c r="AB4543" s="14">
        <f t="shared" si="1442"/>
        <v>0</v>
      </c>
      <c r="AC4543" s="15">
        <f t="shared" si="1441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654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37"/>
        <v>681.2</v>
      </c>
      <c r="Y4544" s="14">
        <f t="shared" si="1438"/>
        <v>0</v>
      </c>
      <c r="Z4544" s="14">
        <f t="shared" si="1439"/>
        <v>0</v>
      </c>
      <c r="AA4544" s="14">
        <f t="shared" si="1440"/>
        <v>0</v>
      </c>
      <c r="AB4544" s="14">
        <f t="shared" si="1442"/>
        <v>0</v>
      </c>
      <c r="AC4544" s="15">
        <f t="shared" si="1441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595</v>
      </c>
      <c r="B4545" s="93"/>
      <c r="C4545" s="21" t="s">
        <v>1</v>
      </c>
      <c r="D4545" s="12">
        <v>65</v>
      </c>
      <c r="E4545" s="12">
        <v>230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345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345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37"/>
        <v>152.1</v>
      </c>
      <c r="Y4545" s="14">
        <f t="shared" si="1438"/>
        <v>690</v>
      </c>
      <c r="Z4545" s="14">
        <f t="shared" si="1439"/>
        <v>0</v>
      </c>
      <c r="AA4545" s="14">
        <f t="shared" si="1440"/>
        <v>0</v>
      </c>
      <c r="AB4545" s="14">
        <f t="shared" si="1442"/>
        <v>0</v>
      </c>
      <c r="AC4545" s="15">
        <f t="shared" si="1441"/>
        <v>842.1</v>
      </c>
      <c r="AD4545" s="48">
        <f>(ROUND(AC4545-AC4539,1)/AC4539)</f>
        <v>0.15673076923076923</v>
      </c>
      <c r="AE4545" s="113"/>
      <c r="AF4545" s="60"/>
    </row>
    <row r="4546" spans="1:32">
      <c r="A4546" s="99" t="s">
        <v>830</v>
      </c>
      <c r="B4546" s="93"/>
      <c r="C4546" s="21" t="s">
        <v>2</v>
      </c>
      <c r="D4546" s="12">
        <v>65</v>
      </c>
      <c r="E4546" s="12">
        <v>0</v>
      </c>
      <c r="F4546" s="12">
        <v>215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322.5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322.5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37"/>
        <v>194.35</v>
      </c>
      <c r="Y4546" s="14">
        <f t="shared" si="1438"/>
        <v>0</v>
      </c>
      <c r="Z4546" s="14">
        <f t="shared" si="1439"/>
        <v>645</v>
      </c>
      <c r="AA4546" s="14">
        <f t="shared" si="1440"/>
        <v>0</v>
      </c>
      <c r="AB4546" s="14">
        <f t="shared" si="1442"/>
        <v>0</v>
      </c>
      <c r="AC4546" s="15">
        <f t="shared" si="1441"/>
        <v>839.4</v>
      </c>
      <c r="AD4546" s="48">
        <f>(ROUND(AC4546-AC4539,1)/AC4539)</f>
        <v>0.15302197802197803</v>
      </c>
      <c r="AE4546" s="113"/>
      <c r="AF4546" s="60"/>
    </row>
    <row r="4547" spans="1:32">
      <c r="A4547" s="99" t="s">
        <v>831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202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303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303</v>
      </c>
      <c r="W4547" s="14">
        <f>(R4547/100)*(K4547*$K$11)+(R4547/100)*(L4547*$L$11)</f>
        <v>0</v>
      </c>
      <c r="X4547" s="14">
        <f t="shared" si="1437"/>
        <v>236.6</v>
      </c>
      <c r="Y4547" s="14">
        <f t="shared" si="1438"/>
        <v>0</v>
      </c>
      <c r="Z4547" s="14">
        <f t="shared" si="1439"/>
        <v>0</v>
      </c>
      <c r="AA4547" s="14">
        <f t="shared" si="1440"/>
        <v>606</v>
      </c>
      <c r="AB4547" s="14">
        <f t="shared" si="1442"/>
        <v>0</v>
      </c>
      <c r="AC4547" s="15">
        <f t="shared" si="1441"/>
        <v>842.6</v>
      </c>
      <c r="AD4547" s="48">
        <f>(ROUND(AC4547-AC4539,1)/AC4539)</f>
        <v>0.15741758241758241</v>
      </c>
      <c r="AE4547" s="113"/>
      <c r="AF4547" s="60"/>
    </row>
    <row r="4548" spans="1:32">
      <c r="A4548" s="99" t="s">
        <v>832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215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322.5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322.5</v>
      </c>
      <c r="X4548" s="14">
        <f t="shared" si="1437"/>
        <v>194.35</v>
      </c>
      <c r="Y4548" s="14">
        <f t="shared" si="1438"/>
        <v>0</v>
      </c>
      <c r="Z4548" s="14">
        <f t="shared" si="1439"/>
        <v>0</v>
      </c>
      <c r="AA4548" s="14">
        <f t="shared" si="1440"/>
        <v>0</v>
      </c>
      <c r="AB4548" s="14">
        <f t="shared" si="1442"/>
        <v>645</v>
      </c>
      <c r="AC4548" s="15">
        <f t="shared" si="1441"/>
        <v>839.4</v>
      </c>
      <c r="AD4548" s="48">
        <f>(ROUND(AC4548-AC4539,1)/AC4539)</f>
        <v>0.15302197802197803</v>
      </c>
      <c r="AE4548" s="113"/>
      <c r="AF4548" s="60"/>
    </row>
    <row r="4549" spans="1:32">
      <c r="A4549" s="99" t="s">
        <v>833</v>
      </c>
      <c r="B4549" s="93"/>
      <c r="C4549" s="21" t="s">
        <v>327</v>
      </c>
      <c r="D4549" s="12">
        <v>170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255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586.5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37"/>
        <v>841.5</v>
      </c>
      <c r="Y4549" s="14">
        <f t="shared" si="1438"/>
        <v>0</v>
      </c>
      <c r="Z4549" s="14">
        <f t="shared" si="1439"/>
        <v>0</v>
      </c>
      <c r="AA4549" s="14">
        <f t="shared" si="1440"/>
        <v>0</v>
      </c>
      <c r="AB4549" s="14">
        <f t="shared" si="1442"/>
        <v>0</v>
      </c>
      <c r="AC4549" s="15">
        <f t="shared" si="1441"/>
        <v>841.5</v>
      </c>
      <c r="AD4549" s="48">
        <f>(ROUND(AC4549-AC4539,1)/AC4539)</f>
        <v>0.15590659340659341</v>
      </c>
      <c r="AE4549" s="113"/>
      <c r="AF4549" s="60"/>
    </row>
    <row r="4550" spans="1:32">
      <c r="A4550" s="99" t="s">
        <v>834</v>
      </c>
      <c r="B4550" s="93"/>
      <c r="C4550" s="21" t="s">
        <v>328</v>
      </c>
      <c r="D4550" s="12">
        <v>200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300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540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37"/>
        <v>840</v>
      </c>
      <c r="Y4550" s="14">
        <f t="shared" si="1438"/>
        <v>0</v>
      </c>
      <c r="Z4550" s="14">
        <f t="shared" si="1439"/>
        <v>0</v>
      </c>
      <c r="AA4550" s="14">
        <f t="shared" si="1440"/>
        <v>0</v>
      </c>
      <c r="AB4550" s="14">
        <f t="shared" si="1442"/>
        <v>0</v>
      </c>
      <c r="AC4550" s="15">
        <f t="shared" si="1441"/>
        <v>840</v>
      </c>
      <c r="AD4550" s="48">
        <f>(ROUND(AC4550-AC4539,1)/AC4539)</f>
        <v>0.15384615384615385</v>
      </c>
      <c r="AE4550" s="113"/>
      <c r="AF4550" s="60"/>
    </row>
    <row r="4551" spans="1:32">
      <c r="A4551" s="99"/>
      <c r="B4551" s="93" t="s">
        <v>876</v>
      </c>
      <c r="C4551" s="21" t="s">
        <v>329</v>
      </c>
      <c r="D4551" s="12">
        <v>200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300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540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37"/>
        <v>840</v>
      </c>
      <c r="Y4551" s="14">
        <f t="shared" si="1438"/>
        <v>0</v>
      </c>
      <c r="Z4551" s="14">
        <f t="shared" si="1439"/>
        <v>0</v>
      </c>
      <c r="AA4551" s="14">
        <f t="shared" si="1440"/>
        <v>0</v>
      </c>
      <c r="AB4551" s="14">
        <f t="shared" si="1442"/>
        <v>0</v>
      </c>
      <c r="AC4551" s="15">
        <f t="shared" si="1441"/>
        <v>840</v>
      </c>
      <c r="AD4551" s="48">
        <f>(ROUND(AC4551-AC4539,1)/AC4539)</f>
        <v>0.15384615384615385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37"/>
        <v>850.72</v>
      </c>
      <c r="Y4552" s="14">
        <f t="shared" si="1438"/>
        <v>0</v>
      </c>
      <c r="Z4552" s="14">
        <f t="shared" si="1439"/>
        <v>0</v>
      </c>
      <c r="AA4552" s="14">
        <f t="shared" si="1440"/>
        <v>0</v>
      </c>
      <c r="AB4552" s="14">
        <f t="shared" si="1442"/>
        <v>0</v>
      </c>
      <c r="AC4552" s="15">
        <f t="shared" si="1441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37"/>
        <v>850.72</v>
      </c>
      <c r="Y4553" s="14">
        <f t="shared" si="1438"/>
        <v>0</v>
      </c>
      <c r="Z4553" s="14">
        <f t="shared" si="1439"/>
        <v>0</v>
      </c>
      <c r="AA4553" s="14">
        <f t="shared" si="1440"/>
        <v>0</v>
      </c>
      <c r="AB4553" s="14">
        <f t="shared" si="1442"/>
        <v>0</v>
      </c>
      <c r="AC4553" s="15">
        <f t="shared" si="1441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50" t="s">
        <v>196</v>
      </c>
      <c r="C4554" s="150"/>
      <c r="D4554" s="150"/>
      <c r="E4554" s="150"/>
      <c r="F4554" s="150"/>
      <c r="G4554" s="150"/>
      <c r="H4554" s="150"/>
      <c r="I4554" s="150"/>
      <c r="J4554" s="150"/>
      <c r="K4554" s="150"/>
      <c r="L4554" s="150"/>
      <c r="M4554" s="150"/>
      <c r="N4554" s="150"/>
      <c r="O4554" s="150"/>
      <c r="P4554" s="150"/>
      <c r="Q4554" s="150"/>
      <c r="R4554" s="150"/>
      <c r="S4554" s="150"/>
      <c r="T4554" s="150"/>
      <c r="U4554" s="150"/>
      <c r="V4554" s="150"/>
      <c r="W4554" s="150"/>
      <c r="X4554" s="150"/>
      <c r="Y4554" s="150"/>
      <c r="Z4554" s="150"/>
      <c r="AA4554" s="150"/>
      <c r="AB4554" s="150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90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180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360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600" si="1443">N4555+S4555</f>
        <v>540</v>
      </c>
      <c r="Y4555" s="14">
        <f t="shared" ref="Y4555:Y4600" si="1444">O4555+T4555</f>
        <v>0</v>
      </c>
      <c r="Z4555" s="14">
        <f t="shared" ref="Z4555:Z4600" si="1445">P4555+U4555</f>
        <v>0</v>
      </c>
      <c r="AA4555" s="14">
        <f t="shared" ref="AA4555:AA4600" si="1446">Q4555+V4555</f>
        <v>0</v>
      </c>
      <c r="AB4555" s="14">
        <f>R4555+W4555</f>
        <v>0</v>
      </c>
      <c r="AC4555" s="15">
        <f>ROUND(X4555+Y4555+Z4555+AA4555+AB4555,1)</f>
        <v>540</v>
      </c>
      <c r="AD4555" s="48">
        <v>0</v>
      </c>
      <c r="AE4555" s="113"/>
      <c r="AF4555" s="60"/>
    </row>
    <row r="4556" spans="1:32">
      <c r="A4556" s="99" t="s">
        <v>801</v>
      </c>
      <c r="B4556" s="87">
        <v>10</v>
      </c>
      <c r="C4556" s="21" t="s">
        <v>324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478.79999999999995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43"/>
        <v>622.79999999999995</v>
      </c>
      <c r="Y4556" s="14">
        <f t="shared" si="1444"/>
        <v>0</v>
      </c>
      <c r="Z4556" s="14">
        <f t="shared" si="1445"/>
        <v>0</v>
      </c>
      <c r="AA4556" s="14">
        <f t="shared" si="1446"/>
        <v>0</v>
      </c>
      <c r="AB4556" s="14">
        <f>R4556+W4556</f>
        <v>0</v>
      </c>
      <c r="AC4556" s="15">
        <f>ROUND(X4556+Y4556+Z4556+AA4556+AB4556,1)</f>
        <v>622.79999999999995</v>
      </c>
      <c r="AD4556" s="48">
        <f>(ROUND(AC4556-AC4555,1)/AC4555)</f>
        <v>0.15333333333333332</v>
      </c>
      <c r="AE4556" s="111"/>
      <c r="AF4556" s="63"/>
    </row>
    <row r="4557" spans="1:32">
      <c r="A4557" s="99" t="s">
        <v>802</v>
      </c>
      <c r="B4557" s="87">
        <v>10</v>
      </c>
      <c r="C4557" s="21" t="s">
        <v>835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324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43"/>
        <v>504</v>
      </c>
      <c r="Y4557" s="14">
        <f t="shared" si="1444"/>
        <v>0</v>
      </c>
      <c r="Z4557" s="14">
        <f t="shared" si="1445"/>
        <v>0</v>
      </c>
      <c r="AA4557" s="14">
        <f t="shared" si="1446"/>
        <v>0</v>
      </c>
      <c r="AB4557" s="14">
        <f>R4557+W4557</f>
        <v>0</v>
      </c>
      <c r="AC4557" s="15">
        <f t="shared" ref="AC4557:AC4569" si="1447">ROUND(X4557+Y4557+Z4557+AA4557+AB4557,1)</f>
        <v>504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803</v>
      </c>
      <c r="B4558" s="87">
        <v>0</v>
      </c>
      <c r="C4558" s="21" t="s">
        <v>337</v>
      </c>
      <c r="D4558" s="12">
        <v>90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324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43"/>
        <v>504</v>
      </c>
      <c r="Y4558" s="14">
        <f t="shared" si="1444"/>
        <v>0</v>
      </c>
      <c r="Z4558" s="14">
        <f t="shared" si="1445"/>
        <v>0</v>
      </c>
      <c r="AA4558" s="14">
        <f t="shared" si="1446"/>
        <v>0</v>
      </c>
      <c r="AB4558" s="14">
        <f t="shared" ref="AB4558:AB4600" si="1448">R4558+W4558</f>
        <v>0</v>
      </c>
      <c r="AC4558" s="15">
        <f t="shared" si="1447"/>
        <v>504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804</v>
      </c>
      <c r="B4559" s="87">
        <v>0</v>
      </c>
      <c r="C4559" s="21" t="s">
        <v>338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324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43"/>
        <v>504</v>
      </c>
      <c r="Y4559" s="14">
        <f t="shared" si="1444"/>
        <v>0</v>
      </c>
      <c r="Z4559" s="14">
        <f t="shared" si="1445"/>
        <v>0</v>
      </c>
      <c r="AA4559" s="14">
        <f t="shared" si="1446"/>
        <v>0</v>
      </c>
      <c r="AB4559" s="14">
        <f t="shared" si="1448"/>
        <v>0</v>
      </c>
      <c r="AC4559" s="15">
        <f t="shared" si="1447"/>
        <v>504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654</v>
      </c>
      <c r="B4560" s="87"/>
      <c r="C4560" s="21" t="s">
        <v>339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324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43"/>
        <v>504</v>
      </c>
      <c r="Y4560" s="14">
        <f t="shared" si="1444"/>
        <v>0</v>
      </c>
      <c r="Z4560" s="14">
        <f t="shared" si="1445"/>
        <v>0</v>
      </c>
      <c r="AA4560" s="14">
        <f t="shared" si="1446"/>
        <v>0</v>
      </c>
      <c r="AB4560" s="14">
        <f t="shared" si="1448"/>
        <v>0</v>
      </c>
      <c r="AC4560" s="15">
        <f t="shared" si="1447"/>
        <v>504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595</v>
      </c>
      <c r="B4561" s="87"/>
      <c r="C4561" s="21" t="s">
        <v>1</v>
      </c>
      <c r="D4561" s="12">
        <v>45</v>
      </c>
      <c r="E4561" s="12">
        <v>90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58.5</v>
      </c>
      <c r="O4561" s="14">
        <f>E4561*$E$9</f>
        <v>135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117</v>
      </c>
      <c r="T4561" s="14">
        <f>(O4561/100)*(K4561*$K$9)</f>
        <v>283.5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43"/>
        <v>175.5</v>
      </c>
      <c r="Y4561" s="14">
        <f t="shared" si="1444"/>
        <v>418.5</v>
      </c>
      <c r="Z4561" s="14">
        <f t="shared" si="1445"/>
        <v>0</v>
      </c>
      <c r="AA4561" s="14">
        <f t="shared" si="1446"/>
        <v>0</v>
      </c>
      <c r="AB4561" s="14">
        <f t="shared" si="1448"/>
        <v>0</v>
      </c>
      <c r="AC4561" s="15">
        <f t="shared" si="1447"/>
        <v>594</v>
      </c>
      <c r="AD4561" s="48">
        <f>(ROUND(AC4561-AC4555,1)/AC4555)</f>
        <v>0.1</v>
      </c>
      <c r="AE4561" s="113"/>
      <c r="AF4561" s="60"/>
    </row>
    <row r="4562" spans="1:32">
      <c r="A4562" s="99" t="s">
        <v>830</v>
      </c>
      <c r="B4562" s="87"/>
      <c r="C4562" s="21" t="s">
        <v>2</v>
      </c>
      <c r="D4562" s="12">
        <v>45</v>
      </c>
      <c r="E4562" s="12">
        <v>0</v>
      </c>
      <c r="F4562" s="12">
        <v>90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135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117</v>
      </c>
      <c r="T4562" s="14">
        <f>(O4562/100)*(K4562*$J$10)</f>
        <v>0</v>
      </c>
      <c r="U4562" s="14">
        <f>(P4562/100)*(K4562*$K$10)+(P4562/100)*(L4562*$L$10)</f>
        <v>283.5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43"/>
        <v>175.5</v>
      </c>
      <c r="Y4562" s="14">
        <f t="shared" si="1444"/>
        <v>0</v>
      </c>
      <c r="Z4562" s="14">
        <f t="shared" si="1445"/>
        <v>418.5</v>
      </c>
      <c r="AA4562" s="14">
        <f t="shared" si="1446"/>
        <v>0</v>
      </c>
      <c r="AB4562" s="14">
        <f t="shared" si="1448"/>
        <v>0</v>
      </c>
      <c r="AC4562" s="15">
        <f t="shared" si="1447"/>
        <v>594</v>
      </c>
      <c r="AD4562" s="48">
        <f>(ROUND(AC4562-AC4555,1)/AC4555)</f>
        <v>0.1</v>
      </c>
      <c r="AE4562" s="113"/>
      <c r="AF4562" s="60"/>
    </row>
    <row r="4563" spans="1:32">
      <c r="A4563" s="99" t="s">
        <v>831</v>
      </c>
      <c r="B4563" s="87"/>
      <c r="C4563" s="21" t="s">
        <v>3</v>
      </c>
      <c r="D4563" s="12">
        <v>45</v>
      </c>
      <c r="E4563" s="12">
        <v>0</v>
      </c>
      <c r="F4563" s="12">
        <v>0</v>
      </c>
      <c r="G4563" s="12">
        <v>90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135</v>
      </c>
      <c r="R4563" s="14">
        <f>H4563*$H$11</f>
        <v>0</v>
      </c>
      <c r="S4563" s="14">
        <f>(N4563/100)*(I4563*$I$11)+(N4563/100)*(J4563*$J$11)</f>
        <v>117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283.5</v>
      </c>
      <c r="W4563" s="14">
        <f>(R4563/100)*(K4563*$K$11)+(R4563/100)*(L4563*$L$11)</f>
        <v>0</v>
      </c>
      <c r="X4563" s="14">
        <f t="shared" si="1443"/>
        <v>175.5</v>
      </c>
      <c r="Y4563" s="14">
        <f t="shared" si="1444"/>
        <v>0</v>
      </c>
      <c r="Z4563" s="14">
        <f t="shared" si="1445"/>
        <v>0</v>
      </c>
      <c r="AA4563" s="14">
        <f t="shared" si="1446"/>
        <v>418.5</v>
      </c>
      <c r="AB4563" s="14">
        <f t="shared" si="1448"/>
        <v>0</v>
      </c>
      <c r="AC4563" s="15">
        <f t="shared" si="1447"/>
        <v>594</v>
      </c>
      <c r="AD4563" s="48">
        <f>(ROUND(AC4563-AC4555,1)/AC4555)</f>
        <v>0.1</v>
      </c>
      <c r="AE4563" s="113"/>
      <c r="AF4563" s="60"/>
    </row>
    <row r="4564" spans="1:32">
      <c r="A4564" s="99" t="s">
        <v>832</v>
      </c>
      <c r="B4564" s="87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90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135</v>
      </c>
      <c r="S4564" s="14">
        <f>(N4564/100)*(I4564*$I$12)+(N4564/100)*(J4564*$J$12)</f>
        <v>117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283.5</v>
      </c>
      <c r="X4564" s="14">
        <f t="shared" si="1443"/>
        <v>175.5</v>
      </c>
      <c r="Y4564" s="14">
        <f t="shared" si="1444"/>
        <v>0</v>
      </c>
      <c r="Z4564" s="14">
        <f t="shared" si="1445"/>
        <v>0</v>
      </c>
      <c r="AA4564" s="14">
        <f t="shared" si="1446"/>
        <v>0</v>
      </c>
      <c r="AB4564" s="14">
        <f t="shared" si="1448"/>
        <v>418.5</v>
      </c>
      <c r="AC4564" s="15">
        <f t="shared" si="1447"/>
        <v>594</v>
      </c>
      <c r="AD4564" s="48">
        <f>(ROUND(AC4564-AC4555,1)/AC4555)</f>
        <v>0.1</v>
      </c>
      <c r="AE4564" s="113"/>
      <c r="AF4564" s="60"/>
    </row>
    <row r="4565" spans="1:32">
      <c r="A4565" s="99" t="s">
        <v>833</v>
      </c>
      <c r="B4565" s="87"/>
      <c r="C4565" s="21" t="s">
        <v>327</v>
      </c>
      <c r="D4565" s="12">
        <v>90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135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(N4565/100)*(I4565*$I$13)+(N4565/100)*(J4565*$J$13)+(N4565/100)*(M4565*$M$13)</f>
        <v>486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>N4565+S4565</f>
        <v>621</v>
      </c>
      <c r="Y4565" s="14">
        <f t="shared" si="1444"/>
        <v>0</v>
      </c>
      <c r="Z4565" s="14">
        <f t="shared" si="1445"/>
        <v>0</v>
      </c>
      <c r="AA4565" s="14">
        <f t="shared" si="1446"/>
        <v>0</v>
      </c>
      <c r="AB4565" s="14">
        <f t="shared" si="1448"/>
        <v>0</v>
      </c>
      <c r="AC4565" s="15">
        <f t="shared" si="1447"/>
        <v>621</v>
      </c>
      <c r="AD4565" s="48">
        <f>(ROUND(AC4565-AC4555,1)/AC4555)</f>
        <v>0.15</v>
      </c>
      <c r="AE4565" s="113"/>
      <c r="AF4565" s="60"/>
    </row>
    <row r="4566" spans="1:32">
      <c r="A4566" s="99" t="s">
        <v>834</v>
      </c>
      <c r="B4566" s="87"/>
      <c r="C4566" s="21" t="s">
        <v>328</v>
      </c>
      <c r="D4566" s="12">
        <v>90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135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43"/>
        <v>621</v>
      </c>
      <c r="Y4566" s="14">
        <f t="shared" si="1444"/>
        <v>0</v>
      </c>
      <c r="Z4566" s="14">
        <f t="shared" si="1445"/>
        <v>0</v>
      </c>
      <c r="AA4566" s="14">
        <f t="shared" si="1446"/>
        <v>0</v>
      </c>
      <c r="AB4566" s="14">
        <f t="shared" si="1448"/>
        <v>0</v>
      </c>
      <c r="AC4566" s="15">
        <f t="shared" si="1447"/>
        <v>621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90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135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43"/>
        <v>621</v>
      </c>
      <c r="Y4567" s="14">
        <f t="shared" si="1444"/>
        <v>0</v>
      </c>
      <c r="Z4567" s="14">
        <f t="shared" si="1445"/>
        <v>0</v>
      </c>
      <c r="AA4567" s="14">
        <f t="shared" si="1446"/>
        <v>0</v>
      </c>
      <c r="AB4567" s="14">
        <f t="shared" si="1448"/>
        <v>0</v>
      </c>
      <c r="AC4567" s="15">
        <f t="shared" si="1447"/>
        <v>621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90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435.59999999999997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43"/>
        <v>579.59999999999991</v>
      </c>
      <c r="Y4568" s="14">
        <f t="shared" si="1444"/>
        <v>0</v>
      </c>
      <c r="Z4568" s="14">
        <f t="shared" si="1445"/>
        <v>0</v>
      </c>
      <c r="AA4568" s="14">
        <f t="shared" si="1446"/>
        <v>0</v>
      </c>
      <c r="AB4568" s="14">
        <f t="shared" si="1448"/>
        <v>0</v>
      </c>
      <c r="AC4568" s="15">
        <f t="shared" si="1447"/>
        <v>579.6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540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43"/>
        <v>684</v>
      </c>
      <c r="Y4569" s="14">
        <f t="shared" si="1444"/>
        <v>0</v>
      </c>
      <c r="Z4569" s="14">
        <f t="shared" si="1445"/>
        <v>0</v>
      </c>
      <c r="AA4569" s="14">
        <f t="shared" si="1446"/>
        <v>0</v>
      </c>
      <c r="AB4569" s="14">
        <f t="shared" si="1448"/>
        <v>0</v>
      </c>
      <c r="AC4569" s="15">
        <f t="shared" si="1447"/>
        <v>684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88" t="s">
        <v>320</v>
      </c>
      <c r="C4570" s="50" t="s">
        <v>243</v>
      </c>
      <c r="D4570" s="11">
        <v>100</v>
      </c>
      <c r="E4570" s="11">
        <v>0</v>
      </c>
      <c r="F4570" s="11">
        <v>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200</v>
      </c>
      <c r="O4570" s="52">
        <f>E4570*$E$3</f>
        <v>0</v>
      </c>
      <c r="P4570" s="52">
        <f>F4570*$F$3</f>
        <v>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400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43"/>
        <v>600</v>
      </c>
      <c r="Y4570" s="52">
        <f t="shared" si="1444"/>
        <v>0</v>
      </c>
      <c r="Z4570" s="52">
        <f t="shared" si="1445"/>
        <v>0</v>
      </c>
      <c r="AA4570" s="52">
        <f t="shared" si="1446"/>
        <v>0</v>
      </c>
      <c r="AB4570" s="52">
        <f t="shared" si="1448"/>
        <v>0</v>
      </c>
      <c r="AC4570" s="53">
        <f>ROUND(X4570+Y4570+Z4570+AA4570+AB4570,1)</f>
        <v>600</v>
      </c>
      <c r="AD4570" s="58">
        <v>0</v>
      </c>
      <c r="AE4570" s="113"/>
      <c r="AF4570" s="60"/>
    </row>
    <row r="4571" spans="1:32">
      <c r="A4571" s="99" t="s">
        <v>801</v>
      </c>
      <c r="B4571" s="89">
        <v>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70</v>
      </c>
      <c r="J4571" s="13">
        <v>70</v>
      </c>
      <c r="K4571" s="13">
        <v>0</v>
      </c>
      <c r="L4571" s="13">
        <v>0</v>
      </c>
      <c r="M4571" s="13">
        <v>0</v>
      </c>
      <c r="N4571" s="14">
        <f>D4571*$D$4</f>
        <v>160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560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43"/>
        <v>720</v>
      </c>
      <c r="Y4571" s="14">
        <f t="shared" si="1444"/>
        <v>0</v>
      </c>
      <c r="Z4571" s="14">
        <f t="shared" si="1445"/>
        <v>0</v>
      </c>
      <c r="AA4571" s="14">
        <f t="shared" si="1446"/>
        <v>0</v>
      </c>
      <c r="AB4571" s="14">
        <f>R4571+W4571</f>
        <v>0</v>
      </c>
      <c r="AC4571" s="15">
        <f>ROUND(X4571+Y4571+Z4571+AA4571+AB4571,1)</f>
        <v>720</v>
      </c>
      <c r="AD4571" s="48">
        <f>(ROUND(AC4571-AC4570,1)/AC4570)</f>
        <v>0.2</v>
      </c>
      <c r="AE4571" s="113"/>
      <c r="AF4571" s="60"/>
    </row>
    <row r="4572" spans="1:32">
      <c r="A4572" s="99" t="s">
        <v>802</v>
      </c>
      <c r="B4572" s="89">
        <v>0</v>
      </c>
      <c r="C4572" s="21" t="s">
        <v>835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200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360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43"/>
        <v>560</v>
      </c>
      <c r="Y4572" s="14">
        <f t="shared" si="1444"/>
        <v>0</v>
      </c>
      <c r="Z4572" s="14">
        <f t="shared" si="1445"/>
        <v>0</v>
      </c>
      <c r="AA4572" s="14">
        <f t="shared" si="1446"/>
        <v>0</v>
      </c>
      <c r="AB4572" s="14">
        <f>R4572+W4572</f>
        <v>0</v>
      </c>
      <c r="AC4572" s="15">
        <f t="shared" ref="AC4572:AC4584" si="1449">ROUND(X4572+Y4572+Z4572+AA4572+AB4572,1)</f>
        <v>560</v>
      </c>
      <c r="AD4572" s="48">
        <f>(ROUND(AC4572-AC4570,1)/AC4570)</f>
        <v>-6.6666666666666666E-2</v>
      </c>
      <c r="AE4572" s="111"/>
      <c r="AF4572" s="63"/>
    </row>
    <row r="4573" spans="1:32">
      <c r="A4573" s="99" t="s">
        <v>803</v>
      </c>
      <c r="B4573" s="89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200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360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43"/>
        <v>560</v>
      </c>
      <c r="Y4573" s="14">
        <f t="shared" si="1444"/>
        <v>0</v>
      </c>
      <c r="Z4573" s="14">
        <f t="shared" si="1445"/>
        <v>0</v>
      </c>
      <c r="AA4573" s="14">
        <f t="shared" si="1446"/>
        <v>0</v>
      </c>
      <c r="AB4573" s="14">
        <f t="shared" ref="AB4573:AB4584" si="1450">R4573+W4573</f>
        <v>0</v>
      </c>
      <c r="AC4573" s="15">
        <f t="shared" si="1449"/>
        <v>560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804</v>
      </c>
      <c r="B4574" s="89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200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360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43"/>
        <v>560</v>
      </c>
      <c r="Y4574" s="14">
        <f t="shared" si="1444"/>
        <v>0</v>
      </c>
      <c r="Z4574" s="14">
        <f t="shared" si="1445"/>
        <v>0</v>
      </c>
      <c r="AA4574" s="14">
        <f t="shared" si="1446"/>
        <v>0</v>
      </c>
      <c r="AB4574" s="14">
        <f t="shared" si="1450"/>
        <v>0</v>
      </c>
      <c r="AC4574" s="15">
        <f t="shared" si="1449"/>
        <v>560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654</v>
      </c>
      <c r="B4575" s="89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200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360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43"/>
        <v>560</v>
      </c>
      <c r="Y4575" s="14">
        <f t="shared" si="1444"/>
        <v>0</v>
      </c>
      <c r="Z4575" s="14">
        <f t="shared" si="1445"/>
        <v>0</v>
      </c>
      <c r="AA4575" s="14">
        <f t="shared" si="1446"/>
        <v>0</v>
      </c>
      <c r="AB4575" s="14">
        <f t="shared" si="1450"/>
        <v>0</v>
      </c>
      <c r="AC4575" s="15">
        <f t="shared" si="1449"/>
        <v>560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595</v>
      </c>
      <c r="B4576" s="89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105</v>
      </c>
      <c r="L4576" s="13">
        <v>0</v>
      </c>
      <c r="M4576" s="13">
        <v>0</v>
      </c>
      <c r="N4576" s="14">
        <f>D4576*$D$9</f>
        <v>65</v>
      </c>
      <c r="O4576" s="14">
        <f>E4576*$E$9</f>
        <v>150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130</v>
      </c>
      <c r="T4576" s="14">
        <f>(O4576/100)*(K4576*$K$9)</f>
        <v>315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43"/>
        <v>195</v>
      </c>
      <c r="Y4576" s="14">
        <f t="shared" si="1444"/>
        <v>465</v>
      </c>
      <c r="Z4576" s="14">
        <f t="shared" si="1445"/>
        <v>0</v>
      </c>
      <c r="AA4576" s="14">
        <f t="shared" si="1446"/>
        <v>0</v>
      </c>
      <c r="AB4576" s="14">
        <f t="shared" si="1450"/>
        <v>0</v>
      </c>
      <c r="AC4576" s="15">
        <f t="shared" si="1449"/>
        <v>660</v>
      </c>
      <c r="AD4576" s="48">
        <f>(ROUND(AC4576-AC4570,1)/AC4570)</f>
        <v>0.1</v>
      </c>
      <c r="AE4576" s="113"/>
      <c r="AF4576" s="60"/>
    </row>
    <row r="4577" spans="1:32">
      <c r="A4577" s="99" t="s">
        <v>830</v>
      </c>
      <c r="B4577" s="89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50</v>
      </c>
      <c r="J4577" s="13">
        <v>50</v>
      </c>
      <c r="K4577" s="13">
        <v>52.5</v>
      </c>
      <c r="L4577" s="13">
        <v>52.5</v>
      </c>
      <c r="M4577" s="13">
        <v>0</v>
      </c>
      <c r="N4577" s="14">
        <f>D4577*$D$10</f>
        <v>65</v>
      </c>
      <c r="O4577" s="14">
        <f>E4577*$E$10</f>
        <v>0</v>
      </c>
      <c r="P4577" s="14">
        <f>F4577*$F$10</f>
        <v>150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130</v>
      </c>
      <c r="T4577" s="14">
        <f>(O4577/100)*(K4577*$J$10)</f>
        <v>0</v>
      </c>
      <c r="U4577" s="14">
        <f>(P4577/100)*(K4577*$K$10)+(P4577/100)*(L4577*$L$10)</f>
        <v>315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43"/>
        <v>195</v>
      </c>
      <c r="Y4577" s="14">
        <f t="shared" si="1444"/>
        <v>0</v>
      </c>
      <c r="Z4577" s="14">
        <f t="shared" si="1445"/>
        <v>465</v>
      </c>
      <c r="AA4577" s="14">
        <f t="shared" si="1446"/>
        <v>0</v>
      </c>
      <c r="AB4577" s="14">
        <f t="shared" si="1450"/>
        <v>0</v>
      </c>
      <c r="AC4577" s="15">
        <f t="shared" si="1449"/>
        <v>660</v>
      </c>
      <c r="AD4577" s="48">
        <f>(ROUND(AC4577-AC4570,1)/AC4570)</f>
        <v>0.1</v>
      </c>
      <c r="AE4577" s="113"/>
      <c r="AF4577" s="60"/>
    </row>
    <row r="4578" spans="1:32">
      <c r="A4578" s="99" t="s">
        <v>831</v>
      </c>
      <c r="B4578" s="89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50</v>
      </c>
      <c r="J4578" s="13">
        <v>50</v>
      </c>
      <c r="K4578" s="13">
        <v>0</v>
      </c>
      <c r="L4578" s="13">
        <v>105</v>
      </c>
      <c r="M4578" s="13">
        <v>0</v>
      </c>
      <c r="N4578" s="14">
        <f>D4578*$D$11</f>
        <v>65</v>
      </c>
      <c r="O4578" s="14">
        <f>E4578*$E$11</f>
        <v>0</v>
      </c>
      <c r="P4578" s="14">
        <f>F4578*$F$11</f>
        <v>0</v>
      </c>
      <c r="Q4578" s="14">
        <f>G4578*$G$11</f>
        <v>150</v>
      </c>
      <c r="R4578" s="14">
        <f>H4578*$H$11</f>
        <v>0</v>
      </c>
      <c r="S4578" s="14">
        <f>(N4578/100)*(I4578*$I$11)+(N4578/100)*(J4578*$J$11)</f>
        <v>130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315</v>
      </c>
      <c r="W4578" s="14">
        <f>(R4578/100)*(K4578*$K$11)+(R4578/100)*(L4578*$L$11)</f>
        <v>0</v>
      </c>
      <c r="X4578" s="14">
        <f t="shared" si="1443"/>
        <v>195</v>
      </c>
      <c r="Y4578" s="14">
        <f t="shared" si="1444"/>
        <v>0</v>
      </c>
      <c r="Z4578" s="14">
        <f t="shared" si="1445"/>
        <v>0</v>
      </c>
      <c r="AA4578" s="14">
        <f t="shared" si="1446"/>
        <v>465</v>
      </c>
      <c r="AB4578" s="14">
        <f t="shared" si="1450"/>
        <v>0</v>
      </c>
      <c r="AC4578" s="15">
        <f t="shared" si="1449"/>
        <v>660</v>
      </c>
      <c r="AD4578" s="48">
        <f>(ROUND(AC4578-AC4570,1)/AC4570)</f>
        <v>0.1</v>
      </c>
      <c r="AE4578" s="113"/>
      <c r="AF4578" s="60"/>
    </row>
    <row r="4579" spans="1:32">
      <c r="A4579" s="99" t="s">
        <v>832</v>
      </c>
      <c r="B4579" s="89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50</v>
      </c>
      <c r="J4579" s="13">
        <v>50</v>
      </c>
      <c r="K4579" s="13">
        <v>52.5</v>
      </c>
      <c r="L4579" s="13">
        <v>52.5</v>
      </c>
      <c r="M4579" s="13">
        <v>0</v>
      </c>
      <c r="N4579" s="14">
        <f>D4579*$D$12</f>
        <v>65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150</v>
      </c>
      <c r="S4579" s="14">
        <f>(N4579/100)*(I4579*$I$12)+(N4579/100)*(J4579*$J$12)</f>
        <v>130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315</v>
      </c>
      <c r="X4579" s="14">
        <f t="shared" si="1443"/>
        <v>195</v>
      </c>
      <c r="Y4579" s="14">
        <f t="shared" si="1444"/>
        <v>0</v>
      </c>
      <c r="Z4579" s="14">
        <f t="shared" si="1445"/>
        <v>0</v>
      </c>
      <c r="AA4579" s="14">
        <f t="shared" si="1446"/>
        <v>0</v>
      </c>
      <c r="AB4579" s="14">
        <f t="shared" si="1450"/>
        <v>465</v>
      </c>
      <c r="AC4579" s="15">
        <f t="shared" si="1449"/>
        <v>660</v>
      </c>
      <c r="AD4579" s="48">
        <f>(ROUND(AC4579-AC4570,1)/AC4570)</f>
        <v>0.1</v>
      </c>
      <c r="AE4579" s="113"/>
      <c r="AF4579" s="60"/>
    </row>
    <row r="4580" spans="1:32">
      <c r="A4580" s="99" t="s">
        <v>833</v>
      </c>
      <c r="B4580" s="89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80</v>
      </c>
      <c r="N4580" s="14">
        <f>D4580*$D$13</f>
        <v>150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(N4580/100)*(I4580*$I$13)+(N4580/100)*(J4580*$J$13)+(N4580/100)*(M4580*$M$13)</f>
        <v>540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>N4580+S4580</f>
        <v>690</v>
      </c>
      <c r="Y4580" s="14">
        <f t="shared" si="1444"/>
        <v>0</v>
      </c>
      <c r="Z4580" s="14">
        <f t="shared" si="1445"/>
        <v>0</v>
      </c>
      <c r="AA4580" s="14">
        <f t="shared" si="1446"/>
        <v>0</v>
      </c>
      <c r="AB4580" s="14">
        <f t="shared" si="1450"/>
        <v>0</v>
      </c>
      <c r="AC4580" s="15">
        <f t="shared" si="1449"/>
        <v>690</v>
      </c>
      <c r="AD4580" s="48">
        <f>(ROUND(AC4580-AC4570,1)/AC4570)</f>
        <v>0.15</v>
      </c>
      <c r="AE4580" s="113"/>
      <c r="AF4580" s="60"/>
    </row>
    <row r="4581" spans="1:32">
      <c r="A4581" s="99" t="s">
        <v>834</v>
      </c>
      <c r="B4581" s="89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80</v>
      </c>
      <c r="L4581" s="13">
        <v>0</v>
      </c>
      <c r="M4581" s="13">
        <v>0</v>
      </c>
      <c r="N4581" s="14">
        <f>D4581*$D$14</f>
        <v>150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540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43"/>
        <v>690</v>
      </c>
      <c r="Y4581" s="14">
        <f t="shared" si="1444"/>
        <v>0</v>
      </c>
      <c r="Z4581" s="14">
        <f t="shared" si="1445"/>
        <v>0</v>
      </c>
      <c r="AA4581" s="14">
        <f t="shared" si="1446"/>
        <v>0</v>
      </c>
      <c r="AB4581" s="14">
        <f t="shared" si="1450"/>
        <v>0</v>
      </c>
      <c r="AC4581" s="15">
        <f t="shared" si="1449"/>
        <v>690</v>
      </c>
      <c r="AD4581" s="48">
        <f>(ROUND(AC4581-AC4570,1)/AC4570)</f>
        <v>0.15</v>
      </c>
      <c r="AE4581" s="113"/>
      <c r="AF4581" s="60"/>
    </row>
    <row r="4582" spans="1:32">
      <c r="A4582" s="99"/>
      <c r="B4582" s="89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80</v>
      </c>
      <c r="M4582" s="13">
        <v>0</v>
      </c>
      <c r="N4582" s="14">
        <f>D4582*$D$15</f>
        <v>150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540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43"/>
        <v>690</v>
      </c>
      <c r="Y4582" s="14">
        <f t="shared" si="1444"/>
        <v>0</v>
      </c>
      <c r="Z4582" s="14">
        <f t="shared" si="1445"/>
        <v>0</v>
      </c>
      <c r="AA4582" s="14">
        <f t="shared" si="1446"/>
        <v>0</v>
      </c>
      <c r="AB4582" s="14">
        <f t="shared" si="1450"/>
        <v>0</v>
      </c>
      <c r="AC4582" s="15">
        <f t="shared" si="1449"/>
        <v>690</v>
      </c>
      <c r="AD4582" s="48">
        <f>(ROUND(AC4582-AC4570,1)/AC4570)</f>
        <v>0.15</v>
      </c>
      <c r="AE4582" s="111"/>
      <c r="AF4582" s="63"/>
    </row>
    <row r="4583" spans="1:32">
      <c r="A4583" s="99"/>
      <c r="B4583" s="89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50</v>
      </c>
      <c r="J4583" s="13">
        <v>82</v>
      </c>
      <c r="K4583" s="13">
        <v>0</v>
      </c>
      <c r="L4583" s="13">
        <v>0</v>
      </c>
      <c r="M4583" s="13">
        <v>0</v>
      </c>
      <c r="N4583" s="14">
        <f>D4583*$D$16</f>
        <v>160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539.20000000000005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43"/>
        <v>699.2</v>
      </c>
      <c r="Y4583" s="14">
        <f t="shared" si="1444"/>
        <v>0</v>
      </c>
      <c r="Z4583" s="14">
        <f t="shared" si="1445"/>
        <v>0</v>
      </c>
      <c r="AA4583" s="14">
        <f t="shared" si="1446"/>
        <v>0</v>
      </c>
      <c r="AB4583" s="14">
        <f t="shared" si="1450"/>
        <v>0</v>
      </c>
      <c r="AC4583" s="15">
        <f t="shared" si="1449"/>
        <v>699.2</v>
      </c>
      <c r="AD4583" s="48">
        <f>(ROUND(AC4583-AC4570,1)/AC4570)</f>
        <v>0.16533333333333333</v>
      </c>
      <c r="AE4583" s="113"/>
      <c r="AF4583" s="60"/>
    </row>
    <row r="4584" spans="1:32">
      <c r="A4584" s="99"/>
      <c r="B4584" s="89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82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539.20000000000005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43"/>
        <v>699.2</v>
      </c>
      <c r="Y4584" s="14">
        <f t="shared" si="1444"/>
        <v>0</v>
      </c>
      <c r="Z4584" s="14">
        <f t="shared" si="1445"/>
        <v>0</v>
      </c>
      <c r="AA4584" s="14">
        <f t="shared" si="1446"/>
        <v>0</v>
      </c>
      <c r="AB4584" s="14">
        <f t="shared" si="1450"/>
        <v>0</v>
      </c>
      <c r="AC4584" s="15">
        <f t="shared" si="1449"/>
        <v>699.2</v>
      </c>
      <c r="AD4584" s="48">
        <f>(ROUND(AC4584-AC4570,1)/AC4570)</f>
        <v>0.16533333333333333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80</v>
      </c>
      <c r="E4585" s="11">
        <v>0</v>
      </c>
      <c r="F4585" s="11">
        <v>60</v>
      </c>
      <c r="G4585" s="11">
        <v>0</v>
      </c>
      <c r="H4585" s="11">
        <v>0</v>
      </c>
      <c r="I4585" s="51">
        <v>70</v>
      </c>
      <c r="J4585" s="51">
        <v>30</v>
      </c>
      <c r="K4585" s="51">
        <v>0</v>
      </c>
      <c r="L4585" s="51">
        <v>0</v>
      </c>
      <c r="M4585" s="51">
        <v>0</v>
      </c>
      <c r="N4585" s="52">
        <f>D4585*$D$3</f>
        <v>160</v>
      </c>
      <c r="O4585" s="52">
        <f>E4585*$E$3</f>
        <v>0</v>
      </c>
      <c r="P4585" s="52">
        <f>F4585*$F$3</f>
        <v>120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320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43"/>
        <v>480</v>
      </c>
      <c r="Y4585" s="52">
        <f t="shared" si="1444"/>
        <v>0</v>
      </c>
      <c r="Z4585" s="52">
        <f t="shared" si="1445"/>
        <v>120</v>
      </c>
      <c r="AA4585" s="52">
        <f t="shared" si="1446"/>
        <v>0</v>
      </c>
      <c r="AB4585" s="52">
        <f t="shared" si="1448"/>
        <v>0</v>
      </c>
      <c r="AC4585" s="53">
        <f>ROUND(X4585+Y4585+Z4585+AA4585+AB4585,1)</f>
        <v>600</v>
      </c>
      <c r="AD4585" s="58"/>
      <c r="AE4585" s="113"/>
      <c r="AF4585" s="60"/>
    </row>
    <row r="4586" spans="1:32">
      <c r="A4586" s="99" t="s">
        <v>801</v>
      </c>
      <c r="B4586" s="91">
        <v>20</v>
      </c>
      <c r="C4586" s="21" t="s">
        <v>324</v>
      </c>
      <c r="D4586" s="12">
        <v>80</v>
      </c>
      <c r="E4586" s="12">
        <v>0</v>
      </c>
      <c r="F4586" s="12">
        <v>60</v>
      </c>
      <c r="G4586" s="12">
        <v>0</v>
      </c>
      <c r="H4586" s="12">
        <v>0</v>
      </c>
      <c r="I4586" s="13">
        <v>75</v>
      </c>
      <c r="J4586" s="13">
        <v>75</v>
      </c>
      <c r="K4586" s="13">
        <v>0</v>
      </c>
      <c r="L4586" s="13">
        <v>0</v>
      </c>
      <c r="M4586" s="13">
        <v>0</v>
      </c>
      <c r="N4586" s="14">
        <f>D4586*$D$4</f>
        <v>128</v>
      </c>
      <c r="O4586" s="14">
        <f>E4586*$E$4</f>
        <v>0</v>
      </c>
      <c r="P4586" s="14">
        <f>F4586*$F$4</f>
        <v>96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480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43"/>
        <v>608</v>
      </c>
      <c r="Y4586" s="14">
        <f t="shared" si="1444"/>
        <v>0</v>
      </c>
      <c r="Z4586" s="14">
        <f t="shared" si="1445"/>
        <v>96</v>
      </c>
      <c r="AA4586" s="14">
        <f t="shared" si="1446"/>
        <v>0</v>
      </c>
      <c r="AB4586" s="14">
        <f>R4586+W4586</f>
        <v>0</v>
      </c>
      <c r="AC4586" s="15">
        <f>ROUND(X4586+Y4586+Z4586+AA4586+AB4586,1)</f>
        <v>704</v>
      </c>
      <c r="AD4586" s="48">
        <f>(ROUND(AC4586-AC4585,1)/AC4585)</f>
        <v>0.17333333333333334</v>
      </c>
      <c r="AE4586" s="113"/>
      <c r="AF4586" s="60"/>
    </row>
    <row r="4587" spans="1:32">
      <c r="A4587" s="99" t="s">
        <v>802</v>
      </c>
      <c r="B4587" s="91">
        <v>12</v>
      </c>
      <c r="C4587" s="21" t="s">
        <v>835</v>
      </c>
      <c r="D4587" s="12">
        <v>80</v>
      </c>
      <c r="E4587" s="12">
        <v>0</v>
      </c>
      <c r="F4587" s="12">
        <v>60</v>
      </c>
      <c r="G4587" s="12">
        <v>0</v>
      </c>
      <c r="H4587" s="12">
        <v>0</v>
      </c>
      <c r="I4587" s="13">
        <v>70</v>
      </c>
      <c r="J4587" s="13">
        <v>30</v>
      </c>
      <c r="K4587" s="13">
        <v>0</v>
      </c>
      <c r="L4587" s="13">
        <v>0</v>
      </c>
      <c r="M4587" s="13">
        <v>0</v>
      </c>
      <c r="N4587" s="14">
        <f>D4587*$D$5</f>
        <v>160</v>
      </c>
      <c r="O4587" s="14">
        <f>E4587*$E$5</f>
        <v>0</v>
      </c>
      <c r="P4587" s="14">
        <f>F4587*$F$5</f>
        <v>120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288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43"/>
        <v>448</v>
      </c>
      <c r="Y4587" s="14">
        <f t="shared" si="1444"/>
        <v>0</v>
      </c>
      <c r="Z4587" s="14">
        <f t="shared" si="1445"/>
        <v>120</v>
      </c>
      <c r="AA4587" s="14">
        <f t="shared" si="1446"/>
        <v>0</v>
      </c>
      <c r="AB4587" s="14">
        <f>R4587+W4587</f>
        <v>0</v>
      </c>
      <c r="AC4587" s="15">
        <f t="shared" ref="AC4587:AC4599" si="1451">ROUND(X4587+Y4587+Z4587+AA4587+AB4587,1)</f>
        <v>568</v>
      </c>
      <c r="AD4587" s="48">
        <f>(ROUND(AC4587-AC4585,1)/AC4585)</f>
        <v>-5.3333333333333337E-2</v>
      </c>
      <c r="AE4587" s="113"/>
      <c r="AF4587" s="60"/>
    </row>
    <row r="4588" spans="1:32">
      <c r="A4588" s="99" t="s">
        <v>803</v>
      </c>
      <c r="B4588" s="91">
        <v>0</v>
      </c>
      <c r="C4588" s="21" t="s">
        <v>337</v>
      </c>
      <c r="D4588" s="12">
        <v>80</v>
      </c>
      <c r="E4588" s="12">
        <v>0</v>
      </c>
      <c r="F4588" s="12">
        <v>60</v>
      </c>
      <c r="G4588" s="12">
        <v>0</v>
      </c>
      <c r="H4588" s="12">
        <v>0</v>
      </c>
      <c r="I4588" s="13">
        <v>70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D4588*$D$6</f>
        <v>160</v>
      </c>
      <c r="O4588" s="14">
        <f>E4588*$E$6</f>
        <v>0</v>
      </c>
      <c r="P4588" s="14">
        <f>F4588*$F$6</f>
        <v>120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288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43"/>
        <v>448</v>
      </c>
      <c r="Y4588" s="14">
        <f t="shared" si="1444"/>
        <v>0</v>
      </c>
      <c r="Z4588" s="14">
        <f t="shared" si="1445"/>
        <v>120</v>
      </c>
      <c r="AA4588" s="14">
        <f t="shared" si="1446"/>
        <v>0</v>
      </c>
      <c r="AB4588" s="14">
        <f t="shared" ref="AB4588:AB4599" si="1452">R4588+W4588</f>
        <v>0</v>
      </c>
      <c r="AC4588" s="15">
        <f t="shared" si="1451"/>
        <v>568</v>
      </c>
      <c r="AD4588" s="48">
        <f>(ROUND(AC4588-AC4585,1)/AC4585)</f>
        <v>-5.3333333333333337E-2</v>
      </c>
      <c r="AE4588" s="113"/>
      <c r="AF4588" s="60"/>
    </row>
    <row r="4589" spans="1:32">
      <c r="A4589" s="99" t="s">
        <v>804</v>
      </c>
      <c r="B4589" s="91">
        <v>0</v>
      </c>
      <c r="C4589" s="21" t="s">
        <v>338</v>
      </c>
      <c r="D4589" s="12">
        <v>80</v>
      </c>
      <c r="E4589" s="12">
        <v>0</v>
      </c>
      <c r="F4589" s="12">
        <v>60</v>
      </c>
      <c r="G4589" s="12">
        <v>0</v>
      </c>
      <c r="H4589" s="12">
        <v>0</v>
      </c>
      <c r="I4589" s="13">
        <v>70</v>
      </c>
      <c r="J4589" s="13">
        <v>30</v>
      </c>
      <c r="K4589" s="13">
        <v>0</v>
      </c>
      <c r="L4589" s="13">
        <v>0</v>
      </c>
      <c r="M4589" s="13">
        <v>0</v>
      </c>
      <c r="N4589" s="14">
        <f>D4589*$D$7</f>
        <v>160</v>
      </c>
      <c r="O4589" s="14">
        <f>E4589*$E$7</f>
        <v>0</v>
      </c>
      <c r="P4589" s="14">
        <f>F4589*$F$7</f>
        <v>120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288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43"/>
        <v>448</v>
      </c>
      <c r="Y4589" s="14">
        <f t="shared" si="1444"/>
        <v>0</v>
      </c>
      <c r="Z4589" s="14">
        <f t="shared" si="1445"/>
        <v>120</v>
      </c>
      <c r="AA4589" s="14">
        <f t="shared" si="1446"/>
        <v>0</v>
      </c>
      <c r="AB4589" s="14">
        <f t="shared" si="1452"/>
        <v>0</v>
      </c>
      <c r="AC4589" s="15">
        <f t="shared" si="1451"/>
        <v>568</v>
      </c>
      <c r="AD4589" s="48">
        <f>(ROUND(AC4589-AC4585,1)/AC4585)</f>
        <v>-5.3333333333333337E-2</v>
      </c>
      <c r="AE4589" s="113"/>
      <c r="AF4589" s="60"/>
    </row>
    <row r="4590" spans="1:32">
      <c r="A4590" s="99" t="s">
        <v>654</v>
      </c>
      <c r="B4590" s="91"/>
      <c r="C4590" s="21" t="s">
        <v>339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70</v>
      </c>
      <c r="J4590" s="13">
        <v>30</v>
      </c>
      <c r="K4590" s="13">
        <v>0</v>
      </c>
      <c r="L4590" s="13">
        <v>0</v>
      </c>
      <c r="M4590" s="13">
        <v>0</v>
      </c>
      <c r="N4590" s="14">
        <f>D4590*$D$8</f>
        <v>160</v>
      </c>
      <c r="O4590" s="14">
        <f>E4590*$E$8</f>
        <v>0</v>
      </c>
      <c r="P4590" s="14">
        <f>F4590*$F$8</f>
        <v>120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288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43"/>
        <v>448</v>
      </c>
      <c r="Y4590" s="14">
        <f t="shared" si="1444"/>
        <v>0</v>
      </c>
      <c r="Z4590" s="14">
        <f t="shared" si="1445"/>
        <v>120</v>
      </c>
      <c r="AA4590" s="14">
        <f t="shared" si="1446"/>
        <v>0</v>
      </c>
      <c r="AB4590" s="14">
        <f t="shared" si="1452"/>
        <v>0</v>
      </c>
      <c r="AC4590" s="15">
        <f t="shared" si="1451"/>
        <v>568</v>
      </c>
      <c r="AD4590" s="48">
        <f>(ROUND(AC4590-AC4585,1)/AC4585)</f>
        <v>-5.3333333333333337E-2</v>
      </c>
      <c r="AE4590" s="113"/>
      <c r="AF4590" s="60"/>
    </row>
    <row r="4591" spans="1:32">
      <c r="A4591" s="99" t="s">
        <v>595</v>
      </c>
      <c r="B4591" s="91"/>
      <c r="C4591" s="21" t="s">
        <v>1</v>
      </c>
      <c r="D4591" s="12">
        <v>40</v>
      </c>
      <c r="E4591" s="12">
        <v>140</v>
      </c>
      <c r="F4591" s="12">
        <v>0</v>
      </c>
      <c r="G4591" s="12">
        <v>0</v>
      </c>
      <c r="H4591" s="12">
        <v>0</v>
      </c>
      <c r="I4591" s="13">
        <v>70</v>
      </c>
      <c r="J4591" s="13">
        <v>30</v>
      </c>
      <c r="K4591" s="13">
        <v>80</v>
      </c>
      <c r="L4591" s="13">
        <v>0</v>
      </c>
      <c r="M4591" s="13">
        <v>0</v>
      </c>
      <c r="N4591" s="14">
        <f>D4591*$D$9</f>
        <v>52</v>
      </c>
      <c r="O4591" s="14">
        <f>E4591*$E$9</f>
        <v>210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104</v>
      </c>
      <c r="T4591" s="14">
        <f>(O4591/100)*(K4591*$K$9)</f>
        <v>336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43"/>
        <v>156</v>
      </c>
      <c r="Y4591" s="14">
        <f t="shared" si="1444"/>
        <v>546</v>
      </c>
      <c r="Z4591" s="14">
        <f t="shared" si="1445"/>
        <v>0</v>
      </c>
      <c r="AA4591" s="14">
        <f t="shared" si="1446"/>
        <v>0</v>
      </c>
      <c r="AB4591" s="14">
        <f t="shared" si="1452"/>
        <v>0</v>
      </c>
      <c r="AC4591" s="15">
        <f t="shared" si="1451"/>
        <v>702</v>
      </c>
      <c r="AD4591" s="48">
        <f>(ROUND(AC4591-AC4585,1)/AC4585)</f>
        <v>0.17</v>
      </c>
      <c r="AE4591" s="111"/>
      <c r="AF4591" s="63"/>
    </row>
    <row r="4592" spans="1:32">
      <c r="A4592" s="99" t="s">
        <v>830</v>
      </c>
      <c r="B4592" s="91"/>
      <c r="C4592" s="21" t="s">
        <v>2</v>
      </c>
      <c r="D4592" s="12">
        <v>40</v>
      </c>
      <c r="E4592" s="12">
        <v>0</v>
      </c>
      <c r="F4592" s="12">
        <v>140</v>
      </c>
      <c r="G4592" s="12">
        <v>0</v>
      </c>
      <c r="H4592" s="12">
        <v>0</v>
      </c>
      <c r="I4592" s="13">
        <v>70</v>
      </c>
      <c r="J4592" s="13">
        <v>30</v>
      </c>
      <c r="K4592" s="13">
        <v>40</v>
      </c>
      <c r="L4592" s="13">
        <v>40</v>
      </c>
      <c r="M4592" s="13">
        <v>0</v>
      </c>
      <c r="N4592" s="14">
        <f>D4592*$D$10</f>
        <v>52</v>
      </c>
      <c r="O4592" s="14">
        <f>E4592*$E$10</f>
        <v>0</v>
      </c>
      <c r="P4592" s="14">
        <f>F4592*$F$10</f>
        <v>210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104</v>
      </c>
      <c r="T4592" s="14">
        <f>(O4592/100)*(K4592*$J$10)</f>
        <v>0</v>
      </c>
      <c r="U4592" s="14">
        <f>(P4592/100)*(K4592*$K$10)+(P4592/100)*(L4592*$L$10)</f>
        <v>336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43"/>
        <v>156</v>
      </c>
      <c r="Y4592" s="14">
        <f t="shared" si="1444"/>
        <v>0</v>
      </c>
      <c r="Z4592" s="14">
        <f t="shared" si="1445"/>
        <v>546</v>
      </c>
      <c r="AA4592" s="14">
        <f t="shared" si="1446"/>
        <v>0</v>
      </c>
      <c r="AB4592" s="14">
        <f t="shared" si="1452"/>
        <v>0</v>
      </c>
      <c r="AC4592" s="15">
        <f t="shared" si="1451"/>
        <v>702</v>
      </c>
      <c r="AD4592" s="48">
        <f>(ROUND(AC4592-AC4585,1)/AC4585)</f>
        <v>0.17</v>
      </c>
      <c r="AE4592" s="113"/>
      <c r="AF4592" s="60"/>
    </row>
    <row r="4593" spans="1:32">
      <c r="A4593" s="99" t="s">
        <v>831</v>
      </c>
      <c r="B4593" s="91"/>
      <c r="C4593" s="21" t="s">
        <v>3</v>
      </c>
      <c r="D4593" s="12">
        <v>40</v>
      </c>
      <c r="E4593" s="12">
        <v>0</v>
      </c>
      <c r="F4593" s="12">
        <v>0</v>
      </c>
      <c r="G4593" s="12">
        <v>140</v>
      </c>
      <c r="H4593" s="12">
        <v>0</v>
      </c>
      <c r="I4593" s="13">
        <v>70</v>
      </c>
      <c r="J4593" s="13">
        <v>30</v>
      </c>
      <c r="K4593" s="13">
        <v>0</v>
      </c>
      <c r="L4593" s="13">
        <v>80</v>
      </c>
      <c r="M4593" s="13">
        <v>0</v>
      </c>
      <c r="N4593" s="14">
        <f>D4593*$D$11</f>
        <v>52</v>
      </c>
      <c r="O4593" s="14">
        <f>E4593*$E$11</f>
        <v>0</v>
      </c>
      <c r="P4593" s="14">
        <f>F4593*$F$11</f>
        <v>0</v>
      </c>
      <c r="Q4593" s="14">
        <f>G4593*$G$11</f>
        <v>210</v>
      </c>
      <c r="R4593" s="14">
        <f>H4593*$H$11</f>
        <v>0</v>
      </c>
      <c r="S4593" s="14">
        <f>(N4593/100)*(I4593*$I$11)+(N4593/100)*(J4593*$J$11)</f>
        <v>104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336</v>
      </c>
      <c r="W4593" s="14">
        <f>(R4593/100)*(K4593*$K$11)+(R4593/100)*(L4593*$L$11)</f>
        <v>0</v>
      </c>
      <c r="X4593" s="14">
        <f t="shared" si="1443"/>
        <v>156</v>
      </c>
      <c r="Y4593" s="14">
        <f t="shared" si="1444"/>
        <v>0</v>
      </c>
      <c r="Z4593" s="14">
        <f t="shared" si="1445"/>
        <v>0</v>
      </c>
      <c r="AA4593" s="14">
        <f t="shared" si="1446"/>
        <v>546</v>
      </c>
      <c r="AB4593" s="14">
        <f t="shared" si="1452"/>
        <v>0</v>
      </c>
      <c r="AC4593" s="15">
        <f t="shared" si="1451"/>
        <v>702</v>
      </c>
      <c r="AD4593" s="48">
        <f>(ROUND(AC4593-AC4585,1)/AC4585)</f>
        <v>0.17</v>
      </c>
      <c r="AE4593" s="113"/>
      <c r="AF4593" s="60"/>
    </row>
    <row r="4594" spans="1:32">
      <c r="A4594" s="99" t="s">
        <v>832</v>
      </c>
      <c r="B4594" s="91"/>
      <c r="C4594" s="21" t="s">
        <v>4</v>
      </c>
      <c r="D4594" s="12">
        <v>40</v>
      </c>
      <c r="E4594" s="12">
        <v>0</v>
      </c>
      <c r="F4594" s="12">
        <v>0</v>
      </c>
      <c r="G4594" s="12">
        <v>0</v>
      </c>
      <c r="H4594" s="12">
        <v>140</v>
      </c>
      <c r="I4594" s="13">
        <v>70</v>
      </c>
      <c r="J4594" s="13">
        <v>30</v>
      </c>
      <c r="K4594" s="13">
        <v>40</v>
      </c>
      <c r="L4594" s="13">
        <v>40</v>
      </c>
      <c r="M4594" s="13">
        <v>0</v>
      </c>
      <c r="N4594" s="14">
        <f>D4594*$D$12</f>
        <v>52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210</v>
      </c>
      <c r="S4594" s="14">
        <f>(N4594/100)*(I4594*$I$12)+(N4594/100)*(J4594*$J$12)</f>
        <v>104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336</v>
      </c>
      <c r="X4594" s="14">
        <f t="shared" si="1443"/>
        <v>156</v>
      </c>
      <c r="Y4594" s="14">
        <f t="shared" si="1444"/>
        <v>0</v>
      </c>
      <c r="Z4594" s="14">
        <f t="shared" si="1445"/>
        <v>0</v>
      </c>
      <c r="AA4594" s="14">
        <f t="shared" si="1446"/>
        <v>0</v>
      </c>
      <c r="AB4594" s="14">
        <f t="shared" si="1452"/>
        <v>546</v>
      </c>
      <c r="AC4594" s="15">
        <f t="shared" si="1451"/>
        <v>702</v>
      </c>
      <c r="AD4594" s="48">
        <f>(ROUND(AC4594-AC4585,1)/AC4585)</f>
        <v>0.17</v>
      </c>
      <c r="AE4594" s="113"/>
      <c r="AF4594" s="60"/>
    </row>
    <row r="4595" spans="1:32">
      <c r="A4595" s="99" t="s">
        <v>833</v>
      </c>
      <c r="B4595" s="91"/>
      <c r="C4595" s="21" t="s">
        <v>327</v>
      </c>
      <c r="D4595" s="12">
        <v>80</v>
      </c>
      <c r="E4595" s="12">
        <v>0</v>
      </c>
      <c r="F4595" s="12">
        <v>60</v>
      </c>
      <c r="G4595" s="12">
        <v>0</v>
      </c>
      <c r="H4595" s="12">
        <v>0</v>
      </c>
      <c r="I4595" s="13">
        <v>70</v>
      </c>
      <c r="J4595" s="13">
        <v>30</v>
      </c>
      <c r="K4595" s="13">
        <v>0</v>
      </c>
      <c r="L4595" s="13">
        <v>0</v>
      </c>
      <c r="M4595" s="13">
        <v>70</v>
      </c>
      <c r="N4595" s="14">
        <f>D4595*$D$13</f>
        <v>120</v>
      </c>
      <c r="O4595" s="14">
        <f>E4595*$E$13</f>
        <v>0</v>
      </c>
      <c r="P4595" s="14">
        <f>F4595*$F$13</f>
        <v>90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</f>
        <v>408</v>
      </c>
      <c r="T4595" s="14">
        <f>(O4595/100)*(K4595*$K$13)+(O4595/100)*(M4595*$M$13)</f>
        <v>0</v>
      </c>
      <c r="U4595" s="14">
        <f>(P4595/100)*(K4595*$K$13)+(P4595/100)*(L4595*$L$13)+(P4595/100)*(M4595*$M$13)</f>
        <v>126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>N4595+S4595</f>
        <v>528</v>
      </c>
      <c r="Y4595" s="14">
        <f t="shared" si="1444"/>
        <v>0</v>
      </c>
      <c r="Z4595" s="14">
        <f t="shared" si="1445"/>
        <v>216</v>
      </c>
      <c r="AA4595" s="14">
        <f t="shared" si="1446"/>
        <v>0</v>
      </c>
      <c r="AB4595" s="14">
        <f t="shared" si="1452"/>
        <v>0</v>
      </c>
      <c r="AC4595" s="15">
        <f t="shared" si="1451"/>
        <v>744</v>
      </c>
      <c r="AD4595" s="48">
        <f>(ROUND(AC4595-AC4585,1)/AC4585)</f>
        <v>0.24</v>
      </c>
      <c r="AE4595" s="113"/>
      <c r="AF4595" s="60"/>
    </row>
    <row r="4596" spans="1:32">
      <c r="A4596" s="99" t="s">
        <v>834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70</v>
      </c>
      <c r="J4596" s="13">
        <v>30</v>
      </c>
      <c r="K4596" s="13">
        <v>58</v>
      </c>
      <c r="L4596" s="13">
        <v>0</v>
      </c>
      <c r="M4596" s="13">
        <v>0</v>
      </c>
      <c r="N4596" s="14">
        <f>D4596*$D$14</f>
        <v>180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568.79999999999995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43"/>
        <v>748.8</v>
      </c>
      <c r="Y4596" s="14">
        <f t="shared" si="1444"/>
        <v>0</v>
      </c>
      <c r="Z4596" s="14">
        <f t="shared" si="1445"/>
        <v>0</v>
      </c>
      <c r="AA4596" s="14">
        <f t="shared" si="1446"/>
        <v>0</v>
      </c>
      <c r="AB4596" s="14">
        <f t="shared" si="1452"/>
        <v>0</v>
      </c>
      <c r="AC4596" s="15">
        <f t="shared" si="1451"/>
        <v>748.8</v>
      </c>
      <c r="AD4596" s="48">
        <f>(ROUND(AC4596-AC4585,1)/AC4585)</f>
        <v>0.24800000000000003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70</v>
      </c>
      <c r="J4597" s="13">
        <v>30</v>
      </c>
      <c r="K4597" s="13">
        <v>0</v>
      </c>
      <c r="L4597" s="13">
        <v>58</v>
      </c>
      <c r="M4597" s="13">
        <v>0</v>
      </c>
      <c r="N4597" s="14">
        <f>D4597*$D$15</f>
        <v>180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568.79999999999995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43"/>
        <v>748.8</v>
      </c>
      <c r="Y4597" s="14">
        <f t="shared" si="1444"/>
        <v>0</v>
      </c>
      <c r="Z4597" s="14">
        <f t="shared" si="1445"/>
        <v>0</v>
      </c>
      <c r="AA4597" s="14">
        <f t="shared" si="1446"/>
        <v>0</v>
      </c>
      <c r="AB4597" s="14">
        <f t="shared" si="1452"/>
        <v>0</v>
      </c>
      <c r="AC4597" s="15">
        <f t="shared" si="1451"/>
        <v>748.8</v>
      </c>
      <c r="AD4597" s="48">
        <f>(ROUND(AC4597-AC4585,1)/AC4585)</f>
        <v>0.24800000000000003</v>
      </c>
      <c r="AE4597" s="113"/>
      <c r="AF4597" s="60"/>
    </row>
    <row r="4598" spans="1:32">
      <c r="A4598" s="99"/>
      <c r="B4598" s="91"/>
      <c r="C4598" s="21" t="s">
        <v>325</v>
      </c>
      <c r="D4598" s="12">
        <v>80</v>
      </c>
      <c r="E4598" s="12">
        <v>0</v>
      </c>
      <c r="F4598" s="12">
        <v>60</v>
      </c>
      <c r="G4598" s="12">
        <v>0</v>
      </c>
      <c r="H4598" s="12">
        <v>0</v>
      </c>
      <c r="I4598" s="13">
        <v>70</v>
      </c>
      <c r="J4598" s="13">
        <v>70</v>
      </c>
      <c r="K4598" s="13">
        <v>0</v>
      </c>
      <c r="L4598" s="13">
        <v>0</v>
      </c>
      <c r="M4598" s="13">
        <v>0</v>
      </c>
      <c r="N4598" s="14">
        <f>D4598*$D$16</f>
        <v>128</v>
      </c>
      <c r="O4598" s="14">
        <f>E4598*$E$16</f>
        <v>0</v>
      </c>
      <c r="P4598" s="14">
        <f>F4598*$F$16</f>
        <v>96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403.20000000000005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43"/>
        <v>531.20000000000005</v>
      </c>
      <c r="Y4598" s="14">
        <f t="shared" si="1444"/>
        <v>0</v>
      </c>
      <c r="Z4598" s="14">
        <f t="shared" si="1445"/>
        <v>96</v>
      </c>
      <c r="AA4598" s="14">
        <f t="shared" si="1446"/>
        <v>0</v>
      </c>
      <c r="AB4598" s="14">
        <f t="shared" si="1452"/>
        <v>0</v>
      </c>
      <c r="AC4598" s="15">
        <f t="shared" si="1451"/>
        <v>627.20000000000005</v>
      </c>
      <c r="AD4598" s="48">
        <f>(ROUND(AC4598-AC4585,1)/AC4585)</f>
        <v>4.533333333333333E-2</v>
      </c>
      <c r="AE4598" s="113"/>
      <c r="AF4598" s="60"/>
    </row>
    <row r="4599" spans="1:32">
      <c r="A4599" s="99"/>
      <c r="B4599" s="91"/>
      <c r="C4599" s="21" t="s">
        <v>326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100</v>
      </c>
      <c r="J4599" s="13">
        <v>30</v>
      </c>
      <c r="K4599" s="13">
        <v>0</v>
      </c>
      <c r="L4599" s="13">
        <v>0</v>
      </c>
      <c r="M4599" s="13">
        <v>0</v>
      </c>
      <c r="N4599" s="14">
        <f>D4599*$D$17</f>
        <v>128</v>
      </c>
      <c r="O4599" s="14">
        <f>E4599*$E$17</f>
        <v>0</v>
      </c>
      <c r="P4599" s="14">
        <f>F4599*$F$17</f>
        <v>96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486.4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43"/>
        <v>614.4</v>
      </c>
      <c r="Y4599" s="14">
        <f t="shared" si="1444"/>
        <v>0</v>
      </c>
      <c r="Z4599" s="14">
        <f t="shared" si="1445"/>
        <v>96</v>
      </c>
      <c r="AA4599" s="14">
        <f t="shared" si="1446"/>
        <v>0</v>
      </c>
      <c r="AB4599" s="14">
        <f t="shared" si="1452"/>
        <v>0</v>
      </c>
      <c r="AC4599" s="15">
        <f t="shared" si="1451"/>
        <v>710.4</v>
      </c>
      <c r="AD4599" s="48">
        <f>(ROUND(AC4599-AC4585,1)/AC4585)</f>
        <v>0.184</v>
      </c>
      <c r="AE4599" s="113"/>
      <c r="AF4599" s="60"/>
    </row>
    <row r="4600" spans="1:32">
      <c r="A4600" s="106" t="s">
        <v>0</v>
      </c>
      <c r="B4600" s="92" t="s">
        <v>617</v>
      </c>
      <c r="C4600" s="50" t="s">
        <v>241</v>
      </c>
      <c r="D4600" s="11">
        <v>80</v>
      </c>
      <c r="E4600" s="11">
        <v>0</v>
      </c>
      <c r="F4600" s="11">
        <v>0</v>
      </c>
      <c r="G4600" s="11">
        <v>60</v>
      </c>
      <c r="H4600" s="11">
        <v>0</v>
      </c>
      <c r="I4600" s="51">
        <v>30</v>
      </c>
      <c r="J4600" s="51">
        <v>70</v>
      </c>
      <c r="K4600" s="51">
        <v>0</v>
      </c>
      <c r="L4600" s="51">
        <v>0</v>
      </c>
      <c r="M4600" s="51">
        <v>0</v>
      </c>
      <c r="N4600" s="52">
        <f>D4600*$D$3</f>
        <v>160</v>
      </c>
      <c r="O4600" s="52">
        <f>E4600*$E$3</f>
        <v>0</v>
      </c>
      <c r="P4600" s="52">
        <f>F4600*$F$3</f>
        <v>0</v>
      </c>
      <c r="Q4600" s="52">
        <f>G4600*$G$3</f>
        <v>120</v>
      </c>
      <c r="R4600" s="52">
        <f>H4600*$H$3</f>
        <v>0</v>
      </c>
      <c r="S4600" s="52">
        <f>(N4600/100)*(I4600*$I$3)+(N4600/100)*(J4600*$J$3)</f>
        <v>320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43"/>
        <v>480</v>
      </c>
      <c r="Y4600" s="52">
        <f t="shared" si="1444"/>
        <v>0</v>
      </c>
      <c r="Z4600" s="52">
        <f t="shared" si="1445"/>
        <v>0</v>
      </c>
      <c r="AA4600" s="52">
        <f t="shared" si="1446"/>
        <v>120</v>
      </c>
      <c r="AB4600" s="52">
        <f t="shared" si="1448"/>
        <v>0</v>
      </c>
      <c r="AC4600" s="53">
        <f>ROUND(X4600+Y4600+Z4600+AA4600+AB4600,1)</f>
        <v>600</v>
      </c>
      <c r="AD4600" s="58"/>
      <c r="AE4600" s="111"/>
      <c r="AF4600" s="63"/>
    </row>
    <row r="4601" spans="1:32">
      <c r="A4601" s="99" t="s">
        <v>801</v>
      </c>
      <c r="B4601" s="93">
        <v>12</v>
      </c>
      <c r="C4601" s="21" t="s">
        <v>324</v>
      </c>
      <c r="D4601" s="12">
        <v>80</v>
      </c>
      <c r="E4601" s="12">
        <v>0</v>
      </c>
      <c r="F4601" s="12">
        <v>0</v>
      </c>
      <c r="G4601" s="12">
        <v>60</v>
      </c>
      <c r="H4601" s="12">
        <v>0</v>
      </c>
      <c r="I4601" s="13">
        <v>75</v>
      </c>
      <c r="J4601" s="13">
        <v>75</v>
      </c>
      <c r="K4601" s="13">
        <v>0</v>
      </c>
      <c r="L4601" s="13">
        <v>0</v>
      </c>
      <c r="M4601" s="13">
        <v>0</v>
      </c>
      <c r="N4601" s="14">
        <f>D4601*$D$4</f>
        <v>128</v>
      </c>
      <c r="O4601" s="14">
        <f>E4601*$E$4</f>
        <v>0</v>
      </c>
      <c r="P4601" s="14">
        <f>F4601*$F$4</f>
        <v>0</v>
      </c>
      <c r="Q4601" s="14">
        <f>G4601*$G$4</f>
        <v>96</v>
      </c>
      <c r="R4601" s="14">
        <f>H4601*$H$4</f>
        <v>0</v>
      </c>
      <c r="S4601" s="14">
        <f>(N4601/100)*(I4601*$I$4)+(N4601/100)*(J4601*$J$4)</f>
        <v>480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53">N4601+S4601</f>
        <v>608</v>
      </c>
      <c r="Y4601" s="14">
        <f t="shared" ref="Y4601:Y4614" si="1454">O4601+T4601</f>
        <v>0</v>
      </c>
      <c r="Z4601" s="14">
        <f t="shared" ref="Z4601:Z4614" si="1455">P4601+U4601</f>
        <v>0</v>
      </c>
      <c r="AA4601" s="14">
        <f t="shared" ref="AA4601:AA4614" si="1456">Q4601+V4601</f>
        <v>96</v>
      </c>
      <c r="AB4601" s="14">
        <f>R4601+W4601</f>
        <v>0</v>
      </c>
      <c r="AC4601" s="15">
        <f>ROUND(X4601+Y4601+Z4601+AA4601+AB4601,1)</f>
        <v>704</v>
      </c>
      <c r="AD4601" s="48">
        <f>(ROUND(AC4601-AC4600,1)/AC4600)</f>
        <v>0.17333333333333334</v>
      </c>
      <c r="AE4601" s="113"/>
      <c r="AF4601" s="60"/>
    </row>
    <row r="4602" spans="1:32">
      <c r="A4602" s="99" t="s">
        <v>802</v>
      </c>
      <c r="B4602" s="93">
        <v>12</v>
      </c>
      <c r="C4602" s="21" t="s">
        <v>835</v>
      </c>
      <c r="D4602" s="12">
        <v>80</v>
      </c>
      <c r="E4602" s="12">
        <v>0</v>
      </c>
      <c r="F4602" s="12">
        <v>0</v>
      </c>
      <c r="G4602" s="12">
        <v>60</v>
      </c>
      <c r="H4602" s="12">
        <v>0</v>
      </c>
      <c r="I4602" s="13">
        <v>30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D4602*$D$5</f>
        <v>160</v>
      </c>
      <c r="O4602" s="14">
        <f>E4602*$E$5</f>
        <v>0</v>
      </c>
      <c r="P4602" s="14">
        <f>F4602*$F$5</f>
        <v>0</v>
      </c>
      <c r="Q4602" s="14">
        <f>G4602*$G$5</f>
        <v>120</v>
      </c>
      <c r="R4602" s="14">
        <f>H4602*$H$5</f>
        <v>0</v>
      </c>
      <c r="S4602" s="14">
        <f>(N4602/100)*(I4602*$I$5)+(N4602/100)*(J4602*$J$5)</f>
        <v>288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53"/>
        <v>448</v>
      </c>
      <c r="Y4602" s="14">
        <f t="shared" si="1454"/>
        <v>0</v>
      </c>
      <c r="Z4602" s="14">
        <f t="shared" si="1455"/>
        <v>0</v>
      </c>
      <c r="AA4602" s="14">
        <f t="shared" si="1456"/>
        <v>120</v>
      </c>
      <c r="AB4602" s="14">
        <f>R4602+W4602</f>
        <v>0</v>
      </c>
      <c r="AC4602" s="15">
        <f t="shared" ref="AC4602:AC4614" si="1457">ROUND(X4602+Y4602+Z4602+AA4602+AB4602,1)</f>
        <v>568</v>
      </c>
      <c r="AD4602" s="48">
        <f>(ROUND(AC4602-AC4600,1)/AC4600)</f>
        <v>-5.3333333333333337E-2</v>
      </c>
      <c r="AE4602" s="113"/>
      <c r="AF4602" s="60"/>
    </row>
    <row r="4603" spans="1:32">
      <c r="A4603" s="99" t="s">
        <v>803</v>
      </c>
      <c r="B4603" s="93">
        <v>0</v>
      </c>
      <c r="C4603" s="21" t="s">
        <v>337</v>
      </c>
      <c r="D4603" s="12">
        <v>80</v>
      </c>
      <c r="E4603" s="12">
        <v>0</v>
      </c>
      <c r="F4603" s="12">
        <v>0</v>
      </c>
      <c r="G4603" s="12">
        <v>60</v>
      </c>
      <c r="H4603" s="12">
        <v>0</v>
      </c>
      <c r="I4603" s="13">
        <v>30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D4603*$D$6</f>
        <v>160</v>
      </c>
      <c r="O4603" s="14">
        <f>E4603*$E$6</f>
        <v>0</v>
      </c>
      <c r="P4603" s="14">
        <f>F4603*$F$6</f>
        <v>0</v>
      </c>
      <c r="Q4603" s="14">
        <f>G4603*$G$6</f>
        <v>120</v>
      </c>
      <c r="R4603" s="14">
        <f>H4603*$H$6</f>
        <v>0</v>
      </c>
      <c r="S4603" s="14">
        <f>(N4603/100)*(I4603*$I$6)+(N4603/100)*(J4603*$J$6)</f>
        <v>288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53"/>
        <v>448</v>
      </c>
      <c r="Y4603" s="14">
        <f t="shared" si="1454"/>
        <v>0</v>
      </c>
      <c r="Z4603" s="14">
        <f t="shared" si="1455"/>
        <v>0</v>
      </c>
      <c r="AA4603" s="14">
        <f t="shared" si="1456"/>
        <v>120</v>
      </c>
      <c r="AB4603" s="14">
        <f t="shared" ref="AB4603:AB4614" si="1458">R4603+W4603</f>
        <v>0</v>
      </c>
      <c r="AC4603" s="15">
        <f t="shared" si="1457"/>
        <v>568</v>
      </c>
      <c r="AD4603" s="48">
        <f>(ROUND(AC4603-AC4600,1)/AC4600)</f>
        <v>-5.3333333333333337E-2</v>
      </c>
      <c r="AE4603" s="113"/>
      <c r="AF4603" s="60"/>
    </row>
    <row r="4604" spans="1:32">
      <c r="A4604" s="99" t="s">
        <v>804</v>
      </c>
      <c r="B4604" s="93">
        <v>0</v>
      </c>
      <c r="C4604" s="21" t="s">
        <v>338</v>
      </c>
      <c r="D4604" s="12">
        <v>80</v>
      </c>
      <c r="E4604" s="12">
        <v>0</v>
      </c>
      <c r="F4604" s="12">
        <v>0</v>
      </c>
      <c r="G4604" s="12">
        <v>60</v>
      </c>
      <c r="H4604" s="12">
        <v>0</v>
      </c>
      <c r="I4604" s="13">
        <v>30</v>
      </c>
      <c r="J4604" s="13">
        <v>70</v>
      </c>
      <c r="K4604" s="13">
        <v>0</v>
      </c>
      <c r="L4604" s="13">
        <v>0</v>
      </c>
      <c r="M4604" s="13">
        <v>0</v>
      </c>
      <c r="N4604" s="14">
        <f>D4604*$D$7</f>
        <v>160</v>
      </c>
      <c r="O4604" s="14">
        <f>E4604*$E$7</f>
        <v>0</v>
      </c>
      <c r="P4604" s="14">
        <f>F4604*$F$7</f>
        <v>0</v>
      </c>
      <c r="Q4604" s="14">
        <f>G4604*$G$7</f>
        <v>120</v>
      </c>
      <c r="R4604" s="14">
        <f>H4604*$H$7</f>
        <v>0</v>
      </c>
      <c r="S4604" s="14">
        <f>(N4604/100)*(I4604*$I$7)+(N4604/100)*(J4604*$J$7)</f>
        <v>288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53"/>
        <v>448</v>
      </c>
      <c r="Y4604" s="14">
        <f t="shared" si="1454"/>
        <v>0</v>
      </c>
      <c r="Z4604" s="14">
        <f t="shared" si="1455"/>
        <v>0</v>
      </c>
      <c r="AA4604" s="14">
        <f t="shared" si="1456"/>
        <v>120</v>
      </c>
      <c r="AB4604" s="14">
        <f t="shared" si="1458"/>
        <v>0</v>
      </c>
      <c r="AC4604" s="15">
        <f t="shared" si="1457"/>
        <v>568</v>
      </c>
      <c r="AD4604" s="48">
        <f>(ROUND(AC4604-AC4600,1)/AC4600)</f>
        <v>-5.3333333333333337E-2</v>
      </c>
      <c r="AE4604" s="113"/>
      <c r="AF4604" s="60"/>
    </row>
    <row r="4605" spans="1:32">
      <c r="A4605" s="99" t="s">
        <v>654</v>
      </c>
      <c r="B4605" s="93"/>
      <c r="C4605" s="21" t="s">
        <v>339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30</v>
      </c>
      <c r="J4605" s="13">
        <v>70</v>
      </c>
      <c r="K4605" s="13">
        <v>0</v>
      </c>
      <c r="L4605" s="13">
        <v>0</v>
      </c>
      <c r="M4605" s="13">
        <v>0</v>
      </c>
      <c r="N4605" s="14">
        <f>D4605*$D$8</f>
        <v>160</v>
      </c>
      <c r="O4605" s="14">
        <f>E4605*$E$8</f>
        <v>0</v>
      </c>
      <c r="P4605" s="14">
        <f>F4605*$F$8</f>
        <v>0</v>
      </c>
      <c r="Q4605" s="14">
        <f>G4605*$G$8</f>
        <v>120</v>
      </c>
      <c r="R4605" s="14">
        <f>H4605*$H$8</f>
        <v>0</v>
      </c>
      <c r="S4605" s="14">
        <f>(N4605/100)*(I4605*$I$8)+(N4605/100)*(J4605*$J$8)</f>
        <v>288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53"/>
        <v>448</v>
      </c>
      <c r="Y4605" s="14">
        <f t="shared" si="1454"/>
        <v>0</v>
      </c>
      <c r="Z4605" s="14">
        <f t="shared" si="1455"/>
        <v>0</v>
      </c>
      <c r="AA4605" s="14">
        <f t="shared" si="1456"/>
        <v>120</v>
      </c>
      <c r="AB4605" s="14">
        <f t="shared" si="1458"/>
        <v>0</v>
      </c>
      <c r="AC4605" s="15">
        <f t="shared" si="1457"/>
        <v>568</v>
      </c>
      <c r="AD4605" s="48">
        <f>(ROUND(AC4605-AC4600,1)/AC4600)</f>
        <v>-5.3333333333333337E-2</v>
      </c>
      <c r="AE4605" s="113"/>
      <c r="AF4605" s="60"/>
    </row>
    <row r="4606" spans="1:32">
      <c r="A4606" s="99" t="s">
        <v>595</v>
      </c>
      <c r="B4606" s="93"/>
      <c r="C4606" s="21" t="s">
        <v>1</v>
      </c>
      <c r="D4606" s="12">
        <v>40</v>
      </c>
      <c r="E4606" s="12">
        <v>140</v>
      </c>
      <c r="F4606" s="12">
        <v>0</v>
      </c>
      <c r="G4606" s="12">
        <v>0</v>
      </c>
      <c r="H4606" s="12">
        <v>0</v>
      </c>
      <c r="I4606" s="13">
        <v>30</v>
      </c>
      <c r="J4606" s="13">
        <v>70</v>
      </c>
      <c r="K4606" s="13">
        <v>80</v>
      </c>
      <c r="L4606" s="13">
        <v>0</v>
      </c>
      <c r="M4606" s="13">
        <v>0</v>
      </c>
      <c r="N4606" s="14">
        <f>D4606*$D$9</f>
        <v>52</v>
      </c>
      <c r="O4606" s="14">
        <f>E4606*$E$9</f>
        <v>210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104</v>
      </c>
      <c r="T4606" s="14">
        <f>(O4606/100)*(K4606*$K$9)</f>
        <v>336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53"/>
        <v>156</v>
      </c>
      <c r="Y4606" s="14">
        <f t="shared" si="1454"/>
        <v>546</v>
      </c>
      <c r="Z4606" s="14">
        <f t="shared" si="1455"/>
        <v>0</v>
      </c>
      <c r="AA4606" s="14">
        <f t="shared" si="1456"/>
        <v>0</v>
      </c>
      <c r="AB4606" s="14">
        <f t="shared" si="1458"/>
        <v>0</v>
      </c>
      <c r="AC4606" s="15">
        <f t="shared" si="1457"/>
        <v>702</v>
      </c>
      <c r="AD4606" s="48">
        <f>(ROUND(AC4606-AC4600,1)/AC4600)</f>
        <v>0.17</v>
      </c>
      <c r="AE4606" s="113"/>
      <c r="AF4606" s="60"/>
    </row>
    <row r="4607" spans="1:32">
      <c r="A4607" s="99" t="s">
        <v>830</v>
      </c>
      <c r="B4607" s="93"/>
      <c r="C4607" s="21" t="s">
        <v>2</v>
      </c>
      <c r="D4607" s="12">
        <v>40</v>
      </c>
      <c r="E4607" s="12">
        <v>0</v>
      </c>
      <c r="F4607" s="12">
        <v>140</v>
      </c>
      <c r="G4607" s="12">
        <v>0</v>
      </c>
      <c r="H4607" s="12">
        <v>0</v>
      </c>
      <c r="I4607" s="13">
        <v>30</v>
      </c>
      <c r="J4607" s="13">
        <v>70</v>
      </c>
      <c r="K4607" s="13">
        <v>40</v>
      </c>
      <c r="L4607" s="13">
        <v>40</v>
      </c>
      <c r="M4607" s="13">
        <v>0</v>
      </c>
      <c r="N4607" s="14">
        <f>D4607*$D$10</f>
        <v>52</v>
      </c>
      <c r="O4607" s="14">
        <f>E4607*$E$10</f>
        <v>0</v>
      </c>
      <c r="P4607" s="14">
        <f>F4607*$F$10</f>
        <v>210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104</v>
      </c>
      <c r="T4607" s="14">
        <f>(O4607/100)*(K4607*$J$10)</f>
        <v>0</v>
      </c>
      <c r="U4607" s="14">
        <f>(P4607/100)*(K4607*$K$10)+(P4607/100)*(L4607*$L$10)</f>
        <v>336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53"/>
        <v>156</v>
      </c>
      <c r="Y4607" s="14">
        <f t="shared" si="1454"/>
        <v>0</v>
      </c>
      <c r="Z4607" s="14">
        <f t="shared" si="1455"/>
        <v>546</v>
      </c>
      <c r="AA4607" s="14">
        <f t="shared" si="1456"/>
        <v>0</v>
      </c>
      <c r="AB4607" s="14">
        <f t="shared" si="1458"/>
        <v>0</v>
      </c>
      <c r="AC4607" s="15">
        <f t="shared" si="1457"/>
        <v>702</v>
      </c>
      <c r="AD4607" s="48">
        <f>(ROUND(AC4607-AC4600,1)/AC4600)</f>
        <v>0.17</v>
      </c>
      <c r="AE4607" s="113"/>
      <c r="AF4607" s="60"/>
    </row>
    <row r="4608" spans="1:32">
      <c r="A4608" s="99" t="s">
        <v>831</v>
      </c>
      <c r="B4608" s="93"/>
      <c r="C4608" s="21" t="s">
        <v>3</v>
      </c>
      <c r="D4608" s="12">
        <v>40</v>
      </c>
      <c r="E4608" s="12">
        <v>0</v>
      </c>
      <c r="F4608" s="12">
        <v>0</v>
      </c>
      <c r="G4608" s="12">
        <v>140</v>
      </c>
      <c r="H4608" s="12">
        <v>0</v>
      </c>
      <c r="I4608" s="13">
        <v>30</v>
      </c>
      <c r="J4608" s="13">
        <v>70</v>
      </c>
      <c r="K4608" s="13">
        <v>0</v>
      </c>
      <c r="L4608" s="13">
        <v>80</v>
      </c>
      <c r="M4608" s="13">
        <v>0</v>
      </c>
      <c r="N4608" s="14">
        <f>D4608*$D$11</f>
        <v>52</v>
      </c>
      <c r="O4608" s="14">
        <f>E4608*$E$11</f>
        <v>0</v>
      </c>
      <c r="P4608" s="14">
        <f>F4608*$F$11</f>
        <v>0</v>
      </c>
      <c r="Q4608" s="14">
        <f>G4608*$G$11</f>
        <v>210</v>
      </c>
      <c r="R4608" s="14">
        <f>H4608*$H$11</f>
        <v>0</v>
      </c>
      <c r="S4608" s="14">
        <f>(N4608/100)*(I4608*$I$11)+(N4608/100)*(J4608*$J$11)</f>
        <v>104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336</v>
      </c>
      <c r="W4608" s="14">
        <f>(R4608/100)*(K4608*$K$11)+(R4608/100)*(L4608*$L$11)</f>
        <v>0</v>
      </c>
      <c r="X4608" s="14">
        <f t="shared" si="1453"/>
        <v>156</v>
      </c>
      <c r="Y4608" s="14">
        <f t="shared" si="1454"/>
        <v>0</v>
      </c>
      <c r="Z4608" s="14">
        <f t="shared" si="1455"/>
        <v>0</v>
      </c>
      <c r="AA4608" s="14">
        <f t="shared" si="1456"/>
        <v>546</v>
      </c>
      <c r="AB4608" s="14">
        <f t="shared" si="1458"/>
        <v>0</v>
      </c>
      <c r="AC4608" s="15">
        <f t="shared" si="1457"/>
        <v>702</v>
      </c>
      <c r="AD4608" s="48">
        <f>(ROUND(AC4608-AC4600,1)/AC4600)</f>
        <v>0.17</v>
      </c>
      <c r="AE4608" s="113"/>
      <c r="AF4608" s="60"/>
    </row>
    <row r="4609" spans="1:32">
      <c r="A4609" s="99" t="s">
        <v>832</v>
      </c>
      <c r="B4609" s="93"/>
      <c r="C4609" s="21" t="s">
        <v>4</v>
      </c>
      <c r="D4609" s="12">
        <v>40</v>
      </c>
      <c r="E4609" s="12">
        <v>0</v>
      </c>
      <c r="F4609" s="12">
        <v>0</v>
      </c>
      <c r="G4609" s="12">
        <v>0</v>
      </c>
      <c r="H4609" s="12">
        <v>140</v>
      </c>
      <c r="I4609" s="13">
        <v>30</v>
      </c>
      <c r="J4609" s="13">
        <v>70</v>
      </c>
      <c r="K4609" s="13">
        <v>40</v>
      </c>
      <c r="L4609" s="13">
        <v>40</v>
      </c>
      <c r="M4609" s="13">
        <v>0</v>
      </c>
      <c r="N4609" s="14">
        <f>D4609*$D$12</f>
        <v>52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210</v>
      </c>
      <c r="S4609" s="14">
        <f>(N4609/100)*(I4609*$I$12)+(N4609/100)*(J4609*$J$12)</f>
        <v>104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336</v>
      </c>
      <c r="X4609" s="14">
        <f t="shared" si="1453"/>
        <v>156</v>
      </c>
      <c r="Y4609" s="14">
        <f t="shared" si="1454"/>
        <v>0</v>
      </c>
      <c r="Z4609" s="14">
        <f t="shared" si="1455"/>
        <v>0</v>
      </c>
      <c r="AA4609" s="14">
        <f t="shared" si="1456"/>
        <v>0</v>
      </c>
      <c r="AB4609" s="14">
        <f t="shared" si="1458"/>
        <v>546</v>
      </c>
      <c r="AC4609" s="15">
        <f t="shared" si="1457"/>
        <v>702</v>
      </c>
      <c r="AD4609" s="48">
        <f>(ROUND(AC4609-AC4600,1)/AC4600)</f>
        <v>0.17</v>
      </c>
      <c r="AE4609" s="113"/>
      <c r="AF4609" s="60"/>
    </row>
    <row r="4610" spans="1:32">
      <c r="A4610" s="99" t="s">
        <v>833</v>
      </c>
      <c r="B4610" s="93"/>
      <c r="C4610" s="21" t="s">
        <v>327</v>
      </c>
      <c r="D4610" s="12">
        <v>80</v>
      </c>
      <c r="E4610" s="12">
        <v>0</v>
      </c>
      <c r="F4610" s="12">
        <v>0</v>
      </c>
      <c r="G4610" s="12">
        <v>60</v>
      </c>
      <c r="H4610" s="12">
        <v>0</v>
      </c>
      <c r="I4610" s="13">
        <v>30</v>
      </c>
      <c r="J4610" s="13">
        <v>70</v>
      </c>
      <c r="K4610" s="13">
        <v>0</v>
      </c>
      <c r="L4610" s="13">
        <v>0</v>
      </c>
      <c r="M4610" s="13">
        <v>70</v>
      </c>
      <c r="N4610" s="14">
        <f>D4610*$D$13</f>
        <v>120</v>
      </c>
      <c r="O4610" s="14">
        <f>E4610*$E$13</f>
        <v>0</v>
      </c>
      <c r="P4610" s="14">
        <f>F4610*$F$13</f>
        <v>0</v>
      </c>
      <c r="Q4610" s="14">
        <f>G4610*$G$13</f>
        <v>90</v>
      </c>
      <c r="R4610" s="14">
        <f>H4610*$H$13</f>
        <v>0</v>
      </c>
      <c r="S4610" s="14">
        <f>(N4610/100)*(I4610*$I$13)+(N4610/100)*(J4610*$J$13)+(N4610/100)*(M4610*$M$13)</f>
        <v>408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126</v>
      </c>
      <c r="W4610" s="14">
        <f>(R4610/100)*(K4610*$K$13)+(R4610/100)*(L4610*$L$13)+(R4610/100)*(M4610*$M$13)</f>
        <v>0</v>
      </c>
      <c r="X4610" s="14">
        <f>N4610+S4610</f>
        <v>528</v>
      </c>
      <c r="Y4610" s="14">
        <f t="shared" si="1454"/>
        <v>0</v>
      </c>
      <c r="Z4610" s="14">
        <f t="shared" si="1455"/>
        <v>0</v>
      </c>
      <c r="AA4610" s="14">
        <f t="shared" si="1456"/>
        <v>216</v>
      </c>
      <c r="AB4610" s="14">
        <f t="shared" si="1458"/>
        <v>0</v>
      </c>
      <c r="AC4610" s="15">
        <f t="shared" si="1457"/>
        <v>744</v>
      </c>
      <c r="AD4610" s="48">
        <f>(ROUND(AC4610-AC4600,1)/AC4600)</f>
        <v>0.24</v>
      </c>
      <c r="AE4610" s="113"/>
      <c r="AF4610" s="60"/>
    </row>
    <row r="4611" spans="1:32">
      <c r="A4611" s="99" t="s">
        <v>834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70</v>
      </c>
      <c r="K4611" s="13">
        <v>58</v>
      </c>
      <c r="L4611" s="13">
        <v>0</v>
      </c>
      <c r="M4611" s="13">
        <v>0</v>
      </c>
      <c r="N4611" s="14">
        <f>D4611*$D$14</f>
        <v>180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568.79999999999995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53"/>
        <v>748.8</v>
      </c>
      <c r="Y4611" s="14">
        <f t="shared" si="1454"/>
        <v>0</v>
      </c>
      <c r="Z4611" s="14">
        <f t="shared" si="1455"/>
        <v>0</v>
      </c>
      <c r="AA4611" s="14">
        <f t="shared" si="1456"/>
        <v>0</v>
      </c>
      <c r="AB4611" s="14">
        <f t="shared" si="1458"/>
        <v>0</v>
      </c>
      <c r="AC4611" s="15">
        <f t="shared" si="1457"/>
        <v>748.8</v>
      </c>
      <c r="AD4611" s="48">
        <f>(ROUND(AC4611-AC4600,1)/AC4600)</f>
        <v>0.24800000000000003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30</v>
      </c>
      <c r="J4612" s="13">
        <v>70</v>
      </c>
      <c r="K4612" s="13">
        <v>0</v>
      </c>
      <c r="L4612" s="13">
        <v>58</v>
      </c>
      <c r="M4612" s="13">
        <v>0</v>
      </c>
      <c r="N4612" s="14">
        <f>D4612*$D$15</f>
        <v>180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568.79999999999995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53"/>
        <v>748.8</v>
      </c>
      <c r="Y4612" s="14">
        <f t="shared" si="1454"/>
        <v>0</v>
      </c>
      <c r="Z4612" s="14">
        <f t="shared" si="1455"/>
        <v>0</v>
      </c>
      <c r="AA4612" s="14">
        <f t="shared" si="1456"/>
        <v>0</v>
      </c>
      <c r="AB4612" s="14">
        <f t="shared" si="1458"/>
        <v>0</v>
      </c>
      <c r="AC4612" s="15">
        <f t="shared" si="1457"/>
        <v>748.8</v>
      </c>
      <c r="AD4612" s="48">
        <f>(ROUND(AC4612-AC4600,1)/AC4600)</f>
        <v>0.24800000000000003</v>
      </c>
      <c r="AE4612" s="113"/>
      <c r="AF4612" s="60"/>
    </row>
    <row r="4613" spans="1:32">
      <c r="A4613" s="99"/>
      <c r="B4613" s="93"/>
      <c r="C4613" s="21" t="s">
        <v>325</v>
      </c>
      <c r="D4613" s="12">
        <v>80</v>
      </c>
      <c r="E4613" s="12">
        <v>0</v>
      </c>
      <c r="F4613" s="12">
        <v>0</v>
      </c>
      <c r="G4613" s="12">
        <v>60</v>
      </c>
      <c r="H4613" s="12">
        <v>0</v>
      </c>
      <c r="I4613" s="13">
        <v>30</v>
      </c>
      <c r="J4613" s="13">
        <v>100</v>
      </c>
      <c r="K4613" s="13">
        <v>0</v>
      </c>
      <c r="L4613" s="13">
        <v>0</v>
      </c>
      <c r="M4613" s="13">
        <v>0</v>
      </c>
      <c r="N4613" s="14">
        <f>D4613*$D$16</f>
        <v>128</v>
      </c>
      <c r="O4613" s="14">
        <f>E4613*$E$16</f>
        <v>0</v>
      </c>
      <c r="P4613" s="14">
        <f>F4613*$F$16</f>
        <v>0</v>
      </c>
      <c r="Q4613" s="14">
        <f>G4613*$G$16</f>
        <v>96</v>
      </c>
      <c r="R4613" s="14">
        <f>H4613*$H$16</f>
        <v>0</v>
      </c>
      <c r="S4613" s="14">
        <f>(N4613/100)*(I4613*$I$16)+(N4613/100)*(J4613*$J$16)</f>
        <v>486.4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53"/>
        <v>614.4</v>
      </c>
      <c r="Y4613" s="14">
        <f t="shared" si="1454"/>
        <v>0</v>
      </c>
      <c r="Z4613" s="14">
        <f t="shared" si="1455"/>
        <v>0</v>
      </c>
      <c r="AA4613" s="14">
        <f t="shared" si="1456"/>
        <v>96</v>
      </c>
      <c r="AB4613" s="14">
        <f t="shared" si="1458"/>
        <v>0</v>
      </c>
      <c r="AC4613" s="15">
        <f t="shared" si="1457"/>
        <v>710.4</v>
      </c>
      <c r="AD4613" s="48">
        <f>(ROUND(AC4613-AC4600,1)/AC4600)</f>
        <v>0.184</v>
      </c>
      <c r="AE4613" s="113"/>
      <c r="AF4613" s="60"/>
    </row>
    <row r="4614" spans="1:32">
      <c r="A4614" s="99"/>
      <c r="B4614" s="93"/>
      <c r="C4614" s="21" t="s">
        <v>326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70</v>
      </c>
      <c r="J4614" s="13">
        <v>70</v>
      </c>
      <c r="K4614" s="13">
        <v>0</v>
      </c>
      <c r="L4614" s="13">
        <v>0</v>
      </c>
      <c r="M4614" s="13">
        <v>0</v>
      </c>
      <c r="N4614" s="14">
        <f>D4614*$D$17</f>
        <v>128</v>
      </c>
      <c r="O4614" s="14">
        <f>E4614*$E$17</f>
        <v>0</v>
      </c>
      <c r="P4614" s="14">
        <f>F4614*$F$17</f>
        <v>0</v>
      </c>
      <c r="Q4614" s="14">
        <f>G4614*$G$17</f>
        <v>96</v>
      </c>
      <c r="R4614" s="14">
        <f>H4614*$H$17</f>
        <v>0</v>
      </c>
      <c r="S4614" s="14">
        <f>(N4614/100)*(I4614*$I$17)+(N4614/100)*(J4614*$J$17)</f>
        <v>403.20000000000005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53"/>
        <v>531.20000000000005</v>
      </c>
      <c r="Y4614" s="14">
        <f t="shared" si="1454"/>
        <v>0</v>
      </c>
      <c r="Z4614" s="14">
        <f t="shared" si="1455"/>
        <v>0</v>
      </c>
      <c r="AA4614" s="14">
        <f t="shared" si="1456"/>
        <v>96</v>
      </c>
      <c r="AB4614" s="14">
        <f t="shared" si="1458"/>
        <v>0</v>
      </c>
      <c r="AC4614" s="15">
        <f t="shared" si="1457"/>
        <v>627.20000000000005</v>
      </c>
      <c r="AD4614" s="48">
        <f>(ROUND(AC4614-AC4600,1)/AC4600)</f>
        <v>4.533333333333333E-2</v>
      </c>
      <c r="AE4614" s="113"/>
      <c r="AF4614" s="60"/>
    </row>
    <row r="4615" spans="1:32">
      <c r="A4615" s="106" t="s">
        <v>0</v>
      </c>
      <c r="B4615" s="90" t="s">
        <v>547</v>
      </c>
      <c r="C4615" s="50" t="s">
        <v>241</v>
      </c>
      <c r="D4615" s="11">
        <v>106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212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381.6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59">N4615+S4615</f>
        <v>593.6</v>
      </c>
      <c r="Y4615" s="52">
        <f t="shared" ref="Y4615:Y4659" si="1460">O4615+T4615</f>
        <v>0</v>
      </c>
      <c r="Z4615" s="52">
        <f t="shared" ref="Z4615:Z4659" si="1461">P4615+U4615</f>
        <v>0</v>
      </c>
      <c r="AA4615" s="52">
        <f t="shared" ref="AA4615:AA4659" si="1462">Q4615+V4615</f>
        <v>0</v>
      </c>
      <c r="AB4615" s="52">
        <f>R4615+W4615</f>
        <v>0</v>
      </c>
      <c r="AC4615" s="53">
        <f>ROUND(X4615+Y4615+Z4615+AA4615+AB4615,1)</f>
        <v>593.6</v>
      </c>
      <c r="AD4615" s="58" t="s">
        <v>329</v>
      </c>
      <c r="AE4615" s="113"/>
      <c r="AF4615" s="60"/>
    </row>
    <row r="4616" spans="1:32">
      <c r="A4616" s="99" t="s">
        <v>801</v>
      </c>
      <c r="B4616" s="91">
        <v>10</v>
      </c>
      <c r="C4616" s="21" t="s">
        <v>324</v>
      </c>
      <c r="D4616" s="12">
        <v>106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169.60000000000002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542.72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59"/>
        <v>712.32</v>
      </c>
      <c r="Y4616" s="14">
        <f t="shared" si="1460"/>
        <v>0</v>
      </c>
      <c r="Z4616" s="14">
        <f t="shared" si="1461"/>
        <v>0</v>
      </c>
      <c r="AA4616" s="14">
        <f t="shared" si="1462"/>
        <v>0</v>
      </c>
      <c r="AB4616" s="14">
        <f>R4616+W4616</f>
        <v>0</v>
      </c>
      <c r="AC4616" s="15">
        <f>ROUND(X4616+Y4616+Z4616+AA4616+AB4616,1)</f>
        <v>712.3</v>
      </c>
      <c r="AD4616" s="48">
        <f>(ROUND(AC4616-AC4615,1)/AC4615)</f>
        <v>0.19996630727762804</v>
      </c>
      <c r="AE4616" s="113"/>
      <c r="AF4616" s="60"/>
    </row>
    <row r="4617" spans="1:32">
      <c r="A4617" s="99" t="s">
        <v>802</v>
      </c>
      <c r="B4617" s="91">
        <v>10</v>
      </c>
      <c r="C4617" s="21" t="s">
        <v>835</v>
      </c>
      <c r="D4617" s="12">
        <v>106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212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343.44000000000005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59"/>
        <v>555.44000000000005</v>
      </c>
      <c r="Y4617" s="14">
        <f t="shared" si="1460"/>
        <v>0</v>
      </c>
      <c r="Z4617" s="14">
        <f t="shared" si="1461"/>
        <v>0</v>
      </c>
      <c r="AA4617" s="14">
        <f t="shared" si="1462"/>
        <v>0</v>
      </c>
      <c r="AB4617" s="14">
        <f>R4617+W4617</f>
        <v>0</v>
      </c>
      <c r="AC4617" s="15">
        <f t="shared" ref="AC4617:AC4629" si="1463">ROUND(X4617+Y4617+Z4617+AA4617+AB4617,1)</f>
        <v>555.4</v>
      </c>
      <c r="AD4617" s="48">
        <f>(ROUND(AC4617-AC4615,1)/AC4615)</f>
        <v>-6.4353099730458219E-2</v>
      </c>
      <c r="AE4617" s="111"/>
      <c r="AF4617" s="63"/>
    </row>
    <row r="4618" spans="1:32">
      <c r="A4618" s="99" t="s">
        <v>803</v>
      </c>
      <c r="B4618" s="91">
        <v>0</v>
      </c>
      <c r="C4618" s="21" t="s">
        <v>337</v>
      </c>
      <c r="D4618" s="12">
        <v>106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212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343.44000000000005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59"/>
        <v>555.44000000000005</v>
      </c>
      <c r="Y4618" s="14">
        <f t="shared" si="1460"/>
        <v>0</v>
      </c>
      <c r="Z4618" s="14">
        <f t="shared" si="1461"/>
        <v>0</v>
      </c>
      <c r="AA4618" s="14">
        <f t="shared" si="1462"/>
        <v>0</v>
      </c>
      <c r="AB4618" s="14">
        <f t="shared" ref="AB4618:AB4629" si="1464">R4618+W4618</f>
        <v>0</v>
      </c>
      <c r="AC4618" s="15">
        <f t="shared" si="1463"/>
        <v>555.4</v>
      </c>
      <c r="AD4618" s="48">
        <f>(ROUND(AC4618-AC4615,1)/AC4615)</f>
        <v>-6.4353099730458219E-2</v>
      </c>
      <c r="AE4618" s="113"/>
      <c r="AF4618" s="60"/>
    </row>
    <row r="4619" spans="1:32">
      <c r="A4619" s="99" t="s">
        <v>804</v>
      </c>
      <c r="B4619" s="91">
        <v>30</v>
      </c>
      <c r="C4619" s="21" t="s">
        <v>338</v>
      </c>
      <c r="D4619" s="12">
        <v>106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212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343.44000000000005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59"/>
        <v>555.44000000000005</v>
      </c>
      <c r="Y4619" s="14">
        <f t="shared" si="1460"/>
        <v>0</v>
      </c>
      <c r="Z4619" s="14">
        <f t="shared" si="1461"/>
        <v>0</v>
      </c>
      <c r="AA4619" s="14">
        <f t="shared" si="1462"/>
        <v>0</v>
      </c>
      <c r="AB4619" s="14">
        <f t="shared" si="1464"/>
        <v>0</v>
      </c>
      <c r="AC4619" s="15">
        <f t="shared" si="1463"/>
        <v>555.4</v>
      </c>
      <c r="AD4619" s="48">
        <f>(ROUND(AC4619-AC4615,1)/AC4615)</f>
        <v>-6.4353099730458219E-2</v>
      </c>
      <c r="AE4619" s="113"/>
      <c r="AF4619" s="60"/>
    </row>
    <row r="4620" spans="1:32">
      <c r="A4620" s="99" t="s">
        <v>654</v>
      </c>
      <c r="B4620" s="91"/>
      <c r="C4620" s="21" t="s">
        <v>339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212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343.44000000000005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59"/>
        <v>555.44000000000005</v>
      </c>
      <c r="Y4620" s="14">
        <f t="shared" si="1460"/>
        <v>0</v>
      </c>
      <c r="Z4620" s="14">
        <f t="shared" si="1461"/>
        <v>0</v>
      </c>
      <c r="AA4620" s="14">
        <f t="shared" si="1462"/>
        <v>0</v>
      </c>
      <c r="AB4620" s="14">
        <f t="shared" si="1464"/>
        <v>0</v>
      </c>
      <c r="AC4620" s="15">
        <f t="shared" si="1463"/>
        <v>555.4</v>
      </c>
      <c r="AD4620" s="48">
        <f>(ROUND(AC4620-AC4615,1)/AC4615)</f>
        <v>-6.4353099730458219E-2</v>
      </c>
      <c r="AE4620" s="113"/>
      <c r="AF4620" s="60"/>
    </row>
    <row r="4621" spans="1:32">
      <c r="A4621" s="99" t="s">
        <v>595</v>
      </c>
      <c r="B4621" s="91"/>
      <c r="C4621" s="21" t="s">
        <v>1</v>
      </c>
      <c r="D4621" s="12">
        <v>53</v>
      </c>
      <c r="E4621" s="12">
        <v>115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68.900000000000006</v>
      </c>
      <c r="O4621" s="14">
        <f>E4621*$E$9</f>
        <v>172.5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55.120000000000005</v>
      </c>
      <c r="T4621" s="14">
        <f>(O4621/100)*(K4621*$K$9)</f>
        <v>407.1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59"/>
        <v>124.02000000000001</v>
      </c>
      <c r="Y4621" s="14">
        <f t="shared" si="1460"/>
        <v>579.6</v>
      </c>
      <c r="Z4621" s="14">
        <f t="shared" si="1461"/>
        <v>0</v>
      </c>
      <c r="AA4621" s="14">
        <f t="shared" si="1462"/>
        <v>0</v>
      </c>
      <c r="AB4621" s="14">
        <f t="shared" si="1464"/>
        <v>0</v>
      </c>
      <c r="AC4621" s="15">
        <f t="shared" si="1463"/>
        <v>703.6</v>
      </c>
      <c r="AD4621" s="48">
        <f>(ROUND(AC4621-AC4615,1)/AC4615)</f>
        <v>0.18530997304582209</v>
      </c>
      <c r="AE4621" s="113"/>
      <c r="AF4621" s="60"/>
    </row>
    <row r="4622" spans="1:32">
      <c r="A4622" s="99" t="s">
        <v>830</v>
      </c>
      <c r="B4622" s="91"/>
      <c r="C4622" s="21" t="s">
        <v>2</v>
      </c>
      <c r="D4622" s="12">
        <v>53</v>
      </c>
      <c r="E4622" s="12">
        <v>0</v>
      </c>
      <c r="F4622" s="12">
        <v>115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68.900000000000006</v>
      </c>
      <c r="O4622" s="14">
        <f>E4622*$E$10</f>
        <v>0</v>
      </c>
      <c r="P4622" s="14">
        <f>F4622*$F$10</f>
        <v>172.5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121.26400000000001</v>
      </c>
      <c r="T4622" s="14">
        <f>(O4622/100)*(K4622*$J$10)</f>
        <v>0</v>
      </c>
      <c r="U4622" s="14">
        <f>(P4622/100)*(K4622*$K$10)+(P4622/100)*(L4622*$L$10)</f>
        <v>331.20000000000005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59"/>
        <v>190.16400000000002</v>
      </c>
      <c r="Y4622" s="14">
        <f t="shared" si="1460"/>
        <v>0</v>
      </c>
      <c r="Z4622" s="14">
        <f t="shared" si="1461"/>
        <v>503.70000000000005</v>
      </c>
      <c r="AA4622" s="14">
        <f t="shared" si="1462"/>
        <v>0</v>
      </c>
      <c r="AB4622" s="14">
        <f t="shared" si="1464"/>
        <v>0</v>
      </c>
      <c r="AC4622" s="15">
        <f t="shared" si="1463"/>
        <v>693.9</v>
      </c>
      <c r="AD4622" s="48">
        <f>(ROUND(AC4622-AC4615,1)/AC4615)</f>
        <v>0.16896900269541779</v>
      </c>
      <c r="AE4622" s="113"/>
      <c r="AF4622" s="60"/>
    </row>
    <row r="4623" spans="1:32">
      <c r="A4623" s="99" t="s">
        <v>831</v>
      </c>
      <c r="B4623" s="91"/>
      <c r="C4623" s="21" t="s">
        <v>3</v>
      </c>
      <c r="D4623" s="12">
        <v>53</v>
      </c>
      <c r="E4623" s="12">
        <v>0</v>
      </c>
      <c r="F4623" s="12">
        <v>0</v>
      </c>
      <c r="G4623" s="12">
        <v>115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68.900000000000006</v>
      </c>
      <c r="O4623" s="14">
        <f>E4623*$E$11</f>
        <v>0</v>
      </c>
      <c r="P4623" s="14">
        <f>F4623*$F$11</f>
        <v>0</v>
      </c>
      <c r="Q4623" s="14">
        <f>G4623*$G$11</f>
        <v>172.5</v>
      </c>
      <c r="R4623" s="14">
        <f>H4623*$H$11</f>
        <v>0</v>
      </c>
      <c r="S4623" s="14">
        <f>(N4623/100)*(I4623*$I$11)+(N4623/100)*(J4623*$J$11)+(N4623/100)*(L4623*$L$11)</f>
        <v>166.738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279.45</v>
      </c>
      <c r="W4623" s="14">
        <f>(R4623/100)*(K4623*$K$11)+(R4623/100)*(L4623*$L$11)</f>
        <v>0</v>
      </c>
      <c r="X4623" s="14">
        <f t="shared" si="1459"/>
        <v>235.63800000000001</v>
      </c>
      <c r="Y4623" s="14">
        <f t="shared" si="1460"/>
        <v>0</v>
      </c>
      <c r="Z4623" s="14">
        <f t="shared" si="1461"/>
        <v>0</v>
      </c>
      <c r="AA4623" s="14">
        <f t="shared" si="1462"/>
        <v>451.95</v>
      </c>
      <c r="AB4623" s="14">
        <f t="shared" si="1464"/>
        <v>0</v>
      </c>
      <c r="AC4623" s="15">
        <f t="shared" si="1463"/>
        <v>687.6</v>
      </c>
      <c r="AD4623" s="48">
        <f>(ROUND(AC4623-AC4615,1)/AC4615)</f>
        <v>0.15835579514824796</v>
      </c>
      <c r="AE4623" s="113"/>
      <c r="AF4623" s="60"/>
    </row>
    <row r="4624" spans="1:32">
      <c r="A4624" s="99" t="s">
        <v>832</v>
      </c>
      <c r="B4624" s="91"/>
      <c r="C4624" s="21" t="s">
        <v>4</v>
      </c>
      <c r="D4624" s="12">
        <v>53</v>
      </c>
      <c r="E4624" s="12">
        <v>0</v>
      </c>
      <c r="F4624" s="12">
        <v>0</v>
      </c>
      <c r="G4624" s="12">
        <v>0</v>
      </c>
      <c r="H4624" s="12">
        <v>115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68.900000000000006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172.5</v>
      </c>
      <c r="S4624" s="14">
        <f>(N4624/100)*(I4624*$I$12)+(N4624/100)*(J4624*$J$12)+(N4624/100)*(L4624*$L$12)</f>
        <v>121.26400000000001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331.20000000000005</v>
      </c>
      <c r="X4624" s="14">
        <f t="shared" si="1459"/>
        <v>190.16400000000002</v>
      </c>
      <c r="Y4624" s="14">
        <f t="shared" si="1460"/>
        <v>0</v>
      </c>
      <c r="Z4624" s="14">
        <f t="shared" si="1461"/>
        <v>0</v>
      </c>
      <c r="AA4624" s="14">
        <f t="shared" si="1462"/>
        <v>0</v>
      </c>
      <c r="AB4624" s="14">
        <f t="shared" si="1464"/>
        <v>503.70000000000005</v>
      </c>
      <c r="AC4624" s="15">
        <f t="shared" si="1463"/>
        <v>693.9</v>
      </c>
      <c r="AD4624" s="48">
        <f>(ROUND(AC4624-AC4615,1)/AC4615)</f>
        <v>0.16896900269541779</v>
      </c>
      <c r="AE4624" s="60"/>
      <c r="AF4624" s="60"/>
    </row>
    <row r="4625" spans="1:32">
      <c r="A4625" s="99" t="s">
        <v>833</v>
      </c>
      <c r="B4625" s="91"/>
      <c r="C4625" s="21" t="s">
        <v>327</v>
      </c>
      <c r="D4625" s="12">
        <v>106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159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524.70000000000005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59"/>
        <v>683.7</v>
      </c>
      <c r="Y4625" s="14">
        <f t="shared" si="1460"/>
        <v>0</v>
      </c>
      <c r="Z4625" s="14">
        <f t="shared" si="1461"/>
        <v>0</v>
      </c>
      <c r="AA4625" s="14">
        <f t="shared" si="1462"/>
        <v>0</v>
      </c>
      <c r="AB4625" s="14">
        <f t="shared" si="1464"/>
        <v>0</v>
      </c>
      <c r="AC4625" s="15">
        <f t="shared" si="1463"/>
        <v>683.7</v>
      </c>
      <c r="AD4625" s="48">
        <f>(ROUND(AC4625-AC4615,1)/AC4615)</f>
        <v>0.15178571428571427</v>
      </c>
      <c r="AE4625" s="113"/>
      <c r="AF4625" s="60"/>
    </row>
    <row r="4626" spans="1:32">
      <c r="A4626" s="99" t="s">
        <v>834</v>
      </c>
      <c r="B4626" s="91"/>
      <c r="C4626" s="21" t="s">
        <v>328</v>
      </c>
      <c r="D4626" s="12">
        <v>130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510.9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59"/>
        <v>705.9</v>
      </c>
      <c r="Y4626" s="14">
        <f t="shared" si="1460"/>
        <v>0</v>
      </c>
      <c r="Z4626" s="14">
        <f t="shared" si="1461"/>
        <v>0</v>
      </c>
      <c r="AA4626" s="14">
        <f t="shared" si="1462"/>
        <v>0</v>
      </c>
      <c r="AB4626" s="14">
        <f t="shared" si="1464"/>
        <v>0</v>
      </c>
      <c r="AC4626" s="15">
        <f t="shared" si="1463"/>
        <v>705.9</v>
      </c>
      <c r="AD4626" s="48">
        <f>(ROUND(AC4626-AC4615,1)/AC4615)</f>
        <v>0.18918463611859837</v>
      </c>
      <c r="AE4626" s="113"/>
      <c r="AF4626" s="60"/>
    </row>
    <row r="4627" spans="1:32">
      <c r="A4627" s="99"/>
      <c r="B4627" s="91"/>
      <c r="C4627" s="21" t="s">
        <v>329</v>
      </c>
      <c r="D4627" s="12">
        <v>130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510.9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59"/>
        <v>705.9</v>
      </c>
      <c r="Y4627" s="14">
        <f t="shared" si="1460"/>
        <v>0</v>
      </c>
      <c r="Z4627" s="14">
        <f t="shared" si="1461"/>
        <v>0</v>
      </c>
      <c r="AA4627" s="14">
        <f t="shared" si="1462"/>
        <v>0</v>
      </c>
      <c r="AB4627" s="14">
        <f t="shared" si="1464"/>
        <v>0</v>
      </c>
      <c r="AC4627" s="15">
        <f t="shared" si="1463"/>
        <v>705.9</v>
      </c>
      <c r="AD4627" s="48">
        <f>(ROUND(AC4627-AC4615,1)/AC4615)</f>
        <v>0.18918463611859837</v>
      </c>
      <c r="AE4627" s="113"/>
      <c r="AF4627" s="60"/>
    </row>
    <row r="4628" spans="1:32">
      <c r="A4628" s="99"/>
      <c r="B4628" s="91"/>
      <c r="C4628" s="21" t="s">
        <v>325</v>
      </c>
      <c r="D4628" s="12">
        <v>106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169.60000000000002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524.06400000000008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59"/>
        <v>693.6640000000001</v>
      </c>
      <c r="Y4628" s="14">
        <f t="shared" si="1460"/>
        <v>0</v>
      </c>
      <c r="Z4628" s="14">
        <f t="shared" si="1461"/>
        <v>0</v>
      </c>
      <c r="AA4628" s="14">
        <f t="shared" si="1462"/>
        <v>0</v>
      </c>
      <c r="AB4628" s="14">
        <f t="shared" si="1464"/>
        <v>0</v>
      </c>
      <c r="AC4628" s="15">
        <f t="shared" si="1463"/>
        <v>693.7</v>
      </c>
      <c r="AD4628" s="48">
        <f>(ROUND(AC4628-AC4615,1)/AC4615)</f>
        <v>0.16863207547169809</v>
      </c>
      <c r="AE4628" s="113"/>
      <c r="AF4628" s="60"/>
    </row>
    <row r="4629" spans="1:32">
      <c r="A4629" s="99"/>
      <c r="B4629" s="91"/>
      <c r="C4629" s="21" t="s">
        <v>326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169.60000000000002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524.06400000000008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59"/>
        <v>693.6640000000001</v>
      </c>
      <c r="Y4629" s="14">
        <f t="shared" si="1460"/>
        <v>0</v>
      </c>
      <c r="Z4629" s="14">
        <f t="shared" si="1461"/>
        <v>0</v>
      </c>
      <c r="AA4629" s="14">
        <f t="shared" si="1462"/>
        <v>0</v>
      </c>
      <c r="AB4629" s="14">
        <f t="shared" si="1464"/>
        <v>0</v>
      </c>
      <c r="AC4629" s="15">
        <f t="shared" si="1463"/>
        <v>693.7</v>
      </c>
      <c r="AD4629" s="48">
        <f>(ROUND(AC4629-AC4615,1)/AC4615)</f>
        <v>0.16863207547169809</v>
      </c>
      <c r="AE4629" s="113"/>
      <c r="AF4629" s="60"/>
    </row>
    <row r="4630" spans="1:32">
      <c r="A4630" s="106" t="s">
        <v>0</v>
      </c>
      <c r="B4630" s="92" t="s">
        <v>546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300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336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65">N4630+S4630</f>
        <v>636</v>
      </c>
      <c r="Y4630" s="52">
        <f t="shared" ref="Y4630:Y4644" si="1466">O4630+T4630</f>
        <v>0</v>
      </c>
      <c r="Z4630" s="52">
        <f t="shared" ref="Z4630:Z4644" si="1467">P4630+U4630</f>
        <v>0</v>
      </c>
      <c r="AA4630" s="52">
        <f t="shared" ref="AA4630:AA4644" si="1468">Q4630+V4630</f>
        <v>0</v>
      </c>
      <c r="AB4630" s="52">
        <f>R4630+W4630</f>
        <v>0</v>
      </c>
      <c r="AC4630" s="53">
        <f>ROUND(X4630+Y4630+Z4630+AA4630+AB4630,1)</f>
        <v>636</v>
      </c>
      <c r="AD4630" s="58"/>
      <c r="AE4630" s="113"/>
      <c r="AF4630" s="60"/>
    </row>
    <row r="4631" spans="1:32">
      <c r="A4631" s="99" t="s">
        <v>801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240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498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65"/>
        <v>738</v>
      </c>
      <c r="Y4631" s="14">
        <f t="shared" si="1466"/>
        <v>0</v>
      </c>
      <c r="Z4631" s="14">
        <f t="shared" si="1467"/>
        <v>0</v>
      </c>
      <c r="AA4631" s="14">
        <f t="shared" si="1468"/>
        <v>0</v>
      </c>
      <c r="AB4631" s="14">
        <f>R4631+W4631</f>
        <v>0</v>
      </c>
      <c r="AC4631" s="15">
        <f>ROUND(X4631+Y4631+Z4631+AA4631+AB4631,1)</f>
        <v>738</v>
      </c>
      <c r="AD4631" s="48">
        <f>(ROUND(AC4631-AC4630,1)/AC4630)</f>
        <v>0.16037735849056603</v>
      </c>
      <c r="AE4631" s="113"/>
      <c r="AF4631" s="60"/>
    </row>
    <row r="4632" spans="1:32">
      <c r="A4632" s="99" t="s">
        <v>802</v>
      </c>
      <c r="B4632" s="93">
        <v>0</v>
      </c>
      <c r="C4632" s="21" t="s">
        <v>835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300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302.39999999999998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65"/>
        <v>602.4</v>
      </c>
      <c r="Y4632" s="14">
        <f t="shared" si="1466"/>
        <v>0</v>
      </c>
      <c r="Z4632" s="14">
        <f t="shared" si="1467"/>
        <v>0</v>
      </c>
      <c r="AA4632" s="14">
        <f t="shared" si="1468"/>
        <v>0</v>
      </c>
      <c r="AB4632" s="14">
        <f>R4632+W4632</f>
        <v>0</v>
      </c>
      <c r="AC4632" s="15">
        <f t="shared" ref="AC4632:AC4644" si="1469">ROUND(X4632+Y4632+Z4632+AA4632+AB4632,1)</f>
        <v>602.4</v>
      </c>
      <c r="AD4632" s="48">
        <f>(ROUND(AC4632-AC4630,1)/AC4630)</f>
        <v>-5.2830188679245285E-2</v>
      </c>
      <c r="AE4632" s="113"/>
      <c r="AF4632" s="60"/>
    </row>
    <row r="4633" spans="1:32">
      <c r="A4633" s="99" t="s">
        <v>803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300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302.39999999999998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65"/>
        <v>602.4</v>
      </c>
      <c r="Y4633" s="14">
        <f t="shared" si="1466"/>
        <v>0</v>
      </c>
      <c r="Z4633" s="14">
        <f t="shared" si="1467"/>
        <v>0</v>
      </c>
      <c r="AA4633" s="14">
        <f t="shared" si="1468"/>
        <v>0</v>
      </c>
      <c r="AB4633" s="14">
        <f t="shared" ref="AB4633:AB4644" si="1470">R4633+W4633</f>
        <v>0</v>
      </c>
      <c r="AC4633" s="15">
        <f t="shared" si="1469"/>
        <v>602.4</v>
      </c>
      <c r="AD4633" s="48">
        <f>(ROUND(AC4633-AC4630,1)/AC4630)</f>
        <v>-5.2830188679245285E-2</v>
      </c>
      <c r="AE4633" s="113"/>
      <c r="AF4633" s="60"/>
    </row>
    <row r="4634" spans="1:32">
      <c r="A4634" s="99" t="s">
        <v>804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300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302.39999999999998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65"/>
        <v>602.4</v>
      </c>
      <c r="Y4634" s="14">
        <f t="shared" si="1466"/>
        <v>0</v>
      </c>
      <c r="Z4634" s="14">
        <f t="shared" si="1467"/>
        <v>0</v>
      </c>
      <c r="AA4634" s="14">
        <f t="shared" si="1468"/>
        <v>0</v>
      </c>
      <c r="AB4634" s="14">
        <f t="shared" si="1470"/>
        <v>0</v>
      </c>
      <c r="AC4634" s="15">
        <f t="shared" si="1469"/>
        <v>602.4</v>
      </c>
      <c r="AD4634" s="48">
        <f>(ROUND(AC4634-AC4630,1)/AC4630)</f>
        <v>-5.2830188679245285E-2</v>
      </c>
      <c r="AE4634" s="113"/>
      <c r="AF4634" s="60"/>
    </row>
    <row r="4635" spans="1:32">
      <c r="A4635" s="99" t="s">
        <v>654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300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302.39999999999998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65"/>
        <v>602.4</v>
      </c>
      <c r="Y4635" s="14">
        <f t="shared" si="1466"/>
        <v>0</v>
      </c>
      <c r="Z4635" s="14">
        <f t="shared" si="1467"/>
        <v>0</v>
      </c>
      <c r="AA4635" s="14">
        <f t="shared" si="1468"/>
        <v>0</v>
      </c>
      <c r="AB4635" s="14">
        <f t="shared" si="1470"/>
        <v>0</v>
      </c>
      <c r="AC4635" s="15">
        <f t="shared" si="1469"/>
        <v>602.4</v>
      </c>
      <c r="AD4635" s="48">
        <f>(ROUND(AC4635-AC4630,1)/AC4630)</f>
        <v>-5.2830188679245285E-2</v>
      </c>
      <c r="AE4635" s="113"/>
      <c r="AF4635" s="60"/>
    </row>
    <row r="4636" spans="1:32">
      <c r="A4636" s="99" t="s">
        <v>595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97.5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109.2</v>
      </c>
      <c r="T4636" s="14">
        <f>(O4636/100)*(K4636*$K$9)</f>
        <v>270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65"/>
        <v>206.7</v>
      </c>
      <c r="Y4636" s="14">
        <f t="shared" si="1466"/>
        <v>495</v>
      </c>
      <c r="Z4636" s="14">
        <f t="shared" si="1467"/>
        <v>0</v>
      </c>
      <c r="AA4636" s="14">
        <f t="shared" si="1468"/>
        <v>0</v>
      </c>
      <c r="AB4636" s="14">
        <f t="shared" si="1470"/>
        <v>0</v>
      </c>
      <c r="AC4636" s="15">
        <f t="shared" si="1469"/>
        <v>701.7</v>
      </c>
      <c r="AD4636" s="48">
        <f>(ROUND(AC4636-AC4630,1)/AC4630)</f>
        <v>0.10330188679245284</v>
      </c>
      <c r="AE4636" s="113"/>
      <c r="AF4636" s="60"/>
    </row>
    <row r="4637" spans="1:32">
      <c r="A4637" s="99" t="s">
        <v>830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97.5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109.2</v>
      </c>
      <c r="T4637" s="14">
        <f>(O4637/100)*(K4637*$J$10)</f>
        <v>0</v>
      </c>
      <c r="U4637" s="14">
        <f>(P4637/100)*(K4637*$K$10)+(P4637/100)*(L4637*$L$10)</f>
        <v>270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65"/>
        <v>206.7</v>
      </c>
      <c r="Y4637" s="14">
        <f t="shared" si="1466"/>
        <v>0</v>
      </c>
      <c r="Z4637" s="14">
        <f t="shared" si="1467"/>
        <v>495</v>
      </c>
      <c r="AA4637" s="14">
        <f t="shared" si="1468"/>
        <v>0</v>
      </c>
      <c r="AB4637" s="14">
        <f t="shared" si="1470"/>
        <v>0</v>
      </c>
      <c r="AC4637" s="15">
        <f t="shared" si="1469"/>
        <v>701.7</v>
      </c>
      <c r="AD4637" s="48">
        <f>(ROUND(AC4637-AC4630,1)/AC4630)</f>
        <v>0.10330188679245284</v>
      </c>
      <c r="AE4637" s="111"/>
      <c r="AF4637" s="63"/>
    </row>
    <row r="4638" spans="1:32">
      <c r="A4638" s="99" t="s">
        <v>831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97.5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109.2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270</v>
      </c>
      <c r="W4638" s="14">
        <f>(R4638/100)*(K4638*$K$11)+(R4638/100)*(L4638*$L$11)</f>
        <v>0</v>
      </c>
      <c r="X4638" s="14">
        <f t="shared" si="1465"/>
        <v>206.7</v>
      </c>
      <c r="Y4638" s="14">
        <f t="shared" si="1466"/>
        <v>0</v>
      </c>
      <c r="Z4638" s="14">
        <f t="shared" si="1467"/>
        <v>0</v>
      </c>
      <c r="AA4638" s="14">
        <f t="shared" si="1468"/>
        <v>495</v>
      </c>
      <c r="AB4638" s="14">
        <f t="shared" si="1470"/>
        <v>0</v>
      </c>
      <c r="AC4638" s="15">
        <f t="shared" si="1469"/>
        <v>701.7</v>
      </c>
      <c r="AD4638" s="48">
        <f>(ROUND(AC4638-AC4630,1)/AC4630)</f>
        <v>0.10330188679245284</v>
      </c>
      <c r="AE4638" s="113"/>
      <c r="AF4638" s="60"/>
    </row>
    <row r="4639" spans="1:32">
      <c r="A4639" s="99" t="s">
        <v>832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97.5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109.2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270</v>
      </c>
      <c r="X4639" s="14">
        <f t="shared" si="1465"/>
        <v>206.7</v>
      </c>
      <c r="Y4639" s="14">
        <f t="shared" si="1466"/>
        <v>0</v>
      </c>
      <c r="Z4639" s="14">
        <f t="shared" si="1467"/>
        <v>0</v>
      </c>
      <c r="AA4639" s="14">
        <f t="shared" si="1468"/>
        <v>0</v>
      </c>
      <c r="AB4639" s="14">
        <f t="shared" si="1470"/>
        <v>495</v>
      </c>
      <c r="AC4639" s="15">
        <f t="shared" si="1469"/>
        <v>701.7</v>
      </c>
      <c r="AD4639" s="48">
        <f>(ROUND(AC4639-AC4630,1)/AC4630)</f>
        <v>0.10330188679245284</v>
      </c>
      <c r="AE4639" s="113"/>
      <c r="AF4639" s="60"/>
    </row>
    <row r="4640" spans="1:32">
      <c r="A4640" s="99" t="s">
        <v>833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225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(N4640/100)*(I4640*$I$13)+(N4640/100)*(J4640*$J$13)+(N4640/100)*(M4640*$M$13)</f>
        <v>513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>N4640+S4640</f>
        <v>738</v>
      </c>
      <c r="Y4640" s="14">
        <f t="shared" si="1466"/>
        <v>0</v>
      </c>
      <c r="Z4640" s="14">
        <f t="shared" si="1467"/>
        <v>0</v>
      </c>
      <c r="AA4640" s="14">
        <f t="shared" si="1468"/>
        <v>0</v>
      </c>
      <c r="AB4640" s="14">
        <f t="shared" si="1470"/>
        <v>0</v>
      </c>
      <c r="AC4640" s="15">
        <f t="shared" si="1469"/>
        <v>738</v>
      </c>
      <c r="AD4640" s="48">
        <f>(ROUND(AC4640-AC4630,1)/AC4630)</f>
        <v>0.16037735849056603</v>
      </c>
      <c r="AE4640" s="113" t="s">
        <v>800</v>
      </c>
      <c r="AF4640" s="60"/>
    </row>
    <row r="4641" spans="1:32">
      <c r="A4641" s="99" t="s">
        <v>834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513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65"/>
        <v>738</v>
      </c>
      <c r="Y4641" s="14">
        <f t="shared" si="1466"/>
        <v>0</v>
      </c>
      <c r="Z4641" s="14">
        <f t="shared" si="1467"/>
        <v>0</v>
      </c>
      <c r="AA4641" s="14">
        <f t="shared" si="1468"/>
        <v>0</v>
      </c>
      <c r="AB4641" s="14">
        <f t="shared" si="1470"/>
        <v>0</v>
      </c>
      <c r="AC4641" s="15">
        <f t="shared" si="1469"/>
        <v>738</v>
      </c>
      <c r="AD4641" s="48">
        <f>(ROUND(AC4641-AC4630,1)/AC4630)</f>
        <v>0.16037735849056603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513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65"/>
        <v>738</v>
      </c>
      <c r="Y4642" s="14">
        <f t="shared" si="1466"/>
        <v>0</v>
      </c>
      <c r="Z4642" s="14">
        <f t="shared" si="1467"/>
        <v>0</v>
      </c>
      <c r="AA4642" s="14">
        <f t="shared" si="1468"/>
        <v>0</v>
      </c>
      <c r="AB4642" s="14">
        <f t="shared" si="1470"/>
        <v>0</v>
      </c>
      <c r="AC4642" s="15">
        <f t="shared" si="1469"/>
        <v>738</v>
      </c>
      <c r="AD4642" s="48">
        <f>(ROUND(AC4642-AC4630,1)/AC4630)</f>
        <v>0.16037735849056603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240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436.79999999999995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65"/>
        <v>676.8</v>
      </c>
      <c r="Y4643" s="14">
        <f t="shared" si="1466"/>
        <v>0</v>
      </c>
      <c r="Z4643" s="14">
        <f t="shared" si="1467"/>
        <v>0</v>
      </c>
      <c r="AA4643" s="14">
        <f t="shared" si="1468"/>
        <v>0</v>
      </c>
      <c r="AB4643" s="14">
        <f t="shared" si="1470"/>
        <v>0</v>
      </c>
      <c r="AC4643" s="15">
        <f t="shared" si="1469"/>
        <v>676.8</v>
      </c>
      <c r="AD4643" s="48">
        <f>(ROUND(AC4643-AC4630,1)/AC4630)</f>
        <v>6.4150943396226415E-2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240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588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65"/>
        <v>828</v>
      </c>
      <c r="Y4644" s="14">
        <f t="shared" si="1466"/>
        <v>0</v>
      </c>
      <c r="Z4644" s="14">
        <f t="shared" si="1467"/>
        <v>0</v>
      </c>
      <c r="AA4644" s="14">
        <f t="shared" si="1468"/>
        <v>0</v>
      </c>
      <c r="AB4644" s="14">
        <f t="shared" si="1470"/>
        <v>0</v>
      </c>
      <c r="AC4644" s="15">
        <f t="shared" si="1469"/>
        <v>828</v>
      </c>
      <c r="AD4644" s="48">
        <f>(ROUND(AC4644-AC4630,1)/AC4630)</f>
        <v>0.30188679245283018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200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360</v>
      </c>
      <c r="X4645" s="52">
        <f t="shared" si="1459"/>
        <v>0</v>
      </c>
      <c r="Y4645" s="52">
        <f t="shared" si="1460"/>
        <v>0</v>
      </c>
      <c r="Z4645" s="52">
        <f t="shared" si="1461"/>
        <v>0</v>
      </c>
      <c r="AA4645" s="52">
        <f t="shared" si="1462"/>
        <v>0</v>
      </c>
      <c r="AB4645" s="52">
        <f>R4645+W4645</f>
        <v>560</v>
      </c>
      <c r="AC4645" s="53">
        <f>ROUND(X4645+Y4645+Z4645+AA4645+AB4645,1)</f>
        <v>560</v>
      </c>
      <c r="AD4645" s="58"/>
      <c r="AE4645" s="113"/>
      <c r="AF4645" s="60"/>
    </row>
    <row r="4646" spans="1:32">
      <c r="A4646" s="99" t="s">
        <v>801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160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448</v>
      </c>
      <c r="X4646" s="14">
        <f t="shared" si="1459"/>
        <v>0</v>
      </c>
      <c r="Y4646" s="14">
        <f t="shared" si="1460"/>
        <v>0</v>
      </c>
      <c r="Z4646" s="14">
        <f t="shared" si="1461"/>
        <v>0</v>
      </c>
      <c r="AA4646" s="14">
        <f t="shared" si="1462"/>
        <v>0</v>
      </c>
      <c r="AB4646" s="14">
        <f>R4646+W4646</f>
        <v>608</v>
      </c>
      <c r="AC4646" s="15">
        <f>ROUND(X4646+Y4646+Z4646+AA4646+AB4646,1)</f>
        <v>608</v>
      </c>
      <c r="AD4646" s="48">
        <f>(ROUND(AC4646-AC4645,1)/AC4645)</f>
        <v>8.5714285714285715E-2</v>
      </c>
      <c r="AE4646" s="113"/>
      <c r="AF4646" s="60"/>
    </row>
    <row r="4647" spans="1:32">
      <c r="A4647" s="99" t="s">
        <v>802</v>
      </c>
      <c r="B4647" s="91">
        <v>0</v>
      </c>
      <c r="C4647" s="21" t="s">
        <v>835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200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324</v>
      </c>
      <c r="X4647" s="14">
        <f t="shared" si="1459"/>
        <v>0</v>
      </c>
      <c r="Y4647" s="14">
        <f t="shared" si="1460"/>
        <v>0</v>
      </c>
      <c r="Z4647" s="14">
        <f t="shared" si="1461"/>
        <v>0</v>
      </c>
      <c r="AA4647" s="14">
        <f t="shared" si="1462"/>
        <v>0</v>
      </c>
      <c r="AB4647" s="14">
        <f>R4647+W4647</f>
        <v>524</v>
      </c>
      <c r="AC4647" s="15">
        <f t="shared" ref="AC4647:AC4659" si="1471">ROUND(X4647+Y4647+Z4647+AA4647+AB4647,1)</f>
        <v>524</v>
      </c>
      <c r="AD4647" s="48">
        <f>(ROUND(AC4647-AC4645,1)/AC4645)</f>
        <v>-6.4285714285714279E-2</v>
      </c>
      <c r="AE4647" s="113"/>
      <c r="AF4647" s="60"/>
    </row>
    <row r="4648" spans="1:32">
      <c r="A4648" s="99" t="s">
        <v>803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200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324</v>
      </c>
      <c r="X4648" s="14">
        <f t="shared" si="1459"/>
        <v>0</v>
      </c>
      <c r="Y4648" s="14">
        <f t="shared" si="1460"/>
        <v>0</v>
      </c>
      <c r="Z4648" s="14">
        <f t="shared" si="1461"/>
        <v>0</v>
      </c>
      <c r="AA4648" s="14">
        <f t="shared" si="1462"/>
        <v>0</v>
      </c>
      <c r="AB4648" s="14">
        <f t="shared" ref="AB4648:AB4659" si="1472">R4648+W4648</f>
        <v>524</v>
      </c>
      <c r="AC4648" s="15">
        <f t="shared" si="1471"/>
        <v>524</v>
      </c>
      <c r="AD4648" s="48">
        <f>(ROUND(AC4648-AC4645,1)/AC4645)</f>
        <v>-6.4285714285714279E-2</v>
      </c>
      <c r="AE4648" s="113"/>
      <c r="AF4648" s="60"/>
    </row>
    <row r="4649" spans="1:32">
      <c r="A4649" s="99" t="s">
        <v>804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200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324</v>
      </c>
      <c r="X4649" s="14">
        <f t="shared" si="1459"/>
        <v>0</v>
      </c>
      <c r="Y4649" s="14">
        <f t="shared" si="1460"/>
        <v>0</v>
      </c>
      <c r="Z4649" s="14">
        <f t="shared" si="1461"/>
        <v>0</v>
      </c>
      <c r="AA4649" s="14">
        <f t="shared" si="1462"/>
        <v>0</v>
      </c>
      <c r="AB4649" s="14">
        <f t="shared" si="1472"/>
        <v>524</v>
      </c>
      <c r="AC4649" s="15">
        <f t="shared" si="1471"/>
        <v>524</v>
      </c>
      <c r="AD4649" s="48">
        <f>(ROUND(AC4649-AC4645,1)/AC4645)</f>
        <v>-6.4285714285714279E-2</v>
      </c>
      <c r="AE4649" s="113"/>
      <c r="AF4649" s="60"/>
    </row>
    <row r="4650" spans="1:32">
      <c r="A4650" s="99" t="s">
        <v>654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200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324</v>
      </c>
      <c r="X4650" s="14">
        <f t="shared" si="1459"/>
        <v>0</v>
      </c>
      <c r="Y4650" s="14">
        <f t="shared" si="1460"/>
        <v>0</v>
      </c>
      <c r="Z4650" s="14">
        <f t="shared" si="1461"/>
        <v>0</v>
      </c>
      <c r="AA4650" s="14">
        <f t="shared" si="1462"/>
        <v>0</v>
      </c>
      <c r="AB4650" s="14">
        <f t="shared" si="1472"/>
        <v>524</v>
      </c>
      <c r="AC4650" s="15">
        <f t="shared" si="1471"/>
        <v>524</v>
      </c>
      <c r="AD4650" s="48">
        <f>(ROUND(AC4650-AC4645,1)/AC4645)</f>
        <v>-6.4285714285714279E-2</v>
      </c>
      <c r="AE4650" s="113"/>
      <c r="AF4650" s="60"/>
    </row>
    <row r="4651" spans="1:32">
      <c r="A4651" s="99" t="s">
        <v>595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225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414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59"/>
        <v>0</v>
      </c>
      <c r="Y4651" s="14">
        <f t="shared" si="1460"/>
        <v>639</v>
      </c>
      <c r="Z4651" s="14">
        <f t="shared" si="1461"/>
        <v>0</v>
      </c>
      <c r="AA4651" s="14">
        <f t="shared" si="1462"/>
        <v>0</v>
      </c>
      <c r="AB4651" s="14">
        <f t="shared" si="1472"/>
        <v>0</v>
      </c>
      <c r="AC4651" s="15">
        <f t="shared" si="1471"/>
        <v>639</v>
      </c>
      <c r="AD4651" s="48">
        <f>(ROUND(AC4651-AC4645,1)/AC4645)</f>
        <v>0.14107142857142857</v>
      </c>
      <c r="AE4651" s="113"/>
      <c r="AF4651" s="60"/>
    </row>
    <row r="4652" spans="1:32">
      <c r="A4652" s="99" t="s">
        <v>830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225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414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59"/>
        <v>0</v>
      </c>
      <c r="Y4652" s="14">
        <f t="shared" si="1460"/>
        <v>0</v>
      </c>
      <c r="Z4652" s="14">
        <f t="shared" si="1461"/>
        <v>639</v>
      </c>
      <c r="AA4652" s="14">
        <f t="shared" si="1462"/>
        <v>0</v>
      </c>
      <c r="AB4652" s="14">
        <f t="shared" si="1472"/>
        <v>0</v>
      </c>
      <c r="AC4652" s="15">
        <f t="shared" si="1471"/>
        <v>639</v>
      </c>
      <c r="AD4652" s="48">
        <f>(ROUND(AC4652-AC4645,1)/AC4645)</f>
        <v>0.14107142857142857</v>
      </c>
      <c r="AE4652" s="113"/>
      <c r="AF4652" s="60"/>
    </row>
    <row r="4653" spans="1:32">
      <c r="A4653" s="99" t="s">
        <v>831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225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414</v>
      </c>
      <c r="W4653" s="14">
        <f>(R4653/100)*(K4653*$K$11)+(R4653/100)*(L4653*$L$11)</f>
        <v>0</v>
      </c>
      <c r="X4653" s="14">
        <f t="shared" si="1459"/>
        <v>0</v>
      </c>
      <c r="Y4653" s="14">
        <f t="shared" si="1460"/>
        <v>0</v>
      </c>
      <c r="Z4653" s="14">
        <f t="shared" si="1461"/>
        <v>0</v>
      </c>
      <c r="AA4653" s="14">
        <f t="shared" si="1462"/>
        <v>639</v>
      </c>
      <c r="AB4653" s="14">
        <f t="shared" si="1472"/>
        <v>0</v>
      </c>
      <c r="AC4653" s="15">
        <f t="shared" si="1471"/>
        <v>639</v>
      </c>
      <c r="AD4653" s="48">
        <f>(ROUND(AC4653-AC4645,1)/AC4645)</f>
        <v>0.14107142857142857</v>
      </c>
      <c r="AE4653" s="113"/>
      <c r="AF4653" s="60"/>
    </row>
    <row r="4654" spans="1:32">
      <c r="A4654" s="99" t="s">
        <v>832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225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414</v>
      </c>
      <c r="X4654" s="14">
        <f t="shared" si="1459"/>
        <v>0</v>
      </c>
      <c r="Y4654" s="14">
        <f t="shared" si="1460"/>
        <v>0</v>
      </c>
      <c r="Z4654" s="14">
        <f t="shared" si="1461"/>
        <v>0</v>
      </c>
      <c r="AA4654" s="14">
        <f t="shared" si="1462"/>
        <v>0</v>
      </c>
      <c r="AB4654" s="14">
        <f t="shared" si="1472"/>
        <v>639</v>
      </c>
      <c r="AC4654" s="15">
        <f t="shared" si="1471"/>
        <v>639</v>
      </c>
      <c r="AD4654" s="48">
        <f>(ROUND(AC4654-AC4645,1)/AC4645)</f>
        <v>0.14107142857142857</v>
      </c>
      <c r="AE4654" s="113"/>
      <c r="AF4654" s="60"/>
    </row>
    <row r="4655" spans="1:32">
      <c r="A4655" s="99" t="s">
        <v>833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150</v>
      </c>
      <c r="S4655" s="14">
        <f>(N4655/100)*(I4655*$I$13)+(N4655/100)*(J4655*$J$13)+(N4655/100)*(M4655*$M$13)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495</v>
      </c>
      <c r="X4655" s="14">
        <f>N4655+S4655</f>
        <v>0</v>
      </c>
      <c r="Y4655" s="14">
        <f t="shared" si="1460"/>
        <v>0</v>
      </c>
      <c r="Z4655" s="14">
        <f t="shared" si="1461"/>
        <v>0</v>
      </c>
      <c r="AA4655" s="14">
        <f t="shared" si="1462"/>
        <v>0</v>
      </c>
      <c r="AB4655" s="14">
        <f t="shared" si="1472"/>
        <v>645</v>
      </c>
      <c r="AC4655" s="15">
        <f t="shared" si="1471"/>
        <v>645</v>
      </c>
      <c r="AD4655" s="48">
        <f>(ROUND(AC4655-AC4645,1)/AC4645)</f>
        <v>0.15178571428571427</v>
      </c>
      <c r="AE4655" s="113"/>
      <c r="AF4655" s="60"/>
    </row>
    <row r="4656" spans="1:32">
      <c r="A4656" s="99" t="s">
        <v>834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225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414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59"/>
        <v>639</v>
      </c>
      <c r="Y4656" s="14">
        <f t="shared" si="1460"/>
        <v>0</v>
      </c>
      <c r="Z4656" s="14">
        <f t="shared" si="1461"/>
        <v>0</v>
      </c>
      <c r="AA4656" s="14">
        <f t="shared" si="1462"/>
        <v>0</v>
      </c>
      <c r="AB4656" s="14">
        <f t="shared" si="1472"/>
        <v>0</v>
      </c>
      <c r="AC4656" s="15">
        <f t="shared" si="1471"/>
        <v>639</v>
      </c>
      <c r="AD4656" s="48">
        <f>(ROUND(AC4656-AC4645,1)/AC4645)</f>
        <v>0.14107142857142857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225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414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59"/>
        <v>639</v>
      </c>
      <c r="Y4657" s="14">
        <f t="shared" si="1460"/>
        <v>0</v>
      </c>
      <c r="Z4657" s="14">
        <f t="shared" si="1461"/>
        <v>0</v>
      </c>
      <c r="AA4657" s="14">
        <f t="shared" si="1462"/>
        <v>0</v>
      </c>
      <c r="AB4657" s="14">
        <f t="shared" si="1472"/>
        <v>0</v>
      </c>
      <c r="AC4657" s="15">
        <f t="shared" si="1471"/>
        <v>639</v>
      </c>
      <c r="AD4657" s="48">
        <f>(ROUND(AC4657-AC4645,1)/AC4645)</f>
        <v>0.14107142857142857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160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448</v>
      </c>
      <c r="X4658" s="14">
        <f t="shared" si="1459"/>
        <v>0</v>
      </c>
      <c r="Y4658" s="14">
        <f t="shared" si="1460"/>
        <v>0</v>
      </c>
      <c r="Z4658" s="14">
        <f t="shared" si="1461"/>
        <v>0</v>
      </c>
      <c r="AA4658" s="14">
        <f t="shared" si="1462"/>
        <v>0</v>
      </c>
      <c r="AB4658" s="14">
        <f t="shared" si="1472"/>
        <v>608</v>
      </c>
      <c r="AC4658" s="15">
        <f t="shared" si="1471"/>
        <v>608</v>
      </c>
      <c r="AD4658" s="48">
        <f>(ROUND(AC4658-AC4645,1)/AC4645)</f>
        <v>8.5714285714285715E-2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160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448</v>
      </c>
      <c r="X4659" s="14">
        <f t="shared" si="1459"/>
        <v>0</v>
      </c>
      <c r="Y4659" s="14">
        <f t="shared" si="1460"/>
        <v>0</v>
      </c>
      <c r="Z4659" s="14">
        <f t="shared" si="1461"/>
        <v>0</v>
      </c>
      <c r="AA4659" s="14">
        <f t="shared" si="1462"/>
        <v>0</v>
      </c>
      <c r="AB4659" s="14">
        <f t="shared" si="1472"/>
        <v>608</v>
      </c>
      <c r="AC4659" s="15">
        <f t="shared" si="1471"/>
        <v>608</v>
      </c>
      <c r="AD4659" s="48">
        <f>(ROUND(AC4659-AC4645,1)/AC4645)</f>
        <v>8.5714285714285715E-2</v>
      </c>
      <c r="AE4659" s="113"/>
      <c r="AF4659" s="60"/>
    </row>
    <row r="4660" spans="1:32">
      <c r="A4660" s="107"/>
      <c r="B4660" s="150" t="s">
        <v>347</v>
      </c>
      <c r="C4660" s="150"/>
      <c r="D4660" s="150"/>
      <c r="E4660" s="150"/>
      <c r="F4660" s="150"/>
      <c r="G4660" s="150"/>
      <c r="H4660" s="150"/>
      <c r="I4660" s="150"/>
      <c r="J4660" s="150"/>
      <c r="K4660" s="150"/>
      <c r="L4660" s="150"/>
      <c r="M4660" s="150"/>
      <c r="N4660" s="150"/>
      <c r="O4660" s="150"/>
      <c r="P4660" s="150"/>
      <c r="Q4660" s="150"/>
      <c r="R4660" s="150"/>
      <c r="S4660" s="150"/>
      <c r="T4660" s="150"/>
      <c r="U4660" s="150"/>
      <c r="V4660" s="150"/>
      <c r="W4660" s="150"/>
      <c r="X4660" s="150"/>
      <c r="Y4660" s="150"/>
      <c r="Z4660" s="150"/>
      <c r="AA4660" s="150"/>
      <c r="AB4660" s="150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160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320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73">N4661+S4661</f>
        <v>480</v>
      </c>
      <c r="Y4661" s="14">
        <f t="shared" ref="Y4661:Y4675" si="1474">O4661+T4661</f>
        <v>0</v>
      </c>
      <c r="Z4661" s="14">
        <f t="shared" ref="Z4661:Z4675" si="1475">P4661+U4661</f>
        <v>0</v>
      </c>
      <c r="AA4661" s="14">
        <f t="shared" ref="AA4661:AA4675" si="1476">Q4661+V4661</f>
        <v>0</v>
      </c>
      <c r="AB4661" s="14">
        <f>R4661+W4661</f>
        <v>0</v>
      </c>
      <c r="AC4661" s="15">
        <f>ROUND(X4661+Y4661+Z4661+AA4661+AB4661,1)</f>
        <v>480</v>
      </c>
      <c r="AD4661" s="48">
        <v>0</v>
      </c>
    </row>
    <row r="4662" spans="1:32">
      <c r="A4662" s="99" t="s">
        <v>801</v>
      </c>
      <c r="B4662" s="87">
        <v>6</v>
      </c>
      <c r="C4662" s="21" t="s">
        <v>324</v>
      </c>
      <c r="D4662" s="12">
        <v>80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80</v>
      </c>
      <c r="K4662" s="13">
        <v>0</v>
      </c>
      <c r="L4662" s="13">
        <v>0</v>
      </c>
      <c r="M4662" s="13">
        <v>0</v>
      </c>
      <c r="N4662" s="14">
        <f>D4662*$D$4</f>
        <v>128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73"/>
        <v>544</v>
      </c>
      <c r="Y4662" s="14">
        <f t="shared" si="1474"/>
        <v>0</v>
      </c>
      <c r="Z4662" s="14">
        <f t="shared" si="1475"/>
        <v>0</v>
      </c>
      <c r="AA4662" s="14">
        <f t="shared" si="1476"/>
        <v>0</v>
      </c>
      <c r="AB4662" s="14">
        <f>R4662+W4662</f>
        <v>0</v>
      </c>
      <c r="AC4662" s="15">
        <f>ROUND(X4662+Y4662+Z4662+AA4662+AB4662,1)</f>
        <v>544</v>
      </c>
      <c r="AD4662" s="48">
        <f>(ROUND(AC4662-AC4661,1)/AC4661)</f>
        <v>0.13333333333333333</v>
      </c>
      <c r="AE4662" s="113"/>
      <c r="AF4662" s="60"/>
    </row>
    <row r="4663" spans="1:32">
      <c r="A4663" s="99" t="s">
        <v>802</v>
      </c>
      <c r="B4663" s="87">
        <v>14</v>
      </c>
      <c r="C4663" s="21" t="s">
        <v>835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160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73"/>
        <v>448</v>
      </c>
      <c r="Y4663" s="14">
        <f t="shared" si="1474"/>
        <v>0</v>
      </c>
      <c r="Z4663" s="14">
        <f t="shared" si="1475"/>
        <v>0</v>
      </c>
      <c r="AA4663" s="14">
        <f t="shared" si="1476"/>
        <v>0</v>
      </c>
      <c r="AB4663" s="14">
        <f>R4663+W4663</f>
        <v>0</v>
      </c>
      <c r="AC4663" s="15">
        <f t="shared" ref="AC4663:AC4675" si="1477">ROUND(X4663+Y4663+Z4663+AA4663+AB4663,1)</f>
        <v>448</v>
      </c>
      <c r="AD4663" s="48">
        <f>(ROUND(AC4663-AC4661,1)/AC4661)</f>
        <v>-6.6666666666666666E-2</v>
      </c>
    </row>
    <row r="4664" spans="1:32">
      <c r="A4664" s="99" t="s">
        <v>803</v>
      </c>
      <c r="B4664" s="87">
        <v>0</v>
      </c>
      <c r="C4664" s="21" t="s">
        <v>337</v>
      </c>
      <c r="D4664" s="12">
        <v>80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160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73"/>
        <v>448</v>
      </c>
      <c r="Y4664" s="14">
        <f t="shared" si="1474"/>
        <v>0</v>
      </c>
      <c r="Z4664" s="14">
        <f t="shared" si="1475"/>
        <v>0</v>
      </c>
      <c r="AA4664" s="14">
        <f t="shared" si="1476"/>
        <v>0</v>
      </c>
      <c r="AB4664" s="14">
        <f t="shared" ref="AB4664:AB4675" si="1478">R4664+W4664</f>
        <v>0</v>
      </c>
      <c r="AC4664" s="15">
        <f t="shared" si="1477"/>
        <v>448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804</v>
      </c>
      <c r="B4665" s="87">
        <v>0</v>
      </c>
      <c r="C4665" s="21" t="s">
        <v>338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160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73"/>
        <v>448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 t="shared" si="1478"/>
        <v>0</v>
      </c>
      <c r="AC4665" s="15">
        <f t="shared" si="1477"/>
        <v>448</v>
      </c>
      <c r="AD4665" s="48">
        <f>(ROUND(AC4665-AC4661,1)/AC4661)</f>
        <v>-6.6666666666666666E-2</v>
      </c>
    </row>
    <row r="4666" spans="1:32">
      <c r="A4666" s="99" t="s">
        <v>654</v>
      </c>
      <c r="B4666" s="87"/>
      <c r="C4666" s="21" t="s">
        <v>339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160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73"/>
        <v>448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 t="shared" si="1478"/>
        <v>0</v>
      </c>
      <c r="AC4666" s="15">
        <f t="shared" si="1477"/>
        <v>448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595</v>
      </c>
      <c r="B4667" s="87"/>
      <c r="C4667" s="21" t="s">
        <v>1</v>
      </c>
      <c r="D4667" s="12">
        <v>40</v>
      </c>
      <c r="E4667" s="12">
        <v>80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120</v>
      </c>
      <c r="L4667" s="13">
        <v>0</v>
      </c>
      <c r="M4667" s="13">
        <v>0</v>
      </c>
      <c r="N4667" s="14">
        <f>D4667*$D$9</f>
        <v>52</v>
      </c>
      <c r="O4667" s="14">
        <f>E4667*$E$9</f>
        <v>120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104</v>
      </c>
      <c r="T4667" s="14">
        <f>(O4667/100)*(K4667*$K$9)</f>
        <v>288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73"/>
        <v>156</v>
      </c>
      <c r="Y4667" s="14">
        <f t="shared" si="1474"/>
        <v>408</v>
      </c>
      <c r="Z4667" s="14">
        <f t="shared" si="1475"/>
        <v>0</v>
      </c>
      <c r="AA4667" s="14">
        <f t="shared" si="1476"/>
        <v>0</v>
      </c>
      <c r="AB4667" s="14">
        <f t="shared" si="1478"/>
        <v>0</v>
      </c>
      <c r="AC4667" s="15">
        <f t="shared" si="1477"/>
        <v>564</v>
      </c>
      <c r="AD4667" s="48">
        <f>(ROUND(AC4667-AC4661,1)/AC4661)</f>
        <v>0.17499999999999999</v>
      </c>
    </row>
    <row r="4668" spans="1:32">
      <c r="A4668" s="99" t="s">
        <v>830</v>
      </c>
      <c r="B4668" s="87"/>
      <c r="C4668" s="21" t="s">
        <v>2</v>
      </c>
      <c r="D4668" s="12">
        <v>40</v>
      </c>
      <c r="E4668" s="12">
        <v>0</v>
      </c>
      <c r="F4668" s="12">
        <v>80</v>
      </c>
      <c r="G4668" s="12">
        <v>0</v>
      </c>
      <c r="H4668" s="12">
        <v>0</v>
      </c>
      <c r="I4668" s="13">
        <v>30</v>
      </c>
      <c r="J4668" s="13">
        <v>70</v>
      </c>
      <c r="K4668" s="13">
        <v>60</v>
      </c>
      <c r="L4668" s="13">
        <v>60</v>
      </c>
      <c r="M4668" s="13">
        <v>0</v>
      </c>
      <c r="N4668" s="14">
        <f>D4668*$D$10</f>
        <v>52</v>
      </c>
      <c r="O4668" s="14">
        <f>E4668*$E$10</f>
        <v>0</v>
      </c>
      <c r="P4668" s="14">
        <f>F4668*$F$10</f>
        <v>120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104</v>
      </c>
      <c r="T4668" s="14">
        <f>(O4668/100)*(K4668*$J$10)</f>
        <v>0</v>
      </c>
      <c r="U4668" s="14">
        <f>(P4668/100)*(K4668*$K$10)+(P4668/100)*(L4668*$L$10)</f>
        <v>288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73"/>
        <v>156</v>
      </c>
      <c r="Y4668" s="14">
        <f t="shared" si="1474"/>
        <v>0</v>
      </c>
      <c r="Z4668" s="14">
        <f t="shared" si="1475"/>
        <v>408</v>
      </c>
      <c r="AA4668" s="14">
        <f t="shared" si="1476"/>
        <v>0</v>
      </c>
      <c r="AB4668" s="14">
        <f t="shared" si="1478"/>
        <v>0</v>
      </c>
      <c r="AC4668" s="15">
        <f t="shared" si="1477"/>
        <v>564</v>
      </c>
      <c r="AD4668" s="48">
        <f>(ROUND(AC4668-AC4661,1)/AC4661)</f>
        <v>0.17499999999999999</v>
      </c>
      <c r="AE4668" s="60"/>
      <c r="AF4668" s="60"/>
    </row>
    <row r="4669" spans="1:32">
      <c r="A4669" s="99" t="s">
        <v>831</v>
      </c>
      <c r="B4669" s="87"/>
      <c r="C4669" s="21" t="s">
        <v>3</v>
      </c>
      <c r="D4669" s="12">
        <v>40</v>
      </c>
      <c r="E4669" s="12">
        <v>0</v>
      </c>
      <c r="F4669" s="12">
        <v>0</v>
      </c>
      <c r="G4669" s="12">
        <v>80</v>
      </c>
      <c r="H4669" s="12">
        <v>0</v>
      </c>
      <c r="I4669" s="13">
        <v>30</v>
      </c>
      <c r="J4669" s="13">
        <v>70</v>
      </c>
      <c r="K4669" s="13">
        <v>0</v>
      </c>
      <c r="L4669" s="13">
        <v>120</v>
      </c>
      <c r="M4669" s="13">
        <v>0</v>
      </c>
      <c r="N4669" s="14">
        <f>D4669*$D$11</f>
        <v>52</v>
      </c>
      <c r="O4669" s="14">
        <f>E4669*$E$11</f>
        <v>0</v>
      </c>
      <c r="P4669" s="14">
        <f>F4669*$F$11</f>
        <v>0</v>
      </c>
      <c r="Q4669" s="14">
        <f>G4669*$G$11</f>
        <v>120</v>
      </c>
      <c r="R4669" s="14">
        <f>H4669*$H$11</f>
        <v>0</v>
      </c>
      <c r="S4669" s="14">
        <f>(N4669/100)*(I4669*$I$11)+(N4669/100)*(J4669*$J$11)</f>
        <v>104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288</v>
      </c>
      <c r="W4669" s="14">
        <f>(R4669/100)*(K4669*$K$11)+(R4669/100)*(L4669*$L$11)</f>
        <v>0</v>
      </c>
      <c r="X4669" s="14">
        <f t="shared" si="1473"/>
        <v>156</v>
      </c>
      <c r="Y4669" s="14">
        <f t="shared" si="1474"/>
        <v>0</v>
      </c>
      <c r="Z4669" s="14">
        <f t="shared" si="1475"/>
        <v>0</v>
      </c>
      <c r="AA4669" s="14">
        <f t="shared" si="1476"/>
        <v>408</v>
      </c>
      <c r="AB4669" s="14">
        <f t="shared" si="1478"/>
        <v>0</v>
      </c>
      <c r="AC4669" s="15">
        <f t="shared" si="1477"/>
        <v>564</v>
      </c>
      <c r="AD4669" s="48">
        <f>(ROUND(AC4669-AC4661,1)/AC4661)</f>
        <v>0.17499999999999999</v>
      </c>
    </row>
    <row r="4670" spans="1:32">
      <c r="A4670" s="99" t="s">
        <v>832</v>
      </c>
      <c r="B4670" s="87"/>
      <c r="C4670" s="21" t="s">
        <v>4</v>
      </c>
      <c r="D4670" s="12">
        <v>40</v>
      </c>
      <c r="E4670" s="12">
        <v>0</v>
      </c>
      <c r="F4670" s="12">
        <v>0</v>
      </c>
      <c r="G4670" s="12">
        <v>0</v>
      </c>
      <c r="H4670" s="12">
        <v>80</v>
      </c>
      <c r="I4670" s="13">
        <v>30</v>
      </c>
      <c r="J4670" s="13">
        <v>70</v>
      </c>
      <c r="K4670" s="13">
        <v>60</v>
      </c>
      <c r="L4670" s="13">
        <v>60</v>
      </c>
      <c r="M4670" s="13">
        <v>0</v>
      </c>
      <c r="N4670" s="14">
        <f>D4670*$D$12</f>
        <v>52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120</v>
      </c>
      <c r="S4670" s="14">
        <f>(N4670/100)*(I4670*$I$12)+(N4670/100)*(J4670*$J$12)</f>
        <v>104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288</v>
      </c>
      <c r="X4670" s="14">
        <f t="shared" si="1473"/>
        <v>156</v>
      </c>
      <c r="Y4670" s="14">
        <f t="shared" si="1474"/>
        <v>0</v>
      </c>
      <c r="Z4670" s="14">
        <f t="shared" si="1475"/>
        <v>0</v>
      </c>
      <c r="AA4670" s="14">
        <f t="shared" si="1476"/>
        <v>0</v>
      </c>
      <c r="AB4670" s="14">
        <f t="shared" si="1478"/>
        <v>408</v>
      </c>
      <c r="AC4670" s="15">
        <f t="shared" si="1477"/>
        <v>564</v>
      </c>
      <c r="AD4670" s="48">
        <f>(ROUND(AC4670-AC4661,1)/AC4661)</f>
        <v>0.17499999999999999</v>
      </c>
      <c r="AE4670" s="113"/>
      <c r="AF4670" s="60"/>
    </row>
    <row r="4671" spans="1:32">
      <c r="A4671" s="99" t="s">
        <v>833</v>
      </c>
      <c r="B4671" s="87"/>
      <c r="C4671" s="21" t="s">
        <v>327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120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(N4671/100)*(I4671*$I$13)+(N4671/100)*(J4671*$J$13)+(N4671/100)*(M4671*$M$13)</f>
        <v>432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>N4671+S4671</f>
        <v>552</v>
      </c>
      <c r="Y4671" s="14">
        <f t="shared" si="1474"/>
        <v>0</v>
      </c>
      <c r="Z4671" s="14">
        <f t="shared" si="1475"/>
        <v>0</v>
      </c>
      <c r="AA4671" s="14">
        <f t="shared" si="1476"/>
        <v>0</v>
      </c>
      <c r="AB4671" s="14">
        <f t="shared" si="1478"/>
        <v>0</v>
      </c>
      <c r="AC4671" s="15">
        <f t="shared" si="1477"/>
        <v>552</v>
      </c>
      <c r="AD4671" s="48">
        <f>(ROUND(AC4671-AC4661,1)/AC4661)</f>
        <v>0.15</v>
      </c>
    </row>
    <row r="4672" spans="1:32">
      <c r="A4672" s="99" t="s">
        <v>834</v>
      </c>
      <c r="B4672" s="87"/>
      <c r="C4672" s="21" t="s">
        <v>328</v>
      </c>
      <c r="D4672" s="12">
        <v>80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120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432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73"/>
        <v>552</v>
      </c>
      <c r="Y4672" s="14">
        <f t="shared" si="1474"/>
        <v>0</v>
      </c>
      <c r="Z4672" s="14">
        <f t="shared" si="1475"/>
        <v>0</v>
      </c>
      <c r="AA4672" s="14">
        <f t="shared" si="1476"/>
        <v>0</v>
      </c>
      <c r="AB4672" s="14">
        <f t="shared" si="1478"/>
        <v>0</v>
      </c>
      <c r="AC4672" s="15">
        <f t="shared" si="1477"/>
        <v>552</v>
      </c>
      <c r="AD4672" s="48">
        <f>(ROUND(AC4672-AC4661,1)/AC4661)</f>
        <v>0.15</v>
      </c>
      <c r="AE4672" s="113"/>
      <c r="AF4672" s="60"/>
    </row>
    <row r="4673" spans="1:32">
      <c r="A4673" s="99"/>
      <c r="B4673" s="87"/>
      <c r="C4673" s="21" t="s">
        <v>329</v>
      </c>
      <c r="D4673" s="12">
        <v>80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120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432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73"/>
        <v>552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0</v>
      </c>
      <c r="AC4673" s="15">
        <f t="shared" si="1477"/>
        <v>552</v>
      </c>
      <c r="AD4673" s="48">
        <f>(ROUND(AC4673-AC4661,1)/AC4661)</f>
        <v>0.15</v>
      </c>
    </row>
    <row r="4674" spans="1:32">
      <c r="A4674" s="99"/>
      <c r="B4674" s="87"/>
      <c r="C4674" s="21" t="s">
        <v>325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90</v>
      </c>
      <c r="K4674" s="13">
        <v>0</v>
      </c>
      <c r="L4674" s="13">
        <v>0</v>
      </c>
      <c r="M4674" s="13">
        <v>0</v>
      </c>
      <c r="N4674" s="14">
        <f>D4674*$D$16</f>
        <v>128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441.59999999999997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73"/>
        <v>569.59999999999991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569.6</v>
      </c>
      <c r="AD4674" s="48">
        <f>(ROUND(AC4674-AC4661,1)/AC4661)</f>
        <v>0.18666666666666665</v>
      </c>
      <c r="AE4674" s="113"/>
      <c r="AF4674" s="60"/>
    </row>
    <row r="4675" spans="1:32">
      <c r="A4675" s="99"/>
      <c r="B4675" s="87"/>
      <c r="C4675" s="21" t="s">
        <v>326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70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128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403.20000000000005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73"/>
        <v>531.20000000000005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531.20000000000005</v>
      </c>
      <c r="AD4675" s="48">
        <f>(ROUND(AC4675-AC4661,1)/AC4661)</f>
        <v>0.10666666666666667</v>
      </c>
    </row>
    <row r="4676" spans="1:32">
      <c r="A4676" s="106" t="s">
        <v>0</v>
      </c>
      <c r="B4676" s="90" t="s">
        <v>200</v>
      </c>
      <c r="C4676" s="50" t="s">
        <v>241</v>
      </c>
      <c r="D4676" s="11">
        <v>90</v>
      </c>
      <c r="E4676" s="11">
        <v>0</v>
      </c>
      <c r="F4676" s="11">
        <v>0</v>
      </c>
      <c r="G4676" s="11">
        <v>0</v>
      </c>
      <c r="H4676" s="11">
        <v>0</v>
      </c>
      <c r="I4676" s="51">
        <v>20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360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691" si="1479">N4676+S4676</f>
        <v>540</v>
      </c>
      <c r="Y4676" s="52">
        <f t="shared" ref="Y4676:Y4691" si="1480">O4676+T4676</f>
        <v>0</v>
      </c>
      <c r="Z4676" s="52">
        <f t="shared" ref="Z4676:Z4691" si="1481">P4676+U4676</f>
        <v>0</v>
      </c>
      <c r="AA4676" s="52">
        <f t="shared" ref="AA4676:AA4691" si="1482">Q4676+V4676</f>
        <v>0</v>
      </c>
      <c r="AB4676" s="52">
        <f t="shared" ref="AB4676:AB4691" si="1483">R4676+W4676</f>
        <v>0</v>
      </c>
      <c r="AC4676" s="53">
        <f>ROUND(X4676+Y4676+Z4676+AA4676+AB4676,1)</f>
        <v>540</v>
      </c>
      <c r="AD4676" s="58"/>
      <c r="AE4676" s="113"/>
      <c r="AF4676" s="60"/>
    </row>
    <row r="4677" spans="1:32">
      <c r="A4677" s="99" t="s">
        <v>801</v>
      </c>
      <c r="B4677" s="91">
        <v>8</v>
      </c>
      <c r="C4677" s="21" t="s">
        <v>324</v>
      </c>
      <c r="D4677" s="12">
        <v>90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80</v>
      </c>
      <c r="K4677" s="13">
        <v>0</v>
      </c>
      <c r="L4677" s="13">
        <v>0</v>
      </c>
      <c r="M4677" s="13">
        <v>0</v>
      </c>
      <c r="N4677" s="14">
        <f>D4677*$D$4</f>
        <v>144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468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79"/>
        <v>612</v>
      </c>
      <c r="Y4677" s="14">
        <f t="shared" si="1480"/>
        <v>0</v>
      </c>
      <c r="Z4677" s="14">
        <f t="shared" si="1481"/>
        <v>0</v>
      </c>
      <c r="AA4677" s="14">
        <f t="shared" si="1482"/>
        <v>0</v>
      </c>
      <c r="AB4677" s="14">
        <f>R4677+W4677</f>
        <v>0</v>
      </c>
      <c r="AC4677" s="15">
        <f>ROUND(X4677+Y4677+Z4677+AA4677+AB4677,1)</f>
        <v>612</v>
      </c>
      <c r="AD4677" s="48">
        <f>(ROUND(AC4677-AC4676,1)/AC4676)</f>
        <v>0.13333333333333333</v>
      </c>
    </row>
    <row r="4678" spans="1:32">
      <c r="A4678" s="99" t="s">
        <v>802</v>
      </c>
      <c r="B4678" s="91">
        <v>18</v>
      </c>
      <c r="C4678" s="21" t="s">
        <v>835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180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324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79"/>
        <v>504</v>
      </c>
      <c r="Y4678" s="14">
        <f t="shared" si="1480"/>
        <v>0</v>
      </c>
      <c r="Z4678" s="14">
        <f t="shared" si="1481"/>
        <v>0</v>
      </c>
      <c r="AA4678" s="14">
        <f t="shared" si="1482"/>
        <v>0</v>
      </c>
      <c r="AB4678" s="14">
        <f>R4678+W4678</f>
        <v>0</v>
      </c>
      <c r="AC4678" s="15">
        <f t="shared" ref="AC4678:AC4690" si="1484">ROUND(X4678+Y4678+Z4678+AA4678+AB4678,1)</f>
        <v>504</v>
      </c>
      <c r="AD4678" s="48">
        <f>(ROUND(AC4678-AC4676,1)/AC4676)</f>
        <v>-6.6666666666666666E-2</v>
      </c>
    </row>
    <row r="4679" spans="1:32">
      <c r="A4679" s="99" t="s">
        <v>803</v>
      </c>
      <c r="B4679" s="91">
        <v>0</v>
      </c>
      <c r="C4679" s="21" t="s">
        <v>337</v>
      </c>
      <c r="D4679" s="12">
        <v>90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180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324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79"/>
        <v>504</v>
      </c>
      <c r="Y4679" s="14">
        <f t="shared" si="1480"/>
        <v>0</v>
      </c>
      <c r="Z4679" s="14">
        <f t="shared" si="1481"/>
        <v>0</v>
      </c>
      <c r="AA4679" s="14">
        <f t="shared" si="1482"/>
        <v>0</v>
      </c>
      <c r="AB4679" s="14">
        <f t="shared" ref="AB4679:AB4690" si="1485">R4679+W4679</f>
        <v>0</v>
      </c>
      <c r="AC4679" s="15">
        <f t="shared" si="1484"/>
        <v>504</v>
      </c>
      <c r="AD4679" s="48">
        <f>(ROUND(AC4679-AC4676,1)/AC4676)</f>
        <v>-6.6666666666666666E-2</v>
      </c>
    </row>
    <row r="4680" spans="1:32">
      <c r="A4680" s="99" t="s">
        <v>804</v>
      </c>
      <c r="B4680" s="91">
        <v>0</v>
      </c>
      <c r="C4680" s="21" t="s">
        <v>338</v>
      </c>
      <c r="D4680" s="12">
        <v>90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180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324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79"/>
        <v>504</v>
      </c>
      <c r="Y4680" s="14">
        <f t="shared" si="1480"/>
        <v>0</v>
      </c>
      <c r="Z4680" s="14">
        <f t="shared" si="1481"/>
        <v>0</v>
      </c>
      <c r="AA4680" s="14">
        <f t="shared" si="1482"/>
        <v>0</v>
      </c>
      <c r="AB4680" s="14">
        <f t="shared" si="1485"/>
        <v>0</v>
      </c>
      <c r="AC4680" s="15">
        <f t="shared" si="1484"/>
        <v>504</v>
      </c>
      <c r="AD4680" s="48">
        <f>(ROUND(AC4680-AC4676,1)/AC4676)</f>
        <v>-6.6666666666666666E-2</v>
      </c>
    </row>
    <row r="4681" spans="1:32">
      <c r="A4681" s="99" t="s">
        <v>654</v>
      </c>
      <c r="B4681" s="91"/>
      <c r="C4681" s="21" t="s">
        <v>339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20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180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324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79"/>
        <v>504</v>
      </c>
      <c r="Y4681" s="14">
        <f t="shared" si="1480"/>
        <v>0</v>
      </c>
      <c r="Z4681" s="14">
        <f t="shared" si="1481"/>
        <v>0</v>
      </c>
      <c r="AA4681" s="14">
        <f t="shared" si="1482"/>
        <v>0</v>
      </c>
      <c r="AB4681" s="14">
        <f t="shared" si="1485"/>
        <v>0</v>
      </c>
      <c r="AC4681" s="15">
        <f t="shared" si="1484"/>
        <v>504</v>
      </c>
      <c r="AD4681" s="48">
        <f>(ROUND(AC4681-AC4676,1)/AC4676)</f>
        <v>-6.6666666666666666E-2</v>
      </c>
    </row>
    <row r="4682" spans="1:32">
      <c r="A4682" s="99" t="s">
        <v>595</v>
      </c>
      <c r="B4682" s="91"/>
      <c r="C4682" s="21" t="s">
        <v>1</v>
      </c>
      <c r="D4682" s="12">
        <v>45</v>
      </c>
      <c r="E4682" s="12">
        <v>90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120</v>
      </c>
      <c r="L4682" s="13">
        <v>0</v>
      </c>
      <c r="M4682" s="13">
        <v>0</v>
      </c>
      <c r="N4682" s="14">
        <f>D4682*$D$9</f>
        <v>58.5</v>
      </c>
      <c r="O4682" s="14">
        <f>E4682*$E$9</f>
        <v>135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117</v>
      </c>
      <c r="T4682" s="14">
        <f>(O4682/100)*(K4682*$K$9)</f>
        <v>324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79"/>
        <v>175.5</v>
      </c>
      <c r="Y4682" s="14">
        <f t="shared" si="1480"/>
        <v>459</v>
      </c>
      <c r="Z4682" s="14">
        <f t="shared" si="1481"/>
        <v>0</v>
      </c>
      <c r="AA4682" s="14">
        <f t="shared" si="1482"/>
        <v>0</v>
      </c>
      <c r="AB4682" s="14">
        <f t="shared" si="1485"/>
        <v>0</v>
      </c>
      <c r="AC4682" s="15">
        <f t="shared" si="1484"/>
        <v>634.5</v>
      </c>
      <c r="AD4682" s="48">
        <f>(ROUND(AC4682-AC4676,1)/AC4676)</f>
        <v>0.17499999999999999</v>
      </c>
    </row>
    <row r="4683" spans="1:32">
      <c r="A4683" s="99" t="s">
        <v>830</v>
      </c>
      <c r="B4683" s="91"/>
      <c r="C4683" s="21" t="s">
        <v>2</v>
      </c>
      <c r="D4683" s="12">
        <v>45</v>
      </c>
      <c r="E4683" s="12">
        <v>0</v>
      </c>
      <c r="F4683" s="12">
        <v>90</v>
      </c>
      <c r="G4683" s="12">
        <v>0</v>
      </c>
      <c r="H4683" s="12">
        <v>0</v>
      </c>
      <c r="I4683" s="13">
        <v>20</v>
      </c>
      <c r="J4683" s="13">
        <v>80</v>
      </c>
      <c r="K4683" s="13">
        <v>60</v>
      </c>
      <c r="L4683" s="13">
        <v>60</v>
      </c>
      <c r="M4683" s="13">
        <v>0</v>
      </c>
      <c r="N4683" s="14">
        <f>D4683*$D$10</f>
        <v>58.5</v>
      </c>
      <c r="O4683" s="14">
        <f>E4683*$E$10</f>
        <v>0</v>
      </c>
      <c r="P4683" s="14">
        <f>F4683*$F$10</f>
        <v>135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117</v>
      </c>
      <c r="T4683" s="14">
        <f>(O4683/100)*(K4683*$J$10)</f>
        <v>0</v>
      </c>
      <c r="U4683" s="14">
        <f>(P4683/100)*(K4683*$K$10)+(P4683/100)*(L4683*$L$10)</f>
        <v>324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79"/>
        <v>175.5</v>
      </c>
      <c r="Y4683" s="14">
        <f t="shared" si="1480"/>
        <v>0</v>
      </c>
      <c r="Z4683" s="14">
        <f t="shared" si="1481"/>
        <v>459</v>
      </c>
      <c r="AA4683" s="14">
        <f t="shared" si="1482"/>
        <v>0</v>
      </c>
      <c r="AB4683" s="14">
        <f t="shared" si="1485"/>
        <v>0</v>
      </c>
      <c r="AC4683" s="15">
        <f t="shared" si="1484"/>
        <v>634.5</v>
      </c>
      <c r="AD4683" s="48">
        <f>(ROUND(AC4683-AC4676,1)/AC4676)</f>
        <v>0.17499999999999999</v>
      </c>
    </row>
    <row r="4684" spans="1:32">
      <c r="A4684" s="99" t="s">
        <v>831</v>
      </c>
      <c r="B4684" s="91"/>
      <c r="C4684" s="21" t="s">
        <v>3</v>
      </c>
      <c r="D4684" s="12">
        <v>45</v>
      </c>
      <c r="E4684" s="12">
        <v>0</v>
      </c>
      <c r="F4684" s="12">
        <v>0</v>
      </c>
      <c r="G4684" s="12">
        <v>90</v>
      </c>
      <c r="H4684" s="12">
        <v>0</v>
      </c>
      <c r="I4684" s="13">
        <v>20</v>
      </c>
      <c r="J4684" s="13">
        <v>80</v>
      </c>
      <c r="K4684" s="13">
        <v>0</v>
      </c>
      <c r="L4684" s="13">
        <v>120</v>
      </c>
      <c r="M4684" s="13">
        <v>0</v>
      </c>
      <c r="N4684" s="14">
        <f>D4684*$D$11</f>
        <v>58.5</v>
      </c>
      <c r="O4684" s="14">
        <f>E4684*$E$11</f>
        <v>0</v>
      </c>
      <c r="P4684" s="14">
        <f>F4684*$F$11</f>
        <v>0</v>
      </c>
      <c r="Q4684" s="14">
        <f>G4684*$G$11</f>
        <v>135</v>
      </c>
      <c r="R4684" s="14">
        <f>H4684*$H$11</f>
        <v>0</v>
      </c>
      <c r="S4684" s="14">
        <f>(N4684/100)*(I4684*$I$11)+(N4684/100)*(J4684*$J$11)</f>
        <v>117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324</v>
      </c>
      <c r="W4684" s="14">
        <f>(R4684/100)*(K4684*$K$11)+(R4684/100)*(L4684*$L$11)</f>
        <v>0</v>
      </c>
      <c r="X4684" s="14">
        <f t="shared" si="1479"/>
        <v>175.5</v>
      </c>
      <c r="Y4684" s="14">
        <f t="shared" si="1480"/>
        <v>0</v>
      </c>
      <c r="Z4684" s="14">
        <f t="shared" si="1481"/>
        <v>0</v>
      </c>
      <c r="AA4684" s="14">
        <f t="shared" si="1482"/>
        <v>459</v>
      </c>
      <c r="AB4684" s="14">
        <f t="shared" si="1485"/>
        <v>0</v>
      </c>
      <c r="AC4684" s="15">
        <f t="shared" si="1484"/>
        <v>634.5</v>
      </c>
      <c r="AD4684" s="48">
        <f>(ROUND(AC4684-AC4676,1)/AC4676)</f>
        <v>0.17499999999999999</v>
      </c>
    </row>
    <row r="4685" spans="1:32">
      <c r="A4685" s="99" t="s">
        <v>832</v>
      </c>
      <c r="B4685" s="91"/>
      <c r="C4685" s="21" t="s">
        <v>4</v>
      </c>
      <c r="D4685" s="12">
        <v>45</v>
      </c>
      <c r="E4685" s="12">
        <v>0</v>
      </c>
      <c r="F4685" s="12">
        <v>0</v>
      </c>
      <c r="G4685" s="12">
        <v>0</v>
      </c>
      <c r="H4685" s="12">
        <v>90</v>
      </c>
      <c r="I4685" s="13">
        <v>20</v>
      </c>
      <c r="J4685" s="13">
        <v>80</v>
      </c>
      <c r="K4685" s="13">
        <v>60</v>
      </c>
      <c r="L4685" s="13">
        <v>60</v>
      </c>
      <c r="M4685" s="13">
        <v>0</v>
      </c>
      <c r="N4685" s="14">
        <f>D4685*$D$12</f>
        <v>58.5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135</v>
      </c>
      <c r="S4685" s="14">
        <f>(N4685/100)*(I4685*$I$12)+(N4685/100)*(J4685*$J$12)</f>
        <v>117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324</v>
      </c>
      <c r="X4685" s="14">
        <f t="shared" si="1479"/>
        <v>175.5</v>
      </c>
      <c r="Y4685" s="14">
        <f t="shared" si="1480"/>
        <v>0</v>
      </c>
      <c r="Z4685" s="14">
        <f t="shared" si="1481"/>
        <v>0</v>
      </c>
      <c r="AA4685" s="14">
        <f t="shared" si="1482"/>
        <v>0</v>
      </c>
      <c r="AB4685" s="14">
        <f t="shared" si="1485"/>
        <v>459</v>
      </c>
      <c r="AC4685" s="15">
        <f t="shared" si="1484"/>
        <v>634.5</v>
      </c>
      <c r="AD4685" s="48">
        <f>(ROUND(AC4685-AC4676,1)/AC4676)</f>
        <v>0.17499999999999999</v>
      </c>
    </row>
    <row r="4686" spans="1:32">
      <c r="A4686" s="99" t="s">
        <v>833</v>
      </c>
      <c r="B4686" s="91"/>
      <c r="C4686" s="21" t="s">
        <v>327</v>
      </c>
      <c r="D4686" s="12">
        <v>90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0</v>
      </c>
      <c r="L4686" s="13">
        <v>0</v>
      </c>
      <c r="M4686" s="13">
        <v>80</v>
      </c>
      <c r="N4686" s="14">
        <f>D4686*$D$13</f>
        <v>135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(N4686/100)*(I4686*$I$13)+(N4686/100)*(J4686*$J$13)+(N4686/100)*(M4686*$M$13)</f>
        <v>486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>N4686+S4686</f>
        <v>621</v>
      </c>
      <c r="Y4686" s="14">
        <f t="shared" si="1480"/>
        <v>0</v>
      </c>
      <c r="Z4686" s="14">
        <f t="shared" si="1481"/>
        <v>0</v>
      </c>
      <c r="AA4686" s="14">
        <f t="shared" si="1482"/>
        <v>0</v>
      </c>
      <c r="AB4686" s="14">
        <f t="shared" si="1485"/>
        <v>0</v>
      </c>
      <c r="AC4686" s="15">
        <f t="shared" si="1484"/>
        <v>621</v>
      </c>
      <c r="AD4686" s="48">
        <f>(ROUND(AC4686-AC4676,1)/AC4676)</f>
        <v>0.15</v>
      </c>
    </row>
    <row r="4687" spans="1:32">
      <c r="A4687" s="99" t="s">
        <v>834</v>
      </c>
      <c r="B4687" s="91"/>
      <c r="C4687" s="21" t="s">
        <v>328</v>
      </c>
      <c r="D4687" s="12">
        <v>90</v>
      </c>
      <c r="E4687" s="12">
        <v>0</v>
      </c>
      <c r="F4687" s="12">
        <v>0</v>
      </c>
      <c r="G4687" s="12">
        <v>0</v>
      </c>
      <c r="H4687" s="12">
        <v>0</v>
      </c>
      <c r="I4687" s="13">
        <v>20</v>
      </c>
      <c r="J4687" s="13">
        <v>80</v>
      </c>
      <c r="K4687" s="13">
        <v>80</v>
      </c>
      <c r="L4687" s="13">
        <v>0</v>
      </c>
      <c r="M4687" s="13">
        <v>0</v>
      </c>
      <c r="N4687" s="14">
        <f>D4687*$D$14</f>
        <v>135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486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79"/>
        <v>621</v>
      </c>
      <c r="Y4687" s="14">
        <f t="shared" si="1480"/>
        <v>0</v>
      </c>
      <c r="Z4687" s="14">
        <f t="shared" si="1481"/>
        <v>0</v>
      </c>
      <c r="AA4687" s="14">
        <f t="shared" si="1482"/>
        <v>0</v>
      </c>
      <c r="AB4687" s="14">
        <f t="shared" si="1485"/>
        <v>0</v>
      </c>
      <c r="AC4687" s="15">
        <f t="shared" si="1484"/>
        <v>621</v>
      </c>
      <c r="AD4687" s="48">
        <f>(ROUND(AC4687-AC4676,1)/AC4676)</f>
        <v>0.15</v>
      </c>
    </row>
    <row r="4688" spans="1:32">
      <c r="A4688" s="99"/>
      <c r="B4688" s="91"/>
      <c r="C4688" s="21" t="s">
        <v>329</v>
      </c>
      <c r="D4688" s="12">
        <v>90</v>
      </c>
      <c r="E4688" s="12">
        <v>0</v>
      </c>
      <c r="F4688" s="12">
        <v>0</v>
      </c>
      <c r="G4688" s="12">
        <v>0</v>
      </c>
      <c r="H4688" s="12">
        <v>0</v>
      </c>
      <c r="I4688" s="13">
        <v>20</v>
      </c>
      <c r="J4688" s="13">
        <v>80</v>
      </c>
      <c r="K4688" s="13">
        <v>0</v>
      </c>
      <c r="L4688" s="13">
        <v>80</v>
      </c>
      <c r="M4688" s="13">
        <v>0</v>
      </c>
      <c r="N4688" s="14">
        <f>D4688*$D$15</f>
        <v>135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486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79"/>
        <v>621</v>
      </c>
      <c r="Y4688" s="14">
        <f t="shared" si="1480"/>
        <v>0</v>
      </c>
      <c r="Z4688" s="14">
        <f t="shared" si="1481"/>
        <v>0</v>
      </c>
      <c r="AA4688" s="14">
        <f t="shared" si="1482"/>
        <v>0</v>
      </c>
      <c r="AB4688" s="14">
        <f t="shared" si="1485"/>
        <v>0</v>
      </c>
      <c r="AC4688" s="15">
        <f t="shared" si="1484"/>
        <v>621</v>
      </c>
      <c r="AD4688" s="48">
        <f>(ROUND(AC4688-AC4676,1)/AC4676)</f>
        <v>0.15</v>
      </c>
    </row>
    <row r="4689" spans="1:30">
      <c r="A4689" s="99"/>
      <c r="B4689" s="91"/>
      <c r="C4689" s="21" t="s">
        <v>325</v>
      </c>
      <c r="D4689" s="12">
        <v>90</v>
      </c>
      <c r="E4689" s="12">
        <v>0</v>
      </c>
      <c r="F4689" s="12">
        <v>0</v>
      </c>
      <c r="G4689" s="12">
        <v>0</v>
      </c>
      <c r="H4689" s="12">
        <v>0</v>
      </c>
      <c r="I4689" s="13">
        <v>20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144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532.79999999999995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79"/>
        <v>676.8</v>
      </c>
      <c r="Y4689" s="14">
        <f t="shared" si="1480"/>
        <v>0</v>
      </c>
      <c r="Z4689" s="14">
        <f t="shared" si="1481"/>
        <v>0</v>
      </c>
      <c r="AA4689" s="14">
        <f t="shared" si="1482"/>
        <v>0</v>
      </c>
      <c r="AB4689" s="14">
        <f t="shared" si="1485"/>
        <v>0</v>
      </c>
      <c r="AC4689" s="15">
        <f t="shared" si="1484"/>
        <v>676.8</v>
      </c>
      <c r="AD4689" s="48">
        <f>(ROUND(AC4689-AC4676,1)/AC4676)</f>
        <v>0.25333333333333335</v>
      </c>
    </row>
    <row r="4690" spans="1:30">
      <c r="A4690" s="99"/>
      <c r="B4690" s="91"/>
      <c r="C4690" s="21" t="s">
        <v>326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70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144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79"/>
        <v>612</v>
      </c>
      <c r="Y4690" s="14">
        <f t="shared" si="1480"/>
        <v>0</v>
      </c>
      <c r="Z4690" s="14">
        <f t="shared" si="1481"/>
        <v>0</v>
      </c>
      <c r="AA4690" s="14">
        <f t="shared" si="1482"/>
        <v>0</v>
      </c>
      <c r="AB4690" s="14">
        <f t="shared" si="1485"/>
        <v>0</v>
      </c>
      <c r="AC4690" s="15">
        <f t="shared" si="1484"/>
        <v>612</v>
      </c>
      <c r="AD4690" s="48">
        <f>(ROUND(AC4690-AC4676,1)/AC4676)</f>
        <v>0.13333333333333333</v>
      </c>
    </row>
    <row r="4691" spans="1:30">
      <c r="A4691" s="106" t="s">
        <v>0</v>
      </c>
      <c r="B4691" s="92" t="s">
        <v>201</v>
      </c>
      <c r="C4691" s="50" t="s">
        <v>241</v>
      </c>
      <c r="D4691" s="11">
        <v>92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184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349.6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79"/>
        <v>533.6</v>
      </c>
      <c r="Y4691" s="52">
        <f t="shared" si="1480"/>
        <v>0</v>
      </c>
      <c r="Z4691" s="52">
        <f t="shared" si="1481"/>
        <v>0</v>
      </c>
      <c r="AA4691" s="52">
        <f t="shared" si="1482"/>
        <v>0</v>
      </c>
      <c r="AB4691" s="52">
        <f t="shared" si="1483"/>
        <v>0</v>
      </c>
      <c r="AC4691" s="53">
        <f>ROUND(X4691+Y4691+Z4691+AA4691+AB4691,1)</f>
        <v>533.6</v>
      </c>
      <c r="AD4691" s="58"/>
    </row>
    <row r="4692" spans="1:30">
      <c r="A4692" s="99" t="s">
        <v>801</v>
      </c>
      <c r="B4692" s="93">
        <v>6</v>
      </c>
      <c r="C4692" s="21" t="s">
        <v>324</v>
      </c>
      <c r="D4692" s="12">
        <v>92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147.20000000000002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467.36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86">N4692+S4692</f>
        <v>614.56000000000006</v>
      </c>
      <c r="Y4692" s="14">
        <f t="shared" ref="Y4692:Y4720" si="1487">O4692+T4692</f>
        <v>0</v>
      </c>
      <c r="Z4692" s="14">
        <f t="shared" ref="Z4692:Z4720" si="1488">P4692+U4692</f>
        <v>0</v>
      </c>
      <c r="AA4692" s="14">
        <f t="shared" ref="AA4692:AA4720" si="1489">Q4692+V4692</f>
        <v>0</v>
      </c>
      <c r="AB4692" s="14">
        <f>R4692+W4692</f>
        <v>0</v>
      </c>
      <c r="AC4692" s="15">
        <f>ROUND(X4692+Y4692+Z4692+AA4692+AB4692,1)</f>
        <v>614.6</v>
      </c>
      <c r="AD4692" s="48">
        <f>(ROUND(AC4692-AC4691,1)/AC4691)</f>
        <v>0.1517991004497751</v>
      </c>
    </row>
    <row r="4693" spans="1:30">
      <c r="A4693" s="99" t="s">
        <v>802</v>
      </c>
      <c r="B4693" s="93">
        <v>20</v>
      </c>
      <c r="C4693" s="21" t="s">
        <v>835</v>
      </c>
      <c r="D4693" s="12">
        <v>92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184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314.64000000000004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86"/>
        <v>498.64000000000004</v>
      </c>
      <c r="Y4693" s="14">
        <f t="shared" si="1487"/>
        <v>0</v>
      </c>
      <c r="Z4693" s="14">
        <f t="shared" si="1488"/>
        <v>0</v>
      </c>
      <c r="AA4693" s="14">
        <f t="shared" si="1489"/>
        <v>0</v>
      </c>
      <c r="AB4693" s="14">
        <f>R4693+W4693</f>
        <v>0</v>
      </c>
      <c r="AC4693" s="15">
        <f t="shared" ref="AC4693:AC4705" si="1490">ROUND(X4693+Y4693+Z4693+AA4693+AB4693,1)</f>
        <v>498.6</v>
      </c>
      <c r="AD4693" s="48">
        <f>(ROUND(AC4693-AC4691,1)/AC4691)</f>
        <v>-6.5592203898050969E-2</v>
      </c>
    </row>
    <row r="4694" spans="1:30">
      <c r="A4694" s="99" t="s">
        <v>803</v>
      </c>
      <c r="B4694" s="93">
        <v>0</v>
      </c>
      <c r="C4694" s="21" t="s">
        <v>337</v>
      </c>
      <c r="D4694" s="12">
        <v>92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184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314.64000000000004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86"/>
        <v>498.64000000000004</v>
      </c>
      <c r="Y4694" s="14">
        <f t="shared" si="1487"/>
        <v>0</v>
      </c>
      <c r="Z4694" s="14">
        <f t="shared" si="1488"/>
        <v>0</v>
      </c>
      <c r="AA4694" s="14">
        <f t="shared" si="1489"/>
        <v>0</v>
      </c>
      <c r="AB4694" s="14">
        <f t="shared" ref="AB4694:AB4706" si="1491">R4694+W4694</f>
        <v>0</v>
      </c>
      <c r="AC4694" s="15">
        <f t="shared" si="1490"/>
        <v>498.6</v>
      </c>
      <c r="AD4694" s="48">
        <f>(ROUND(AC4694-AC4691,1)/AC4691)</f>
        <v>-6.5592203898050969E-2</v>
      </c>
    </row>
    <row r="4695" spans="1:30">
      <c r="A4695" s="99" t="s">
        <v>804</v>
      </c>
      <c r="B4695" s="93">
        <v>0</v>
      </c>
      <c r="C4695" s="21" t="s">
        <v>338</v>
      </c>
      <c r="D4695" s="12">
        <v>92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184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314.64000000000004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86"/>
        <v>498.64000000000004</v>
      </c>
      <c r="Y4695" s="14">
        <f t="shared" si="1487"/>
        <v>0</v>
      </c>
      <c r="Z4695" s="14">
        <f t="shared" si="1488"/>
        <v>0</v>
      </c>
      <c r="AA4695" s="14">
        <f t="shared" si="1489"/>
        <v>0</v>
      </c>
      <c r="AB4695" s="14">
        <f t="shared" si="1491"/>
        <v>0</v>
      </c>
      <c r="AC4695" s="15">
        <f t="shared" si="1490"/>
        <v>498.6</v>
      </c>
      <c r="AD4695" s="48">
        <f>(ROUND(AC4695-AC4691,1)/AC4691)</f>
        <v>-6.5592203898050969E-2</v>
      </c>
    </row>
    <row r="4696" spans="1:30">
      <c r="A4696" s="99" t="s">
        <v>654</v>
      </c>
      <c r="B4696" s="93"/>
      <c r="C4696" s="21" t="s">
        <v>339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184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314.64000000000004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86"/>
        <v>498.64000000000004</v>
      </c>
      <c r="Y4696" s="14">
        <f t="shared" si="1487"/>
        <v>0</v>
      </c>
      <c r="Z4696" s="14">
        <f t="shared" si="1488"/>
        <v>0</v>
      </c>
      <c r="AA4696" s="14">
        <f t="shared" si="1489"/>
        <v>0</v>
      </c>
      <c r="AB4696" s="14">
        <f t="shared" si="1491"/>
        <v>0</v>
      </c>
      <c r="AC4696" s="15">
        <f t="shared" si="1490"/>
        <v>498.6</v>
      </c>
      <c r="AD4696" s="48">
        <f>(ROUND(AC4696-AC4691,1)/AC4691)</f>
        <v>-6.5592203898050969E-2</v>
      </c>
    </row>
    <row r="4697" spans="1:30">
      <c r="A4697" s="99" t="s">
        <v>595</v>
      </c>
      <c r="B4697" s="93"/>
      <c r="C4697" s="21" t="s">
        <v>1</v>
      </c>
      <c r="D4697" s="12">
        <v>46</v>
      </c>
      <c r="E4697" s="12">
        <v>100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59.800000000000004</v>
      </c>
      <c r="O4697" s="14">
        <f>E4697*$E$9</f>
        <v>150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113.62</v>
      </c>
      <c r="T4697" s="14">
        <f>(O4697/100)*(K4697*$K$9)</f>
        <v>300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86"/>
        <v>173.42000000000002</v>
      </c>
      <c r="Y4697" s="14">
        <f t="shared" si="1487"/>
        <v>450</v>
      </c>
      <c r="Z4697" s="14">
        <f t="shared" si="1488"/>
        <v>0</v>
      </c>
      <c r="AA4697" s="14">
        <f t="shared" si="1489"/>
        <v>0</v>
      </c>
      <c r="AB4697" s="14">
        <f t="shared" si="1491"/>
        <v>0</v>
      </c>
      <c r="AC4697" s="15">
        <f t="shared" si="1490"/>
        <v>623.4</v>
      </c>
      <c r="AD4697" s="48">
        <f>(ROUND(AC4697-AC4691,1)/AC4691)</f>
        <v>0.16829085457271364</v>
      </c>
    </row>
    <row r="4698" spans="1:30">
      <c r="A4698" s="99" t="s">
        <v>830</v>
      </c>
      <c r="B4698" s="93"/>
      <c r="C4698" s="21" t="s">
        <v>2</v>
      </c>
      <c r="D4698" s="12">
        <v>46</v>
      </c>
      <c r="E4698" s="12">
        <v>0</v>
      </c>
      <c r="F4698" s="12">
        <v>100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59.800000000000004</v>
      </c>
      <c r="O4698" s="14">
        <f>E4698*$E$10</f>
        <v>0</v>
      </c>
      <c r="P4698" s="14">
        <f>F4698*$F$10</f>
        <v>150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113.62</v>
      </c>
      <c r="T4698" s="14">
        <f>(O4698/100)*(K4698*$J$10)</f>
        <v>0</v>
      </c>
      <c r="U4698" s="14">
        <f>(P4698/100)*(K4698*$K$10)+(P4698/100)*(L4698*$L$10)</f>
        <v>300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86"/>
        <v>173.42000000000002</v>
      </c>
      <c r="Y4698" s="14">
        <f t="shared" si="1487"/>
        <v>0</v>
      </c>
      <c r="Z4698" s="14">
        <f t="shared" si="1488"/>
        <v>450</v>
      </c>
      <c r="AA4698" s="14">
        <f t="shared" si="1489"/>
        <v>0</v>
      </c>
      <c r="AB4698" s="14">
        <f t="shared" si="1491"/>
        <v>0</v>
      </c>
      <c r="AC4698" s="15">
        <f t="shared" si="1490"/>
        <v>623.4</v>
      </c>
      <c r="AD4698" s="48">
        <f>(ROUND(AC4698-AC4691,1)/AC4691)</f>
        <v>0.16829085457271364</v>
      </c>
    </row>
    <row r="4699" spans="1:30">
      <c r="A4699" s="99" t="s">
        <v>831</v>
      </c>
      <c r="B4699" s="93"/>
      <c r="C4699" s="21" t="s">
        <v>3</v>
      </c>
      <c r="D4699" s="12">
        <v>46</v>
      </c>
      <c r="E4699" s="12">
        <v>0</v>
      </c>
      <c r="F4699" s="12">
        <v>0</v>
      </c>
      <c r="G4699" s="12">
        <v>100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59.800000000000004</v>
      </c>
      <c r="O4699" s="14">
        <f>E4699*$E$11</f>
        <v>0</v>
      </c>
      <c r="P4699" s="14">
        <f>F4699*$F$11</f>
        <v>0</v>
      </c>
      <c r="Q4699" s="14">
        <f>G4699*$G$11</f>
        <v>150</v>
      </c>
      <c r="R4699" s="14">
        <f>H4699*$H$11</f>
        <v>0</v>
      </c>
      <c r="S4699" s="14">
        <f>(N4699/100)*(I4699*$I$11)+(N4699/100)*(J4699*$J$11)</f>
        <v>113.62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300</v>
      </c>
      <c r="W4699" s="14">
        <f>(R4699/100)*(K4699*$K$11)+(R4699/100)*(L4699*$L$11)</f>
        <v>0</v>
      </c>
      <c r="X4699" s="14">
        <f t="shared" si="1486"/>
        <v>173.42000000000002</v>
      </c>
      <c r="Y4699" s="14">
        <f t="shared" si="1487"/>
        <v>0</v>
      </c>
      <c r="Z4699" s="14">
        <f t="shared" si="1488"/>
        <v>0</v>
      </c>
      <c r="AA4699" s="14">
        <f t="shared" si="1489"/>
        <v>450</v>
      </c>
      <c r="AB4699" s="14">
        <f t="shared" si="1491"/>
        <v>0</v>
      </c>
      <c r="AC4699" s="15">
        <f t="shared" si="1490"/>
        <v>623.4</v>
      </c>
      <c r="AD4699" s="48">
        <f>(ROUND(AC4699-AC4691,1)/AC4691)</f>
        <v>0.16829085457271364</v>
      </c>
    </row>
    <row r="4700" spans="1:30">
      <c r="A4700" s="99" t="s">
        <v>832</v>
      </c>
      <c r="B4700" s="93"/>
      <c r="C4700" s="21" t="s">
        <v>4</v>
      </c>
      <c r="D4700" s="12">
        <v>46</v>
      </c>
      <c r="E4700" s="12">
        <v>0</v>
      </c>
      <c r="F4700" s="12">
        <v>0</v>
      </c>
      <c r="G4700" s="12">
        <v>0</v>
      </c>
      <c r="H4700" s="12">
        <v>100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59.800000000000004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150</v>
      </c>
      <c r="S4700" s="14">
        <f>(N4700/100)*(I4700*$I$12)+(N4700/100)*(J4700*$J$12)</f>
        <v>113.62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300</v>
      </c>
      <c r="X4700" s="14">
        <f t="shared" si="1486"/>
        <v>173.42000000000002</v>
      </c>
      <c r="Y4700" s="14">
        <f t="shared" si="1487"/>
        <v>0</v>
      </c>
      <c r="Z4700" s="14">
        <f t="shared" si="1488"/>
        <v>0</v>
      </c>
      <c r="AA4700" s="14">
        <f t="shared" si="1489"/>
        <v>0</v>
      </c>
      <c r="AB4700" s="14">
        <f t="shared" si="1491"/>
        <v>450</v>
      </c>
      <c r="AC4700" s="15">
        <f t="shared" si="1490"/>
        <v>623.4</v>
      </c>
      <c r="AD4700" s="48">
        <f>(ROUND(AC4700-AC4691,1)/AC4691)</f>
        <v>0.16829085457271364</v>
      </c>
    </row>
    <row r="4701" spans="1:30">
      <c r="A4701" s="99" t="s">
        <v>833</v>
      </c>
      <c r="B4701" s="93"/>
      <c r="C4701" s="21" t="s">
        <v>327</v>
      </c>
      <c r="D4701" s="12">
        <v>92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138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(N4701/100)*(I4701*$I$13)+(N4701/100)*(J4701*$J$13)+(N4701/100)*(M4701*$M$13)</f>
        <v>474.71999999999997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>N4701+S4701</f>
        <v>612.72</v>
      </c>
      <c r="Y4701" s="14">
        <f t="shared" si="1487"/>
        <v>0</v>
      </c>
      <c r="Z4701" s="14">
        <f t="shared" si="1488"/>
        <v>0</v>
      </c>
      <c r="AA4701" s="14">
        <f t="shared" si="1489"/>
        <v>0</v>
      </c>
      <c r="AB4701" s="14">
        <f t="shared" si="1491"/>
        <v>0</v>
      </c>
      <c r="AC4701" s="15">
        <f t="shared" si="1490"/>
        <v>612.70000000000005</v>
      </c>
      <c r="AD4701" s="48">
        <f>(ROUND(AC4701-AC4691,1)/AC4691)</f>
        <v>0.14823838080959517</v>
      </c>
    </row>
    <row r="4702" spans="1:30">
      <c r="A4702" s="99" t="s">
        <v>834</v>
      </c>
      <c r="B4702" s="93"/>
      <c r="C4702" s="21" t="s">
        <v>328</v>
      </c>
      <c r="D4702" s="12">
        <v>92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138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474.71999999999997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86"/>
        <v>612.72</v>
      </c>
      <c r="Y4702" s="14">
        <f t="shared" si="1487"/>
        <v>0</v>
      </c>
      <c r="Z4702" s="14">
        <f t="shared" si="1488"/>
        <v>0</v>
      </c>
      <c r="AA4702" s="14">
        <f t="shared" si="1489"/>
        <v>0</v>
      </c>
      <c r="AB4702" s="14">
        <f t="shared" si="1491"/>
        <v>0</v>
      </c>
      <c r="AC4702" s="15">
        <f t="shared" si="1490"/>
        <v>612.70000000000005</v>
      </c>
      <c r="AD4702" s="48">
        <f>(ROUND(AC4702-AC4691,1)/AC4691)</f>
        <v>0.14823838080959517</v>
      </c>
    </row>
    <row r="4703" spans="1:30">
      <c r="A4703" s="99"/>
      <c r="B4703" s="93"/>
      <c r="C4703" s="21" t="s">
        <v>329</v>
      </c>
      <c r="D4703" s="12">
        <v>92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138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474.71999999999997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86"/>
        <v>612.72</v>
      </c>
      <c r="Y4703" s="14">
        <f t="shared" si="1487"/>
        <v>0</v>
      </c>
      <c r="Z4703" s="14">
        <f t="shared" si="1488"/>
        <v>0</v>
      </c>
      <c r="AA4703" s="14">
        <f t="shared" si="1489"/>
        <v>0</v>
      </c>
      <c r="AB4703" s="14">
        <f t="shared" si="1491"/>
        <v>0</v>
      </c>
      <c r="AC4703" s="15">
        <f t="shared" si="1490"/>
        <v>612.70000000000005</v>
      </c>
      <c r="AD4703" s="48">
        <f>(ROUND(AC4703-AC4691,1)/AC4691)</f>
        <v>0.14823838080959517</v>
      </c>
    </row>
    <row r="4704" spans="1:30">
      <c r="A4704" s="99"/>
      <c r="B4704" s="93"/>
      <c r="C4704" s="21" t="s">
        <v>325</v>
      </c>
      <c r="D4704" s="12">
        <v>92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147.20000000000002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537.28000000000009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86"/>
        <v>684.48000000000013</v>
      </c>
      <c r="Y4704" s="14">
        <f t="shared" si="1487"/>
        <v>0</v>
      </c>
      <c r="Z4704" s="14">
        <f t="shared" si="1488"/>
        <v>0</v>
      </c>
      <c r="AA4704" s="14">
        <f t="shared" si="1489"/>
        <v>0</v>
      </c>
      <c r="AB4704" s="14">
        <f t="shared" si="1491"/>
        <v>0</v>
      </c>
      <c r="AC4704" s="15">
        <f t="shared" si="1490"/>
        <v>684.5</v>
      </c>
      <c r="AD4704" s="48">
        <f>(ROUND(AC4704-AC4691,1)/AC4691)</f>
        <v>0.28279610194902549</v>
      </c>
    </row>
    <row r="4705" spans="1:30">
      <c r="A4705" s="99"/>
      <c r="B4705" s="93"/>
      <c r="C4705" s="21" t="s">
        <v>326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147.20000000000002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421.72800000000007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86"/>
        <v>568.92800000000011</v>
      </c>
      <c r="Y4705" s="14">
        <f t="shared" si="1487"/>
        <v>0</v>
      </c>
      <c r="Z4705" s="14">
        <f t="shared" si="1488"/>
        <v>0</v>
      </c>
      <c r="AA4705" s="14">
        <f t="shared" si="1489"/>
        <v>0</v>
      </c>
      <c r="AB4705" s="14">
        <f t="shared" si="1491"/>
        <v>0</v>
      </c>
      <c r="AC4705" s="15">
        <f t="shared" si="1490"/>
        <v>568.9</v>
      </c>
      <c r="AD4705" s="48">
        <f>(ROUND(AC4705-AC4691,1)/AC4691)</f>
        <v>6.6154422788605685E-2</v>
      </c>
    </row>
    <row r="4706" spans="1:30">
      <c r="A4706" s="106" t="s">
        <v>0</v>
      </c>
      <c r="B4706" s="90" t="s">
        <v>871</v>
      </c>
      <c r="C4706" s="50" t="s">
        <v>241</v>
      </c>
      <c r="D4706" s="11">
        <v>98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196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352.79999999999995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86"/>
        <v>548.79999999999995</v>
      </c>
      <c r="Y4706" s="52">
        <f t="shared" si="1487"/>
        <v>0</v>
      </c>
      <c r="Z4706" s="52">
        <f t="shared" si="1488"/>
        <v>0</v>
      </c>
      <c r="AA4706" s="52">
        <f t="shared" si="1489"/>
        <v>0</v>
      </c>
      <c r="AB4706" s="52">
        <f t="shared" si="1491"/>
        <v>0</v>
      </c>
      <c r="AC4706" s="53">
        <f>ROUND(X4706+Y4706+Z4706+AA4706+AB4706,1)</f>
        <v>548.79999999999995</v>
      </c>
      <c r="AD4706" s="58"/>
    </row>
    <row r="4707" spans="1:30">
      <c r="A4707" s="99" t="s">
        <v>801</v>
      </c>
      <c r="B4707" s="91">
        <v>18</v>
      </c>
      <c r="C4707" s="21" t="s">
        <v>324</v>
      </c>
      <c r="D4707" s="12">
        <v>98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156.80000000000001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478.24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86"/>
        <v>635.04</v>
      </c>
      <c r="Y4707" s="14">
        <f t="shared" si="1487"/>
        <v>0</v>
      </c>
      <c r="Z4707" s="14">
        <f t="shared" si="1488"/>
        <v>0</v>
      </c>
      <c r="AA4707" s="14">
        <f t="shared" si="1489"/>
        <v>0</v>
      </c>
      <c r="AB4707" s="14">
        <f>R4707+W4707</f>
        <v>0</v>
      </c>
      <c r="AC4707" s="15">
        <f>ROUND(X4707+Y4707+Z4707+AA4707+AB4707,1)</f>
        <v>635</v>
      </c>
      <c r="AD4707" s="48">
        <f>(ROUND(AC4707-AC4706,1)/AC4706)</f>
        <v>0.15706997084548108</v>
      </c>
    </row>
    <row r="4708" spans="1:30">
      <c r="A4708" s="99" t="s">
        <v>802</v>
      </c>
      <c r="B4708" s="91">
        <v>15</v>
      </c>
      <c r="C4708" s="21" t="s">
        <v>835</v>
      </c>
      <c r="D4708" s="12">
        <v>98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196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317.52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86"/>
        <v>513.52</v>
      </c>
      <c r="Y4708" s="14">
        <f t="shared" si="1487"/>
        <v>0</v>
      </c>
      <c r="Z4708" s="14">
        <f t="shared" si="1488"/>
        <v>0</v>
      </c>
      <c r="AA4708" s="14">
        <f t="shared" si="1489"/>
        <v>0</v>
      </c>
      <c r="AB4708" s="14">
        <f>R4708+W4708</f>
        <v>0</v>
      </c>
      <c r="AC4708" s="15">
        <f t="shared" ref="AC4708:AC4720" si="1492">ROUND(X4708+Y4708+Z4708+AA4708+AB4708,1)</f>
        <v>513.5</v>
      </c>
      <c r="AD4708" s="48">
        <f>(ROUND(AC4708-AC4706,1)/AC4706)</f>
        <v>-6.4322157434402338E-2</v>
      </c>
    </row>
    <row r="4709" spans="1:30">
      <c r="A4709" s="99" t="s">
        <v>803</v>
      </c>
      <c r="B4709" s="91">
        <v>0</v>
      </c>
      <c r="C4709" s="21" t="s">
        <v>337</v>
      </c>
      <c r="D4709" s="12">
        <v>98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196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317.52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86"/>
        <v>513.52</v>
      </c>
      <c r="Y4709" s="14">
        <f t="shared" si="1487"/>
        <v>0</v>
      </c>
      <c r="Z4709" s="14">
        <f t="shared" si="1488"/>
        <v>0</v>
      </c>
      <c r="AA4709" s="14">
        <f t="shared" si="1489"/>
        <v>0</v>
      </c>
      <c r="AB4709" s="14">
        <f t="shared" ref="AB4709:AB4721" si="1493">R4709+W4709</f>
        <v>0</v>
      </c>
      <c r="AC4709" s="15">
        <f t="shared" si="1492"/>
        <v>513.5</v>
      </c>
      <c r="AD4709" s="48">
        <f>(ROUND(AC4709-AC4706,1)/AC4706)</f>
        <v>-6.4322157434402338E-2</v>
      </c>
    </row>
    <row r="4710" spans="1:30">
      <c r="A4710" s="99" t="s">
        <v>804</v>
      </c>
      <c r="B4710" s="91">
        <v>0</v>
      </c>
      <c r="C4710" s="21" t="s">
        <v>338</v>
      </c>
      <c r="D4710" s="12">
        <v>98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196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317.52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86"/>
        <v>513.52</v>
      </c>
      <c r="Y4710" s="14">
        <f t="shared" si="1487"/>
        <v>0</v>
      </c>
      <c r="Z4710" s="14">
        <f t="shared" si="1488"/>
        <v>0</v>
      </c>
      <c r="AA4710" s="14">
        <f t="shared" si="1489"/>
        <v>0</v>
      </c>
      <c r="AB4710" s="14">
        <f t="shared" si="1493"/>
        <v>0</v>
      </c>
      <c r="AC4710" s="15">
        <f t="shared" si="1492"/>
        <v>513.5</v>
      </c>
      <c r="AD4710" s="48">
        <f>(ROUND(AC4710-AC4706,1)/AC4706)</f>
        <v>-6.4322157434402338E-2</v>
      </c>
    </row>
    <row r="4711" spans="1:30">
      <c r="A4711" s="99" t="s">
        <v>654</v>
      </c>
      <c r="B4711" s="91"/>
      <c r="C4711" s="21" t="s">
        <v>339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196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317.52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86"/>
        <v>513.52</v>
      </c>
      <c r="Y4711" s="14">
        <f t="shared" si="1487"/>
        <v>0</v>
      </c>
      <c r="Z4711" s="14">
        <f t="shared" si="1488"/>
        <v>0</v>
      </c>
      <c r="AA4711" s="14">
        <f t="shared" si="1489"/>
        <v>0</v>
      </c>
      <c r="AB4711" s="14">
        <f t="shared" si="1493"/>
        <v>0</v>
      </c>
      <c r="AC4711" s="15">
        <f t="shared" si="1492"/>
        <v>513.5</v>
      </c>
      <c r="AD4711" s="48">
        <f>(ROUND(AC4711-AC4706,1)/AC4706)</f>
        <v>-6.4322157434402338E-2</v>
      </c>
    </row>
    <row r="4712" spans="1:30">
      <c r="A4712" s="99" t="s">
        <v>595</v>
      </c>
      <c r="B4712" s="91"/>
      <c r="C4712" s="21" t="s">
        <v>1</v>
      </c>
      <c r="D4712" s="12">
        <v>49</v>
      </c>
      <c r="E4712" s="12">
        <v>110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63.7</v>
      </c>
      <c r="O4712" s="14">
        <f>E4712*$E$9</f>
        <v>165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114.66</v>
      </c>
      <c r="T4712" s="14">
        <f>(O4712/100)*(K4712*$K$9)</f>
        <v>316.79999999999995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86"/>
        <v>178.36</v>
      </c>
      <c r="Y4712" s="14">
        <f t="shared" si="1487"/>
        <v>481.79999999999995</v>
      </c>
      <c r="Z4712" s="14">
        <f t="shared" si="1488"/>
        <v>0</v>
      </c>
      <c r="AA4712" s="14">
        <f t="shared" si="1489"/>
        <v>0</v>
      </c>
      <c r="AB4712" s="14">
        <f t="shared" si="1493"/>
        <v>0</v>
      </c>
      <c r="AC4712" s="15">
        <f t="shared" si="1492"/>
        <v>660.2</v>
      </c>
      <c r="AD4712" s="48">
        <f>(ROUND(AC4712-AC4706,1)/AC4706)</f>
        <v>0.20298833819241985</v>
      </c>
    </row>
    <row r="4713" spans="1:30">
      <c r="A4713" s="99" t="s">
        <v>830</v>
      </c>
      <c r="B4713" s="91"/>
      <c r="C4713" s="21" t="s">
        <v>2</v>
      </c>
      <c r="D4713" s="12">
        <v>49</v>
      </c>
      <c r="E4713" s="12">
        <v>0</v>
      </c>
      <c r="F4713" s="12">
        <v>110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63.7</v>
      </c>
      <c r="O4713" s="14">
        <f>E4713*$E$10</f>
        <v>0</v>
      </c>
      <c r="P4713" s="14">
        <f>F4713*$F$10</f>
        <v>165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114.66</v>
      </c>
      <c r="T4713" s="14">
        <f>(O4713/100)*(K4713*$J$10)</f>
        <v>0</v>
      </c>
      <c r="U4713" s="14">
        <f>(P4713/100)*(K4713*$K$10)+(P4713/100)*(L4713*$L$10)</f>
        <v>316.79999999999995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86"/>
        <v>178.36</v>
      </c>
      <c r="Y4713" s="14">
        <f t="shared" si="1487"/>
        <v>0</v>
      </c>
      <c r="Z4713" s="14">
        <f t="shared" si="1488"/>
        <v>481.79999999999995</v>
      </c>
      <c r="AA4713" s="14">
        <f t="shared" si="1489"/>
        <v>0</v>
      </c>
      <c r="AB4713" s="14">
        <f t="shared" si="1493"/>
        <v>0</v>
      </c>
      <c r="AC4713" s="15">
        <f t="shared" si="1492"/>
        <v>660.2</v>
      </c>
      <c r="AD4713" s="48">
        <f>(ROUND(AC4713-AC4706,1)/AC4706)</f>
        <v>0.20298833819241985</v>
      </c>
    </row>
    <row r="4714" spans="1:30">
      <c r="A4714" s="99" t="s">
        <v>831</v>
      </c>
      <c r="B4714" s="91"/>
      <c r="C4714" s="21" t="s">
        <v>3</v>
      </c>
      <c r="D4714" s="12">
        <v>49</v>
      </c>
      <c r="E4714" s="12">
        <v>0</v>
      </c>
      <c r="F4714" s="12">
        <v>0</v>
      </c>
      <c r="G4714" s="12">
        <v>110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63.7</v>
      </c>
      <c r="O4714" s="14">
        <f>E4714*$E$11</f>
        <v>0</v>
      </c>
      <c r="P4714" s="14">
        <f>F4714*$F$11</f>
        <v>0</v>
      </c>
      <c r="Q4714" s="14">
        <f>G4714*$G$11</f>
        <v>165</v>
      </c>
      <c r="R4714" s="14">
        <f>H4714*$H$11</f>
        <v>0</v>
      </c>
      <c r="S4714" s="14">
        <f>(N4714/100)*(I4714*$I$11)+(N4714/100)*(J4714*$J$11)</f>
        <v>114.66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316.79999999999995</v>
      </c>
      <c r="W4714" s="14">
        <f>(R4714/100)*(K4714*$K$11)+(R4714/100)*(L4714*$L$11)</f>
        <v>0</v>
      </c>
      <c r="X4714" s="14">
        <f t="shared" si="1486"/>
        <v>178.36</v>
      </c>
      <c r="Y4714" s="14">
        <f t="shared" si="1487"/>
        <v>0</v>
      </c>
      <c r="Z4714" s="14">
        <f t="shared" si="1488"/>
        <v>0</v>
      </c>
      <c r="AA4714" s="14">
        <f t="shared" si="1489"/>
        <v>481.79999999999995</v>
      </c>
      <c r="AB4714" s="14">
        <f t="shared" si="1493"/>
        <v>0</v>
      </c>
      <c r="AC4714" s="15">
        <f t="shared" si="1492"/>
        <v>660.2</v>
      </c>
      <c r="AD4714" s="48">
        <f>(ROUND(AC4714-AC4706,1)/AC4706)</f>
        <v>0.20298833819241985</v>
      </c>
    </row>
    <row r="4715" spans="1:30">
      <c r="A4715" s="99" t="s">
        <v>832</v>
      </c>
      <c r="B4715" s="91"/>
      <c r="C4715" s="21" t="s">
        <v>4</v>
      </c>
      <c r="D4715" s="12">
        <v>49</v>
      </c>
      <c r="E4715" s="12">
        <v>0</v>
      </c>
      <c r="F4715" s="12">
        <v>0</v>
      </c>
      <c r="G4715" s="12">
        <v>0</v>
      </c>
      <c r="H4715" s="12">
        <v>110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63.7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165</v>
      </c>
      <c r="S4715" s="14">
        <f>(N4715/100)*(I4715*$I$12)+(N4715/100)*(J4715*$J$12)</f>
        <v>114.66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316.79999999999995</v>
      </c>
      <c r="X4715" s="14">
        <f t="shared" si="1486"/>
        <v>178.36</v>
      </c>
      <c r="Y4715" s="14">
        <f t="shared" si="1487"/>
        <v>0</v>
      </c>
      <c r="Z4715" s="14">
        <f t="shared" si="1488"/>
        <v>0</v>
      </c>
      <c r="AA4715" s="14">
        <f t="shared" si="1489"/>
        <v>0</v>
      </c>
      <c r="AB4715" s="14">
        <f t="shared" si="1493"/>
        <v>481.79999999999995</v>
      </c>
      <c r="AC4715" s="15">
        <f t="shared" si="1492"/>
        <v>660.2</v>
      </c>
      <c r="AD4715" s="48">
        <f>(ROUND(AC4715-AC4706,1)/AC4706)</f>
        <v>0.20298833819241985</v>
      </c>
    </row>
    <row r="4716" spans="1:30">
      <c r="A4716" s="99" t="s">
        <v>833</v>
      </c>
      <c r="B4716" s="91"/>
      <c r="C4716" s="21" t="s">
        <v>327</v>
      </c>
      <c r="D4716" s="12">
        <v>98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147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(N4716/100)*(I4716*$I$13)+(N4716/100)*(J4716*$J$13)+(N4716/100)*(M4716*$M$13)</f>
        <v>499.8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>N4716+S4716</f>
        <v>646.79999999999995</v>
      </c>
      <c r="Y4716" s="14">
        <f t="shared" si="1487"/>
        <v>0</v>
      </c>
      <c r="Z4716" s="14">
        <f t="shared" si="1488"/>
        <v>0</v>
      </c>
      <c r="AA4716" s="14">
        <f t="shared" si="1489"/>
        <v>0</v>
      </c>
      <c r="AB4716" s="14">
        <f t="shared" si="1493"/>
        <v>0</v>
      </c>
      <c r="AC4716" s="15">
        <f t="shared" si="1492"/>
        <v>646.79999999999995</v>
      </c>
      <c r="AD4716" s="48">
        <f>(ROUND(AC4716-AC4706,1)/AC4706)</f>
        <v>0.17857142857142858</v>
      </c>
    </row>
    <row r="4717" spans="1:30">
      <c r="A4717" s="99" t="s">
        <v>834</v>
      </c>
      <c r="B4717" s="91"/>
      <c r="C4717" s="21" t="s">
        <v>328</v>
      </c>
      <c r="D4717" s="12">
        <v>98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147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499.8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86"/>
        <v>646.79999999999995</v>
      </c>
      <c r="Y4717" s="14">
        <f t="shared" si="1487"/>
        <v>0</v>
      </c>
      <c r="Z4717" s="14">
        <f t="shared" si="1488"/>
        <v>0</v>
      </c>
      <c r="AA4717" s="14">
        <f t="shared" si="1489"/>
        <v>0</v>
      </c>
      <c r="AB4717" s="14">
        <f t="shared" si="1493"/>
        <v>0</v>
      </c>
      <c r="AC4717" s="15">
        <f t="shared" si="1492"/>
        <v>646.79999999999995</v>
      </c>
      <c r="AD4717" s="48">
        <f>(ROUND(AC4717-AC4706,1)/AC4706)</f>
        <v>0.17857142857142858</v>
      </c>
    </row>
    <row r="4718" spans="1:30">
      <c r="A4718" s="99"/>
      <c r="B4718" s="91"/>
      <c r="C4718" s="21" t="s">
        <v>329</v>
      </c>
      <c r="D4718" s="12">
        <v>98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147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499.8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86"/>
        <v>646.79999999999995</v>
      </c>
      <c r="Y4718" s="14">
        <f t="shared" si="1487"/>
        <v>0</v>
      </c>
      <c r="Z4718" s="14">
        <f t="shared" si="1488"/>
        <v>0</v>
      </c>
      <c r="AA4718" s="14">
        <f t="shared" si="1489"/>
        <v>0</v>
      </c>
      <c r="AB4718" s="14">
        <f t="shared" si="1493"/>
        <v>0</v>
      </c>
      <c r="AC4718" s="15">
        <f t="shared" si="1492"/>
        <v>646.79999999999995</v>
      </c>
      <c r="AD4718" s="48">
        <f>(ROUND(AC4718-AC4706,1)/AC4706)</f>
        <v>0.17857142857142858</v>
      </c>
    </row>
    <row r="4719" spans="1:30">
      <c r="A4719" s="99"/>
      <c r="B4719" s="91"/>
      <c r="C4719" s="21" t="s">
        <v>325</v>
      </c>
      <c r="D4719" s="12">
        <v>98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156.80000000000001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450.8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86"/>
        <v>607.6</v>
      </c>
      <c r="Y4719" s="14">
        <f t="shared" si="1487"/>
        <v>0</v>
      </c>
      <c r="Z4719" s="14">
        <f t="shared" si="1488"/>
        <v>0</v>
      </c>
      <c r="AA4719" s="14">
        <f t="shared" si="1489"/>
        <v>0</v>
      </c>
      <c r="AB4719" s="14">
        <f t="shared" si="1493"/>
        <v>0</v>
      </c>
      <c r="AC4719" s="15">
        <f t="shared" si="1492"/>
        <v>607.6</v>
      </c>
      <c r="AD4719" s="48">
        <f>(ROUND(AC4719-AC4706,1)/AC4706)</f>
        <v>0.10714285714285715</v>
      </c>
    </row>
    <row r="4720" spans="1:30">
      <c r="A4720" s="99"/>
      <c r="B4720" s="91"/>
      <c r="C4720" s="21" t="s">
        <v>326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156.80000000000001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540.96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86"/>
        <v>697.76</v>
      </c>
      <c r="Y4720" s="14">
        <f t="shared" si="1487"/>
        <v>0</v>
      </c>
      <c r="Z4720" s="14">
        <f t="shared" si="1488"/>
        <v>0</v>
      </c>
      <c r="AA4720" s="14">
        <f t="shared" si="1489"/>
        <v>0</v>
      </c>
      <c r="AB4720" s="14">
        <f t="shared" si="1493"/>
        <v>0</v>
      </c>
      <c r="AC4720" s="15">
        <f t="shared" si="1492"/>
        <v>697.8</v>
      </c>
      <c r="AD4720" s="48">
        <f>(ROUND(AC4720-AC4706,1)/AC4706)</f>
        <v>0.27150145772594753</v>
      </c>
    </row>
    <row r="4721" spans="1:30">
      <c r="A4721" s="106" t="s">
        <v>0</v>
      </c>
      <c r="B4721" s="92" t="s">
        <v>878</v>
      </c>
      <c r="C4721" s="50" t="s">
        <v>241</v>
      </c>
      <c r="D4721" s="11">
        <v>92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184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368.00000000000006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94">N4721+S4721</f>
        <v>552</v>
      </c>
      <c r="Y4721" s="52">
        <f t="shared" ref="Y4721:Y4735" si="1495">O4721+T4721</f>
        <v>0</v>
      </c>
      <c r="Z4721" s="52">
        <f t="shared" ref="Z4721:Z4735" si="1496">P4721+U4721</f>
        <v>0</v>
      </c>
      <c r="AA4721" s="52">
        <f t="shared" ref="AA4721:AA4735" si="1497">Q4721+V4721</f>
        <v>0</v>
      </c>
      <c r="AB4721" s="52">
        <f t="shared" si="1493"/>
        <v>0</v>
      </c>
      <c r="AC4721" s="53">
        <f>ROUND(X4721+Y4721+Z4721+AA4721+AB4721,1)</f>
        <v>552</v>
      </c>
      <c r="AD4721" s="58"/>
    </row>
    <row r="4722" spans="1:30">
      <c r="A4722" s="99" t="s">
        <v>801</v>
      </c>
      <c r="B4722" s="93">
        <v>20</v>
      </c>
      <c r="C4722" s="21" t="s">
        <v>324</v>
      </c>
      <c r="D4722" s="12">
        <v>92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147.20000000000002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496.80000000000007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94"/>
        <v>644.00000000000011</v>
      </c>
      <c r="Y4722" s="14">
        <f t="shared" si="1495"/>
        <v>0</v>
      </c>
      <c r="Z4722" s="14">
        <f t="shared" si="1496"/>
        <v>0</v>
      </c>
      <c r="AA4722" s="14">
        <f t="shared" si="1497"/>
        <v>0</v>
      </c>
      <c r="AB4722" s="14">
        <f>R4722+W4722</f>
        <v>0</v>
      </c>
      <c r="AC4722" s="15">
        <f>ROUND(X4722+Y4722+Z4722+AA4722+AB4722,1)</f>
        <v>644</v>
      </c>
      <c r="AD4722" s="48">
        <f>(ROUND(AC4722-AC4721,1)/AC4721)</f>
        <v>0.16666666666666666</v>
      </c>
    </row>
    <row r="4723" spans="1:30">
      <c r="A4723" s="99" t="s">
        <v>802</v>
      </c>
      <c r="B4723" s="93">
        <v>12</v>
      </c>
      <c r="C4723" s="21" t="s">
        <v>835</v>
      </c>
      <c r="D4723" s="12">
        <v>92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184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331.20000000000005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94"/>
        <v>515.20000000000005</v>
      </c>
      <c r="Y4723" s="14">
        <f t="shared" si="1495"/>
        <v>0</v>
      </c>
      <c r="Z4723" s="14">
        <f t="shared" si="1496"/>
        <v>0</v>
      </c>
      <c r="AA4723" s="14">
        <f t="shared" si="1497"/>
        <v>0</v>
      </c>
      <c r="AB4723" s="14">
        <f>R4723+W4723</f>
        <v>0</v>
      </c>
      <c r="AC4723" s="15">
        <f t="shared" ref="AC4723:AC4735" si="1498">ROUND(X4723+Y4723+Z4723+AA4723+AB4723,1)</f>
        <v>515.20000000000005</v>
      </c>
      <c r="AD4723" s="48">
        <f>(ROUND(AC4723-AC4721,1)/AC4721)</f>
        <v>-6.6666666666666666E-2</v>
      </c>
    </row>
    <row r="4724" spans="1:30">
      <c r="A4724" s="99" t="s">
        <v>803</v>
      </c>
      <c r="B4724" s="93">
        <v>0</v>
      </c>
      <c r="C4724" s="21" t="s">
        <v>337</v>
      </c>
      <c r="D4724" s="12">
        <v>92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184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331.20000000000005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94"/>
        <v>515.20000000000005</v>
      </c>
      <c r="Y4724" s="14">
        <f t="shared" si="1495"/>
        <v>0</v>
      </c>
      <c r="Z4724" s="14">
        <f t="shared" si="1496"/>
        <v>0</v>
      </c>
      <c r="AA4724" s="14">
        <f t="shared" si="1497"/>
        <v>0</v>
      </c>
      <c r="AB4724" s="14">
        <f t="shared" ref="AB4724:AB4735" si="1499">R4724+W4724</f>
        <v>0</v>
      </c>
      <c r="AC4724" s="15">
        <f t="shared" si="1498"/>
        <v>515.20000000000005</v>
      </c>
      <c r="AD4724" s="48">
        <f>(ROUND(AC4724-AC4721,1)/AC4721)</f>
        <v>-6.6666666666666666E-2</v>
      </c>
    </row>
    <row r="4725" spans="1:30">
      <c r="A4725" s="99" t="s">
        <v>804</v>
      </c>
      <c r="B4725" s="93">
        <v>0</v>
      </c>
      <c r="C4725" s="21" t="s">
        <v>338</v>
      </c>
      <c r="D4725" s="12">
        <v>92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184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331.20000000000005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94"/>
        <v>515.20000000000005</v>
      </c>
      <c r="Y4725" s="14">
        <f t="shared" si="1495"/>
        <v>0</v>
      </c>
      <c r="Z4725" s="14">
        <f t="shared" si="1496"/>
        <v>0</v>
      </c>
      <c r="AA4725" s="14">
        <f t="shared" si="1497"/>
        <v>0</v>
      </c>
      <c r="AB4725" s="14">
        <f t="shared" si="1499"/>
        <v>0</v>
      </c>
      <c r="AC4725" s="15">
        <f t="shared" si="1498"/>
        <v>515.20000000000005</v>
      </c>
      <c r="AD4725" s="48">
        <f>(ROUND(AC4725-AC4721,1)/AC4721)</f>
        <v>-6.6666666666666666E-2</v>
      </c>
    </row>
    <row r="4726" spans="1:30">
      <c r="A4726" s="99" t="s">
        <v>654</v>
      </c>
      <c r="B4726" s="93"/>
      <c r="C4726" s="21" t="s">
        <v>339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184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331.20000000000005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94"/>
        <v>515.20000000000005</v>
      </c>
      <c r="Y4726" s="14">
        <f t="shared" si="1495"/>
        <v>0</v>
      </c>
      <c r="Z4726" s="14">
        <f t="shared" si="1496"/>
        <v>0</v>
      </c>
      <c r="AA4726" s="14">
        <f t="shared" si="1497"/>
        <v>0</v>
      </c>
      <c r="AB4726" s="14">
        <f t="shared" si="1499"/>
        <v>0</v>
      </c>
      <c r="AC4726" s="15">
        <f t="shared" si="1498"/>
        <v>515.20000000000005</v>
      </c>
      <c r="AD4726" s="48">
        <f>(ROUND(AC4726-AC4721,1)/AC4721)</f>
        <v>-6.6666666666666666E-2</v>
      </c>
    </row>
    <row r="4727" spans="1:30">
      <c r="A4727" s="99" t="s">
        <v>595</v>
      </c>
      <c r="B4727" s="93"/>
      <c r="C4727" s="21" t="s">
        <v>1</v>
      </c>
      <c r="D4727" s="12">
        <v>46</v>
      </c>
      <c r="E4727" s="12">
        <v>100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59.800000000000004</v>
      </c>
      <c r="O4727" s="14">
        <f>E4727*$E$9</f>
        <v>150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119.60000000000001</v>
      </c>
      <c r="T4727" s="14">
        <f>(O4727/100)*(K4727*$K$9)</f>
        <v>318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94"/>
        <v>179.4</v>
      </c>
      <c r="Y4727" s="14">
        <f t="shared" si="1495"/>
        <v>468</v>
      </c>
      <c r="Z4727" s="14">
        <f t="shared" si="1496"/>
        <v>0</v>
      </c>
      <c r="AA4727" s="14">
        <f t="shared" si="1497"/>
        <v>0</v>
      </c>
      <c r="AB4727" s="14">
        <f t="shared" si="1499"/>
        <v>0</v>
      </c>
      <c r="AC4727" s="15">
        <f t="shared" si="1498"/>
        <v>647.4</v>
      </c>
      <c r="AD4727" s="48">
        <f>(ROUND(AC4727-AC4721,1)/AC4721)</f>
        <v>0.17282608695652174</v>
      </c>
    </row>
    <row r="4728" spans="1:30">
      <c r="A4728" s="99" t="s">
        <v>830</v>
      </c>
      <c r="B4728" s="93"/>
      <c r="C4728" s="21" t="s">
        <v>2</v>
      </c>
      <c r="D4728" s="12">
        <v>46</v>
      </c>
      <c r="E4728" s="12">
        <v>0</v>
      </c>
      <c r="F4728" s="12">
        <v>100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59.800000000000004</v>
      </c>
      <c r="O4728" s="14">
        <f>E4728*$E$10</f>
        <v>0</v>
      </c>
      <c r="P4728" s="14">
        <f>F4728*$F$10</f>
        <v>150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119.60000000000001</v>
      </c>
      <c r="T4728" s="14">
        <f>(O4728/100)*(K4728*$J$10)</f>
        <v>0</v>
      </c>
      <c r="U4728" s="14">
        <f>(P4728/100)*(K4728*$K$10)+(P4728/100)*(L4728*$L$10)</f>
        <v>318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94"/>
        <v>179.4</v>
      </c>
      <c r="Y4728" s="14">
        <f t="shared" si="1495"/>
        <v>0</v>
      </c>
      <c r="Z4728" s="14">
        <f t="shared" si="1496"/>
        <v>468</v>
      </c>
      <c r="AA4728" s="14">
        <f t="shared" si="1497"/>
        <v>0</v>
      </c>
      <c r="AB4728" s="14">
        <f t="shared" si="1499"/>
        <v>0</v>
      </c>
      <c r="AC4728" s="15">
        <f t="shared" si="1498"/>
        <v>647.4</v>
      </c>
      <c r="AD4728" s="48">
        <f>(ROUND(AC4728-AC4721,1)/AC4721)</f>
        <v>0.17282608695652174</v>
      </c>
    </row>
    <row r="4729" spans="1:30">
      <c r="A4729" s="99" t="s">
        <v>831</v>
      </c>
      <c r="B4729" s="93"/>
      <c r="C4729" s="21" t="s">
        <v>3</v>
      </c>
      <c r="D4729" s="12">
        <v>46</v>
      </c>
      <c r="E4729" s="12">
        <v>0</v>
      </c>
      <c r="F4729" s="12">
        <v>0</v>
      </c>
      <c r="G4729" s="12">
        <v>100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59.800000000000004</v>
      </c>
      <c r="O4729" s="14">
        <f>E4729*$E$11</f>
        <v>0</v>
      </c>
      <c r="P4729" s="14">
        <f>F4729*$F$11</f>
        <v>0</v>
      </c>
      <c r="Q4729" s="14">
        <f>G4729*$G$11</f>
        <v>150</v>
      </c>
      <c r="R4729" s="14">
        <f>H4729*$H$11</f>
        <v>0</v>
      </c>
      <c r="S4729" s="14">
        <f>(N4729/100)*(I4729*$I$11)+(N4729/100)*(J4729*$J$11)</f>
        <v>119.60000000000001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318</v>
      </c>
      <c r="W4729" s="14">
        <f>(R4729/100)*(K4729*$K$11)+(R4729/100)*(L4729*$L$11)</f>
        <v>0</v>
      </c>
      <c r="X4729" s="14">
        <f t="shared" si="1494"/>
        <v>179.4</v>
      </c>
      <c r="Y4729" s="14">
        <f t="shared" si="1495"/>
        <v>0</v>
      </c>
      <c r="Z4729" s="14">
        <f t="shared" si="1496"/>
        <v>0</v>
      </c>
      <c r="AA4729" s="14">
        <f t="shared" si="1497"/>
        <v>468</v>
      </c>
      <c r="AB4729" s="14">
        <f t="shared" si="1499"/>
        <v>0</v>
      </c>
      <c r="AC4729" s="15">
        <f t="shared" si="1498"/>
        <v>647.4</v>
      </c>
      <c r="AD4729" s="48">
        <f>(ROUND(AC4729-AC4721,1)/AC4721)</f>
        <v>0.17282608695652174</v>
      </c>
    </row>
    <row r="4730" spans="1:30">
      <c r="A4730" s="99" t="s">
        <v>832</v>
      </c>
      <c r="B4730" s="93"/>
      <c r="C4730" s="21" t="s">
        <v>4</v>
      </c>
      <c r="D4730" s="12">
        <v>46</v>
      </c>
      <c r="E4730" s="12">
        <v>0</v>
      </c>
      <c r="F4730" s="12">
        <v>0</v>
      </c>
      <c r="G4730" s="12">
        <v>0</v>
      </c>
      <c r="H4730" s="12">
        <v>100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59.800000000000004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150</v>
      </c>
      <c r="S4730" s="14">
        <f>(N4730/100)*(I4730*$I$12)+(N4730/100)*(J4730*$J$12)</f>
        <v>119.60000000000001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318</v>
      </c>
      <c r="X4730" s="14">
        <f t="shared" si="1494"/>
        <v>179.4</v>
      </c>
      <c r="Y4730" s="14">
        <f t="shared" si="1495"/>
        <v>0</v>
      </c>
      <c r="Z4730" s="14">
        <f t="shared" si="1496"/>
        <v>0</v>
      </c>
      <c r="AA4730" s="14">
        <f t="shared" si="1497"/>
        <v>0</v>
      </c>
      <c r="AB4730" s="14">
        <f t="shared" si="1499"/>
        <v>468</v>
      </c>
      <c r="AC4730" s="15">
        <f t="shared" si="1498"/>
        <v>647.4</v>
      </c>
      <c r="AD4730" s="48">
        <f>(ROUND(AC4730-AC4721,1)/AC4721)</f>
        <v>0.17282608695652174</v>
      </c>
    </row>
    <row r="4731" spans="1:30">
      <c r="A4731" s="99" t="s">
        <v>833</v>
      </c>
      <c r="B4731" s="93"/>
      <c r="C4731" s="21" t="s">
        <v>327</v>
      </c>
      <c r="D4731" s="12">
        <v>92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138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(N4731/100)*(I4731*$I$13)+(N4731/100)*(J4731*$J$13)+(N4731/100)*(M4731*$M$13)</f>
        <v>496.79999999999995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>N4731+S4731</f>
        <v>634.79999999999995</v>
      </c>
      <c r="Y4731" s="14">
        <f t="shared" si="1495"/>
        <v>0</v>
      </c>
      <c r="Z4731" s="14">
        <f t="shared" si="1496"/>
        <v>0</v>
      </c>
      <c r="AA4731" s="14">
        <f t="shared" si="1497"/>
        <v>0</v>
      </c>
      <c r="AB4731" s="14">
        <f t="shared" si="1499"/>
        <v>0</v>
      </c>
      <c r="AC4731" s="15">
        <f t="shared" si="1498"/>
        <v>634.79999999999995</v>
      </c>
      <c r="AD4731" s="48">
        <f>(ROUND(AC4731-AC4721,1)/AC4721)</f>
        <v>0.15</v>
      </c>
    </row>
    <row r="4732" spans="1:30">
      <c r="A4732" s="99" t="s">
        <v>834</v>
      </c>
      <c r="B4732" s="93"/>
      <c r="C4732" s="21" t="s">
        <v>328</v>
      </c>
      <c r="D4732" s="12">
        <v>92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138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496.79999999999995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94"/>
        <v>634.79999999999995</v>
      </c>
      <c r="Y4732" s="14">
        <f t="shared" si="1495"/>
        <v>0</v>
      </c>
      <c r="Z4732" s="14">
        <f t="shared" si="1496"/>
        <v>0</v>
      </c>
      <c r="AA4732" s="14">
        <f t="shared" si="1497"/>
        <v>0</v>
      </c>
      <c r="AB4732" s="14">
        <f t="shared" si="1499"/>
        <v>0</v>
      </c>
      <c r="AC4732" s="15">
        <f t="shared" si="1498"/>
        <v>634.79999999999995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92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138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496.79999999999995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94"/>
        <v>634.79999999999995</v>
      </c>
      <c r="Y4733" s="14">
        <f t="shared" si="1495"/>
        <v>0</v>
      </c>
      <c r="Z4733" s="14">
        <f t="shared" si="1496"/>
        <v>0</v>
      </c>
      <c r="AA4733" s="14">
        <f t="shared" si="1497"/>
        <v>0</v>
      </c>
      <c r="AB4733" s="14">
        <f t="shared" si="1499"/>
        <v>0</v>
      </c>
      <c r="AC4733" s="15">
        <f t="shared" si="1498"/>
        <v>634.79999999999995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92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147.20000000000002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426.88000000000011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94"/>
        <v>574.08000000000015</v>
      </c>
      <c r="Y4734" s="14">
        <f t="shared" si="1495"/>
        <v>0</v>
      </c>
      <c r="Z4734" s="14">
        <f t="shared" si="1496"/>
        <v>0</v>
      </c>
      <c r="AA4734" s="14">
        <f t="shared" si="1497"/>
        <v>0</v>
      </c>
      <c r="AB4734" s="14">
        <f t="shared" si="1499"/>
        <v>0</v>
      </c>
      <c r="AC4734" s="15">
        <f t="shared" si="1498"/>
        <v>574.1</v>
      </c>
      <c r="AD4734" s="48">
        <f>(ROUND(AC4734-AC4721,1)/AC4721)</f>
        <v>4.0036231884057971E-2</v>
      </c>
    </row>
    <row r="4735" spans="1:30">
      <c r="A4735" s="99"/>
      <c r="B4735" s="93"/>
      <c r="C4735" s="21" t="s">
        <v>326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100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147.20000000000002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544.6400000000001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94"/>
        <v>691.84000000000015</v>
      </c>
      <c r="Y4735" s="14">
        <f t="shared" si="1495"/>
        <v>0</v>
      </c>
      <c r="Z4735" s="14">
        <f t="shared" si="1496"/>
        <v>0</v>
      </c>
      <c r="AA4735" s="14">
        <f t="shared" si="1497"/>
        <v>0</v>
      </c>
      <c r="AB4735" s="14">
        <f t="shared" si="1499"/>
        <v>0</v>
      </c>
      <c r="AC4735" s="15">
        <f t="shared" si="1498"/>
        <v>691.8</v>
      </c>
      <c r="AD4735" s="48">
        <f>(ROUND(AC4735-AC4721,1)/AC4721)</f>
        <v>0.25326086956521743</v>
      </c>
    </row>
    <row r="4736" spans="1:30">
      <c r="A4736" s="107"/>
      <c r="B4736" s="150" t="s">
        <v>348</v>
      </c>
      <c r="C4736" s="150"/>
      <c r="D4736" s="150"/>
      <c r="E4736" s="150"/>
      <c r="F4736" s="150"/>
      <c r="G4736" s="150"/>
      <c r="H4736" s="150"/>
      <c r="I4736" s="150"/>
      <c r="J4736" s="150"/>
      <c r="K4736" s="150"/>
      <c r="L4736" s="150"/>
      <c r="M4736" s="150"/>
      <c r="N4736" s="150"/>
      <c r="O4736" s="150"/>
      <c r="P4736" s="150"/>
      <c r="Q4736" s="150"/>
      <c r="R4736" s="150"/>
      <c r="S4736" s="150"/>
      <c r="T4736" s="150"/>
      <c r="U4736" s="150"/>
      <c r="V4736" s="150"/>
      <c r="W4736" s="150"/>
      <c r="X4736" s="150"/>
      <c r="Y4736" s="150"/>
      <c r="Z4736" s="150"/>
      <c r="AA4736" s="150"/>
      <c r="AB4736" s="150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500">N4737+S4737</f>
        <v>585.59999999999991</v>
      </c>
      <c r="Y4737" s="14">
        <f t="shared" ref="Y4737:Y4751" si="1501">O4737+T4737</f>
        <v>0</v>
      </c>
      <c r="Z4737" s="14">
        <f t="shared" ref="Z4737:Z4751" si="1502">P4737+U4737</f>
        <v>0</v>
      </c>
      <c r="AA4737" s="14">
        <f t="shared" ref="AA4737:AA4751" si="1503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801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500"/>
        <v>712.48000000000013</v>
      </c>
      <c r="Y4738" s="14">
        <f t="shared" si="1501"/>
        <v>0</v>
      </c>
      <c r="Z4738" s="14">
        <f t="shared" si="1502"/>
        <v>0</v>
      </c>
      <c r="AA4738" s="14">
        <f t="shared" si="1503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802</v>
      </c>
      <c r="B4739" s="87">
        <v>10</v>
      </c>
      <c r="C4739" s="21" t="s">
        <v>835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500"/>
        <v>551.44000000000005</v>
      </c>
      <c r="Y4739" s="14">
        <f t="shared" si="1501"/>
        <v>0</v>
      </c>
      <c r="Z4739" s="14">
        <f t="shared" si="1502"/>
        <v>0</v>
      </c>
      <c r="AA4739" s="14">
        <f t="shared" si="1503"/>
        <v>0</v>
      </c>
      <c r="AB4739" s="14">
        <f>R4739+W4739</f>
        <v>0</v>
      </c>
      <c r="AC4739" s="15">
        <f t="shared" ref="AC4739:AC4751" si="1504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803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500"/>
        <v>551.44000000000005</v>
      </c>
      <c r="Y4740" s="14">
        <f t="shared" si="1501"/>
        <v>0</v>
      </c>
      <c r="Z4740" s="14">
        <f t="shared" si="1502"/>
        <v>0</v>
      </c>
      <c r="AA4740" s="14">
        <f t="shared" si="1503"/>
        <v>0</v>
      </c>
      <c r="AB4740" s="14">
        <f t="shared" ref="AB4740:AB4752" si="1505">R4740+W4740</f>
        <v>0</v>
      </c>
      <c r="AC4740" s="15">
        <f t="shared" si="1504"/>
        <v>551.4</v>
      </c>
      <c r="AD4740" s="48">
        <f>(ROUND(AC4740-AC4737,1)/AC4737)</f>
        <v>-5.8401639344262297E-2</v>
      </c>
    </row>
    <row r="4741" spans="1:30">
      <c r="A4741" s="99" t="s">
        <v>804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500"/>
        <v>551.44000000000005</v>
      </c>
      <c r="Y4741" s="14">
        <f t="shared" si="1501"/>
        <v>0</v>
      </c>
      <c r="Z4741" s="14">
        <f t="shared" si="1502"/>
        <v>0</v>
      </c>
      <c r="AA4741" s="14">
        <f t="shared" si="1503"/>
        <v>0</v>
      </c>
      <c r="AB4741" s="14">
        <f t="shared" si="1505"/>
        <v>0</v>
      </c>
      <c r="AC4741" s="15">
        <f t="shared" si="1504"/>
        <v>551.4</v>
      </c>
      <c r="AD4741" s="48">
        <f>(ROUND(AC4741-AC4737,1)/AC4737)</f>
        <v>-5.8401639344262297E-2</v>
      </c>
    </row>
    <row r="4742" spans="1:30">
      <c r="A4742" s="99" t="s">
        <v>654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500"/>
        <v>551.44000000000005</v>
      </c>
      <c r="Y4742" s="14">
        <f t="shared" si="1501"/>
        <v>0</v>
      </c>
      <c r="Z4742" s="14">
        <f t="shared" si="1502"/>
        <v>0</v>
      </c>
      <c r="AA4742" s="14">
        <f t="shared" si="1503"/>
        <v>0</v>
      </c>
      <c r="AB4742" s="14">
        <f t="shared" si="1505"/>
        <v>0</v>
      </c>
      <c r="AC4742" s="15">
        <f t="shared" si="1504"/>
        <v>551.4</v>
      </c>
      <c r="AD4742" s="48">
        <f>(ROUND(AC4742-AC4737,1)/AC4737)</f>
        <v>-5.8401639344262297E-2</v>
      </c>
    </row>
    <row r="4743" spans="1:30">
      <c r="A4743" s="99" t="s">
        <v>595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500"/>
        <v>190.32</v>
      </c>
      <c r="Y4743" s="14">
        <f t="shared" si="1501"/>
        <v>457.5</v>
      </c>
      <c r="Z4743" s="14">
        <f t="shared" si="1502"/>
        <v>0</v>
      </c>
      <c r="AA4743" s="14">
        <f t="shared" si="1503"/>
        <v>0</v>
      </c>
      <c r="AB4743" s="14">
        <f t="shared" si="1505"/>
        <v>0</v>
      </c>
      <c r="AC4743" s="15">
        <f t="shared" si="1504"/>
        <v>647.79999999999995</v>
      </c>
      <c r="AD4743" s="48">
        <f>(ROUND(AC4743-AC4737,1)/AC4737)</f>
        <v>0.10621584699453553</v>
      </c>
    </row>
    <row r="4744" spans="1:30">
      <c r="A4744" s="99" t="s">
        <v>830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500"/>
        <v>190.32</v>
      </c>
      <c r="Y4744" s="14">
        <f t="shared" si="1501"/>
        <v>0</v>
      </c>
      <c r="Z4744" s="14">
        <f t="shared" si="1502"/>
        <v>457.5</v>
      </c>
      <c r="AA4744" s="14">
        <f t="shared" si="1503"/>
        <v>0</v>
      </c>
      <c r="AB4744" s="14">
        <f t="shared" si="1505"/>
        <v>0</v>
      </c>
      <c r="AC4744" s="15">
        <f t="shared" si="1504"/>
        <v>647.79999999999995</v>
      </c>
      <c r="AD4744" s="48">
        <f>(ROUND(AC4744-AC4737,1)/AC4737)</f>
        <v>0.10621584699453553</v>
      </c>
    </row>
    <row r="4745" spans="1:30">
      <c r="A4745" s="99" t="s">
        <v>831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500"/>
        <v>190.32</v>
      </c>
      <c r="Y4745" s="14">
        <f t="shared" si="1501"/>
        <v>0</v>
      </c>
      <c r="Z4745" s="14">
        <f t="shared" si="1502"/>
        <v>0</v>
      </c>
      <c r="AA4745" s="14">
        <f t="shared" si="1503"/>
        <v>457.5</v>
      </c>
      <c r="AB4745" s="14">
        <f t="shared" si="1505"/>
        <v>0</v>
      </c>
      <c r="AC4745" s="15">
        <f t="shared" si="1504"/>
        <v>647.79999999999995</v>
      </c>
      <c r="AD4745" s="48">
        <f>(ROUND(AC4745-AC4737,1)/AC4737)</f>
        <v>0.10621584699453553</v>
      </c>
    </row>
    <row r="4746" spans="1:30">
      <c r="A4746" s="99" t="s">
        <v>832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500"/>
        <v>190.32</v>
      </c>
      <c r="Y4746" s="14">
        <f t="shared" si="1501"/>
        <v>0</v>
      </c>
      <c r="Z4746" s="14">
        <f t="shared" si="1502"/>
        <v>0</v>
      </c>
      <c r="AA4746" s="14">
        <f t="shared" si="1503"/>
        <v>0</v>
      </c>
      <c r="AB4746" s="14">
        <f t="shared" si="1505"/>
        <v>457.5</v>
      </c>
      <c r="AC4746" s="15">
        <f t="shared" si="1504"/>
        <v>647.79999999999995</v>
      </c>
      <c r="AD4746" s="48">
        <f>(ROUND(AC4746-AC4737,1)/AC4737)</f>
        <v>0.10621584699453553</v>
      </c>
    </row>
    <row r="4747" spans="1:30">
      <c r="A4747" s="99" t="s">
        <v>833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(N4747/100)*(I4747*$I$13)+(N4747/100)*(J4747*$J$13)+(N4747/100)*(M4747*$M$13)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>N4747+S4747</f>
        <v>677.1</v>
      </c>
      <c r="Y4747" s="14">
        <f t="shared" si="1501"/>
        <v>0</v>
      </c>
      <c r="Z4747" s="14">
        <f t="shared" si="1502"/>
        <v>0</v>
      </c>
      <c r="AA4747" s="14">
        <f t="shared" si="1503"/>
        <v>0</v>
      </c>
      <c r="AB4747" s="14">
        <f t="shared" si="1505"/>
        <v>0</v>
      </c>
      <c r="AC4747" s="15">
        <f t="shared" si="1504"/>
        <v>677.1</v>
      </c>
      <c r="AD4747" s="48">
        <f>(ROUND(AC4747-AC4737,1)/AC4737)</f>
        <v>0.15625</v>
      </c>
    </row>
    <row r="4748" spans="1:30">
      <c r="A4748" s="99" t="s">
        <v>834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500"/>
        <v>677.1</v>
      </c>
      <c r="Y4748" s="14">
        <f t="shared" si="1501"/>
        <v>0</v>
      </c>
      <c r="Z4748" s="14">
        <f t="shared" si="1502"/>
        <v>0</v>
      </c>
      <c r="AA4748" s="14">
        <f t="shared" si="1503"/>
        <v>0</v>
      </c>
      <c r="AB4748" s="14">
        <f t="shared" si="1505"/>
        <v>0</v>
      </c>
      <c r="AC4748" s="15">
        <f t="shared" si="1504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500"/>
        <v>677.1</v>
      </c>
      <c r="Y4749" s="14">
        <f t="shared" si="1501"/>
        <v>0</v>
      </c>
      <c r="Z4749" s="14">
        <f t="shared" si="1502"/>
        <v>0</v>
      </c>
      <c r="AA4749" s="14">
        <f t="shared" si="1503"/>
        <v>0</v>
      </c>
      <c r="AB4749" s="14">
        <f t="shared" si="1505"/>
        <v>0</v>
      </c>
      <c r="AC4749" s="15">
        <f t="shared" si="1504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500"/>
        <v>687.10400000000004</v>
      </c>
      <c r="Y4750" s="14">
        <f t="shared" si="1501"/>
        <v>0</v>
      </c>
      <c r="Z4750" s="14">
        <f t="shared" si="1502"/>
        <v>0</v>
      </c>
      <c r="AA4750" s="14">
        <f t="shared" si="1503"/>
        <v>0</v>
      </c>
      <c r="AB4750" s="14">
        <f t="shared" si="1505"/>
        <v>0</v>
      </c>
      <c r="AC4750" s="15">
        <f t="shared" si="1504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500"/>
        <v>687.10400000000004</v>
      </c>
      <c r="Y4751" s="14">
        <f t="shared" si="1501"/>
        <v>0</v>
      </c>
      <c r="Z4751" s="14">
        <f t="shared" si="1502"/>
        <v>0</v>
      </c>
      <c r="AA4751" s="14">
        <f t="shared" si="1503"/>
        <v>0</v>
      </c>
      <c r="AB4751" s="14">
        <f t="shared" si="1505"/>
        <v>0</v>
      </c>
      <c r="AC4751" s="15">
        <f t="shared" si="1504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506">N4752+S4752</f>
        <v>582.40000000000009</v>
      </c>
      <c r="Y4752" s="52">
        <f t="shared" ref="Y4752:Y4857" si="1507">O4752+T4752</f>
        <v>0</v>
      </c>
      <c r="Z4752" s="52">
        <f t="shared" ref="Z4752:Z4857" si="1508">P4752+U4752</f>
        <v>0</v>
      </c>
      <c r="AA4752" s="52">
        <f t="shared" ref="AA4752:AA4857" si="1509">Q4752+V4752</f>
        <v>0</v>
      </c>
      <c r="AB4752" s="52">
        <f t="shared" si="1505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801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506"/>
        <v>672.00000000000011</v>
      </c>
      <c r="Y4753" s="14">
        <f t="shared" si="1507"/>
        <v>0</v>
      </c>
      <c r="Z4753" s="14">
        <f t="shared" si="1508"/>
        <v>0</v>
      </c>
      <c r="AA4753" s="14">
        <f t="shared" si="1509"/>
        <v>0</v>
      </c>
      <c r="AB4753" s="14">
        <f t="shared" ref="AB4753:AB4769" si="1510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802</v>
      </c>
      <c r="B4754" s="89">
        <v>12</v>
      </c>
      <c r="C4754" s="21" t="s">
        <v>835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506"/>
        <v>546.56000000000006</v>
      </c>
      <c r="Y4754" s="14">
        <f t="shared" si="1507"/>
        <v>0</v>
      </c>
      <c r="Z4754" s="14">
        <f t="shared" si="1508"/>
        <v>0</v>
      </c>
      <c r="AA4754" s="14">
        <f t="shared" si="1509"/>
        <v>0</v>
      </c>
      <c r="AB4754" s="14">
        <f t="shared" si="1510"/>
        <v>0</v>
      </c>
      <c r="AC4754" s="15">
        <f t="shared" ref="AC4754:AC4766" si="1511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803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506"/>
        <v>546.56000000000006</v>
      </c>
      <c r="Y4755" s="14">
        <f t="shared" si="1507"/>
        <v>0</v>
      </c>
      <c r="Z4755" s="14">
        <f t="shared" si="1508"/>
        <v>0</v>
      </c>
      <c r="AA4755" s="14">
        <f t="shared" si="1509"/>
        <v>0</v>
      </c>
      <c r="AB4755" s="14">
        <f t="shared" si="1510"/>
        <v>0</v>
      </c>
      <c r="AC4755" s="15">
        <f t="shared" si="1511"/>
        <v>546.6</v>
      </c>
      <c r="AD4755" s="48">
        <f>(ROUND(AC4755-AC4752,1)/AC4752)</f>
        <v>-6.1469780219780217E-2</v>
      </c>
    </row>
    <row r="4756" spans="1:30">
      <c r="A4756" s="99" t="s">
        <v>804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506"/>
        <v>546.56000000000006</v>
      </c>
      <c r="Y4756" s="14">
        <f t="shared" si="1507"/>
        <v>0</v>
      </c>
      <c r="Z4756" s="14">
        <f t="shared" si="1508"/>
        <v>0</v>
      </c>
      <c r="AA4756" s="14">
        <f t="shared" si="1509"/>
        <v>0</v>
      </c>
      <c r="AB4756" s="14">
        <f t="shared" si="1510"/>
        <v>0</v>
      </c>
      <c r="AC4756" s="15">
        <f t="shared" si="1511"/>
        <v>546.6</v>
      </c>
      <c r="AD4756" s="48">
        <f>(ROUND(AC4756-AC4752,1)/AC4752)</f>
        <v>-6.1469780219780217E-2</v>
      </c>
    </row>
    <row r="4757" spans="1:30">
      <c r="A4757" s="99" t="s">
        <v>654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506"/>
        <v>546.56000000000006</v>
      </c>
      <c r="Y4757" s="14">
        <f t="shared" si="1507"/>
        <v>0</v>
      </c>
      <c r="Z4757" s="14">
        <f t="shared" si="1508"/>
        <v>0</v>
      </c>
      <c r="AA4757" s="14">
        <f t="shared" si="1509"/>
        <v>0</v>
      </c>
      <c r="AB4757" s="14">
        <f t="shared" si="1510"/>
        <v>0</v>
      </c>
      <c r="AC4757" s="15">
        <f t="shared" si="1511"/>
        <v>546.6</v>
      </c>
      <c r="AD4757" s="48">
        <f>(ROUND(AC4757-AC4752,1)/AC4752)</f>
        <v>-6.1469780219780217E-2</v>
      </c>
    </row>
    <row r="4758" spans="1:30">
      <c r="A4758" s="99" t="s">
        <v>595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506"/>
        <v>189.27999999999997</v>
      </c>
      <c r="Y4758" s="14">
        <f t="shared" si="1507"/>
        <v>453.59999999999997</v>
      </c>
      <c r="Z4758" s="14">
        <f t="shared" si="1508"/>
        <v>0</v>
      </c>
      <c r="AA4758" s="14">
        <f t="shared" si="1509"/>
        <v>0</v>
      </c>
      <c r="AB4758" s="14">
        <f t="shared" si="1510"/>
        <v>0</v>
      </c>
      <c r="AC4758" s="15">
        <f t="shared" si="1511"/>
        <v>642.9</v>
      </c>
      <c r="AD4758" s="48">
        <f>(ROUND(AC4758-AC4752,1)/AC4752)</f>
        <v>0.10388049450549451</v>
      </c>
    </row>
    <row r="4759" spans="1:30">
      <c r="A4759" s="99" t="s">
        <v>830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506"/>
        <v>189.27999999999997</v>
      </c>
      <c r="Y4759" s="14">
        <f t="shared" si="1507"/>
        <v>0</v>
      </c>
      <c r="Z4759" s="14">
        <f t="shared" si="1508"/>
        <v>453.59999999999997</v>
      </c>
      <c r="AA4759" s="14">
        <f t="shared" si="1509"/>
        <v>0</v>
      </c>
      <c r="AB4759" s="14">
        <f t="shared" si="1510"/>
        <v>0</v>
      </c>
      <c r="AC4759" s="15">
        <f t="shared" si="1511"/>
        <v>642.9</v>
      </c>
      <c r="AD4759" s="48">
        <f>(ROUND(AC4759-AC4752,1)/AC4752)</f>
        <v>0.10388049450549451</v>
      </c>
    </row>
    <row r="4760" spans="1:30">
      <c r="A4760" s="99" t="s">
        <v>831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506"/>
        <v>189.27999999999997</v>
      </c>
      <c r="Y4760" s="14">
        <f t="shared" si="1507"/>
        <v>0</v>
      </c>
      <c r="Z4760" s="14">
        <f t="shared" si="1508"/>
        <v>0</v>
      </c>
      <c r="AA4760" s="14">
        <f t="shared" si="1509"/>
        <v>453.59999999999997</v>
      </c>
      <c r="AB4760" s="14">
        <f t="shared" si="1510"/>
        <v>0</v>
      </c>
      <c r="AC4760" s="15">
        <f t="shared" si="1511"/>
        <v>642.9</v>
      </c>
      <c r="AD4760" s="48">
        <f>(ROUND(AC4760-AC4752,1)/AC4752)</f>
        <v>0.10388049450549451</v>
      </c>
    </row>
    <row r="4761" spans="1:30">
      <c r="A4761" s="99" t="s">
        <v>832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506"/>
        <v>189.27999999999997</v>
      </c>
      <c r="Y4761" s="14">
        <f t="shared" si="1507"/>
        <v>0</v>
      </c>
      <c r="Z4761" s="14">
        <f t="shared" si="1508"/>
        <v>0</v>
      </c>
      <c r="AA4761" s="14">
        <f t="shared" si="1509"/>
        <v>0</v>
      </c>
      <c r="AB4761" s="14">
        <f t="shared" si="1510"/>
        <v>453.59999999999997</v>
      </c>
      <c r="AC4761" s="15">
        <f t="shared" si="1511"/>
        <v>642.9</v>
      </c>
      <c r="AD4761" s="48">
        <f>(ROUND(AC4761-AC4752,1)/AC4752)</f>
        <v>0.10388049450549451</v>
      </c>
    </row>
    <row r="4762" spans="1:30">
      <c r="A4762" s="99" t="s">
        <v>833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(N4762/100)*(I4762*$I$13)+(N4762/100)*(J4762*$J$13)+(N4762/100)*(M4762*$M$13)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>N4762+S4762</f>
        <v>672</v>
      </c>
      <c r="Y4762" s="14">
        <f t="shared" si="1507"/>
        <v>0</v>
      </c>
      <c r="Z4762" s="14">
        <f t="shared" si="1508"/>
        <v>0</v>
      </c>
      <c r="AA4762" s="14">
        <f t="shared" si="1509"/>
        <v>0</v>
      </c>
      <c r="AB4762" s="14">
        <f t="shared" si="1510"/>
        <v>0</v>
      </c>
      <c r="AC4762" s="15">
        <f t="shared" si="1511"/>
        <v>672</v>
      </c>
      <c r="AD4762" s="48">
        <f>(ROUND(AC4762-AC4752,1)/AC4752)</f>
        <v>0.15384615384615385</v>
      </c>
    </row>
    <row r="4763" spans="1:30">
      <c r="A4763" s="99" t="s">
        <v>834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506"/>
        <v>672</v>
      </c>
      <c r="Y4763" s="14">
        <f t="shared" si="1507"/>
        <v>0</v>
      </c>
      <c r="Z4763" s="14">
        <f t="shared" si="1508"/>
        <v>0</v>
      </c>
      <c r="AA4763" s="14">
        <f t="shared" si="1509"/>
        <v>0</v>
      </c>
      <c r="AB4763" s="14">
        <f t="shared" si="1510"/>
        <v>0</v>
      </c>
      <c r="AC4763" s="15">
        <f t="shared" si="1511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506"/>
        <v>672</v>
      </c>
      <c r="Y4764" s="14">
        <f t="shared" si="1507"/>
        <v>0</v>
      </c>
      <c r="Z4764" s="14">
        <f t="shared" si="1508"/>
        <v>0</v>
      </c>
      <c r="AA4764" s="14">
        <f t="shared" si="1509"/>
        <v>0</v>
      </c>
      <c r="AB4764" s="14">
        <f t="shared" si="1510"/>
        <v>0</v>
      </c>
      <c r="AC4764" s="15">
        <f t="shared" si="1511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506"/>
        <v>735.6160000000001</v>
      </c>
      <c r="Y4765" s="14">
        <f t="shared" si="1507"/>
        <v>0</v>
      </c>
      <c r="Z4765" s="14">
        <f t="shared" si="1508"/>
        <v>0</v>
      </c>
      <c r="AA4765" s="14">
        <f t="shared" si="1509"/>
        <v>0</v>
      </c>
      <c r="AB4765" s="14">
        <f t="shared" si="1510"/>
        <v>0</v>
      </c>
      <c r="AC4765" s="15">
        <f t="shared" si="1511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506"/>
        <v>631.68000000000006</v>
      </c>
      <c r="Y4766" s="14">
        <f t="shared" si="1507"/>
        <v>0</v>
      </c>
      <c r="Z4766" s="14">
        <f t="shared" si="1508"/>
        <v>0</v>
      </c>
      <c r="AA4766" s="14">
        <f t="shared" si="1509"/>
        <v>0</v>
      </c>
      <c r="AB4766" s="14">
        <f t="shared" si="1510"/>
        <v>0</v>
      </c>
      <c r="AC4766" s="15">
        <f t="shared" si="1511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506"/>
        <v>638</v>
      </c>
      <c r="Y4767" s="52">
        <f t="shared" si="1507"/>
        <v>0</v>
      </c>
      <c r="Z4767" s="52">
        <f t="shared" si="1508"/>
        <v>0</v>
      </c>
      <c r="AA4767" s="52">
        <f t="shared" si="1509"/>
        <v>0</v>
      </c>
      <c r="AB4767" s="52">
        <f t="shared" si="1510"/>
        <v>0</v>
      </c>
      <c r="AC4767" s="53">
        <f>ROUND(X4767+Y4767+Z4767+AA4767+AB4767,1)</f>
        <v>638</v>
      </c>
      <c r="AD4767" s="58"/>
    </row>
    <row r="4768" spans="1:30">
      <c r="A4768" s="99" t="s">
        <v>801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506"/>
        <v>742.4</v>
      </c>
      <c r="Y4768" s="14">
        <f t="shared" si="1507"/>
        <v>0</v>
      </c>
      <c r="Z4768" s="14">
        <f t="shared" si="1508"/>
        <v>0</v>
      </c>
      <c r="AA4768" s="14">
        <f t="shared" si="1509"/>
        <v>0</v>
      </c>
      <c r="AB4768" s="14">
        <f t="shared" si="1510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802</v>
      </c>
      <c r="B4769" s="91">
        <v>0</v>
      </c>
      <c r="C4769" s="21" t="s">
        <v>835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506"/>
        <v>603.20000000000005</v>
      </c>
      <c r="Y4769" s="14">
        <f t="shared" si="1507"/>
        <v>0</v>
      </c>
      <c r="Z4769" s="14">
        <f t="shared" si="1508"/>
        <v>0</v>
      </c>
      <c r="AA4769" s="14">
        <f t="shared" si="1509"/>
        <v>0</v>
      </c>
      <c r="AB4769" s="14">
        <f t="shared" si="1510"/>
        <v>0</v>
      </c>
      <c r="AC4769" s="15">
        <f t="shared" ref="AC4769:AC4781" si="1512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803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506"/>
        <v>603.20000000000005</v>
      </c>
      <c r="Y4770" s="14">
        <f t="shared" si="1507"/>
        <v>0</v>
      </c>
      <c r="Z4770" s="14">
        <f t="shared" si="1508"/>
        <v>0</v>
      </c>
      <c r="AA4770" s="14">
        <f t="shared" si="1509"/>
        <v>0</v>
      </c>
      <c r="AB4770" s="14">
        <f t="shared" ref="AB4770:AB4781" si="1513">R4770+W4770</f>
        <v>0</v>
      </c>
      <c r="AC4770" s="15">
        <f t="shared" si="1512"/>
        <v>603.20000000000005</v>
      </c>
      <c r="AD4770" s="48">
        <f>(ROUND(AC4770-AC4767,1)/AC4767)</f>
        <v>-5.4545454545454543E-2</v>
      </c>
    </row>
    <row r="4771" spans="1:30">
      <c r="A4771" s="99" t="s">
        <v>804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506"/>
        <v>603.20000000000005</v>
      </c>
      <c r="Y4771" s="14">
        <f t="shared" si="1507"/>
        <v>0</v>
      </c>
      <c r="Z4771" s="14">
        <f t="shared" si="1508"/>
        <v>0</v>
      </c>
      <c r="AA4771" s="14">
        <f t="shared" si="1509"/>
        <v>0</v>
      </c>
      <c r="AB4771" s="14">
        <f t="shared" si="1513"/>
        <v>0</v>
      </c>
      <c r="AC4771" s="15">
        <f t="shared" si="1512"/>
        <v>603.20000000000005</v>
      </c>
      <c r="AD4771" s="48">
        <f>(ROUND(AC4771-AC4767,1)/AC4767)</f>
        <v>-5.4545454545454543E-2</v>
      </c>
    </row>
    <row r="4772" spans="1:30">
      <c r="A4772" s="99" t="s">
        <v>654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506"/>
        <v>603.20000000000005</v>
      </c>
      <c r="Y4772" s="14">
        <f t="shared" si="1507"/>
        <v>0</v>
      </c>
      <c r="Z4772" s="14">
        <f t="shared" si="1508"/>
        <v>0</v>
      </c>
      <c r="AA4772" s="14">
        <f t="shared" si="1509"/>
        <v>0</v>
      </c>
      <c r="AB4772" s="14">
        <f t="shared" si="1513"/>
        <v>0</v>
      </c>
      <c r="AC4772" s="15">
        <f t="shared" si="1512"/>
        <v>603.20000000000005</v>
      </c>
      <c r="AD4772" s="48">
        <f>(ROUND(AC4772-AC4767,1)/AC4767)</f>
        <v>-5.4545454545454543E-2</v>
      </c>
    </row>
    <row r="4773" spans="1:30">
      <c r="A4773" s="99" t="s">
        <v>595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506"/>
        <v>208.78000000000003</v>
      </c>
      <c r="Y4773" s="14">
        <f t="shared" si="1507"/>
        <v>495.9</v>
      </c>
      <c r="Z4773" s="14">
        <f t="shared" si="1508"/>
        <v>0</v>
      </c>
      <c r="AA4773" s="14">
        <f t="shared" si="1509"/>
        <v>0</v>
      </c>
      <c r="AB4773" s="14">
        <f t="shared" si="1513"/>
        <v>0</v>
      </c>
      <c r="AC4773" s="15">
        <f t="shared" si="1512"/>
        <v>704.7</v>
      </c>
      <c r="AD4773" s="48">
        <f>(ROUND(AC4773-AC4767,1)/AC4767)</f>
        <v>0.10454545454545455</v>
      </c>
    </row>
    <row r="4774" spans="1:30">
      <c r="A4774" s="99" t="s">
        <v>830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506"/>
        <v>208.78000000000003</v>
      </c>
      <c r="Y4774" s="14">
        <f t="shared" si="1507"/>
        <v>0</v>
      </c>
      <c r="Z4774" s="14">
        <f t="shared" si="1508"/>
        <v>495.9</v>
      </c>
      <c r="AA4774" s="14">
        <f t="shared" si="1509"/>
        <v>0</v>
      </c>
      <c r="AB4774" s="14">
        <f t="shared" si="1513"/>
        <v>0</v>
      </c>
      <c r="AC4774" s="15">
        <f t="shared" si="1512"/>
        <v>704.7</v>
      </c>
      <c r="AD4774" s="48">
        <f>(ROUND(AC4774-AC4767,1)/AC4767)</f>
        <v>0.10454545454545455</v>
      </c>
    </row>
    <row r="4775" spans="1:30">
      <c r="A4775" s="99" t="s">
        <v>831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506"/>
        <v>208.78000000000003</v>
      </c>
      <c r="Y4775" s="14">
        <f t="shared" si="1507"/>
        <v>0</v>
      </c>
      <c r="Z4775" s="14">
        <f t="shared" si="1508"/>
        <v>0</v>
      </c>
      <c r="AA4775" s="14">
        <f t="shared" si="1509"/>
        <v>495.9</v>
      </c>
      <c r="AB4775" s="14">
        <f t="shared" si="1513"/>
        <v>0</v>
      </c>
      <c r="AC4775" s="15">
        <f t="shared" si="1512"/>
        <v>704.7</v>
      </c>
      <c r="AD4775" s="48">
        <f>(ROUND(AC4775-AC4767,1)/AC4767)</f>
        <v>0.10454545454545455</v>
      </c>
    </row>
    <row r="4776" spans="1:30">
      <c r="A4776" s="99" t="s">
        <v>832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506"/>
        <v>208.78000000000003</v>
      </c>
      <c r="Y4776" s="14">
        <f t="shared" si="1507"/>
        <v>0</v>
      </c>
      <c r="Z4776" s="14">
        <f t="shared" si="1508"/>
        <v>0</v>
      </c>
      <c r="AA4776" s="14">
        <f t="shared" si="1509"/>
        <v>0</v>
      </c>
      <c r="AB4776" s="14">
        <f t="shared" si="1513"/>
        <v>495.9</v>
      </c>
      <c r="AC4776" s="15">
        <f t="shared" si="1512"/>
        <v>704.7</v>
      </c>
      <c r="AD4776" s="48">
        <f>(ROUND(AC4776-AC4767,1)/AC4767)</f>
        <v>0.10454545454545455</v>
      </c>
    </row>
    <row r="4777" spans="1:30">
      <c r="A4777" s="99" t="s">
        <v>833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(N4777/100)*(I4777*$I$13)+(N4777/100)*(J4777*$J$13)+(N4777/100)*(M4777*$M$13)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>N4777+S4777</f>
        <v>739.5</v>
      </c>
      <c r="Y4777" s="14">
        <f t="shared" si="1507"/>
        <v>0</v>
      </c>
      <c r="Z4777" s="14">
        <f t="shared" si="1508"/>
        <v>0</v>
      </c>
      <c r="AA4777" s="14">
        <f t="shared" si="1509"/>
        <v>0</v>
      </c>
      <c r="AB4777" s="14">
        <f t="shared" si="1513"/>
        <v>0</v>
      </c>
      <c r="AC4777" s="15">
        <f t="shared" si="1512"/>
        <v>739.5</v>
      </c>
      <c r="AD4777" s="48">
        <f>(ROUND(AC4777-AC4767,1)/AC4767)</f>
        <v>0.15909090909090909</v>
      </c>
    </row>
    <row r="4778" spans="1:30">
      <c r="A4778" s="99" t="s">
        <v>834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506"/>
        <v>739.5</v>
      </c>
      <c r="Y4778" s="14">
        <f t="shared" si="1507"/>
        <v>0</v>
      </c>
      <c r="Z4778" s="14">
        <f t="shared" si="1508"/>
        <v>0</v>
      </c>
      <c r="AA4778" s="14">
        <f t="shared" si="1509"/>
        <v>0</v>
      </c>
      <c r="AB4778" s="14">
        <f t="shared" si="1513"/>
        <v>0</v>
      </c>
      <c r="AC4778" s="15">
        <f t="shared" si="1512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506"/>
        <v>739.5</v>
      </c>
      <c r="Y4779" s="14">
        <f t="shared" si="1507"/>
        <v>0</v>
      </c>
      <c r="Z4779" s="14">
        <f t="shared" si="1508"/>
        <v>0</v>
      </c>
      <c r="AA4779" s="14">
        <f t="shared" si="1509"/>
        <v>0</v>
      </c>
      <c r="AB4779" s="14">
        <f t="shared" si="1513"/>
        <v>0</v>
      </c>
      <c r="AC4779" s="15">
        <f t="shared" si="1512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506"/>
        <v>679.76</v>
      </c>
      <c r="Y4780" s="14">
        <f t="shared" si="1507"/>
        <v>0</v>
      </c>
      <c r="Z4780" s="14">
        <f t="shared" si="1508"/>
        <v>0</v>
      </c>
      <c r="AA4780" s="14">
        <f t="shared" si="1509"/>
        <v>0</v>
      </c>
      <c r="AB4780" s="14">
        <f t="shared" si="1513"/>
        <v>0</v>
      </c>
      <c r="AC4780" s="15">
        <f t="shared" si="1512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506"/>
        <v>832.88</v>
      </c>
      <c r="Y4781" s="14">
        <f t="shared" si="1507"/>
        <v>0</v>
      </c>
      <c r="Z4781" s="14">
        <f t="shared" si="1508"/>
        <v>0</v>
      </c>
      <c r="AA4781" s="14">
        <f t="shared" si="1509"/>
        <v>0</v>
      </c>
      <c r="AB4781" s="14">
        <f t="shared" si="1513"/>
        <v>0</v>
      </c>
      <c r="AC4781" s="15">
        <f t="shared" si="1512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506"/>
        <v>496</v>
      </c>
      <c r="Y4782" s="52">
        <f t="shared" si="1507"/>
        <v>0</v>
      </c>
      <c r="Z4782" s="52">
        <f t="shared" si="1508"/>
        <v>0</v>
      </c>
      <c r="AA4782" s="52">
        <f t="shared" si="1509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801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514">N4783+S4783</f>
        <v>624.95999999999992</v>
      </c>
      <c r="Y4783" s="14">
        <f t="shared" ref="Y4783:Y4811" si="1515">O4783+T4783</f>
        <v>0</v>
      </c>
      <c r="Z4783" s="14">
        <f t="shared" ref="Z4783:Z4811" si="1516">P4783+U4783</f>
        <v>0</v>
      </c>
      <c r="AA4783" s="14">
        <f t="shared" ref="AA4783:AA4811" si="1517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802</v>
      </c>
      <c r="B4784" s="93">
        <v>12</v>
      </c>
      <c r="C4784" s="21" t="s">
        <v>835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514"/>
        <v>471.2</v>
      </c>
      <c r="Y4784" s="14">
        <f t="shared" si="1515"/>
        <v>0</v>
      </c>
      <c r="Z4784" s="14">
        <f t="shared" si="1516"/>
        <v>0</v>
      </c>
      <c r="AA4784" s="14">
        <f t="shared" si="1517"/>
        <v>0</v>
      </c>
      <c r="AB4784" s="14">
        <f>R4784+W4784</f>
        <v>232</v>
      </c>
      <c r="AC4784" s="15">
        <f t="shared" ref="AC4784:AC4796" si="1518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803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514"/>
        <v>471.2</v>
      </c>
      <c r="Y4785" s="14">
        <f t="shared" si="1515"/>
        <v>0</v>
      </c>
      <c r="Z4785" s="14">
        <f t="shared" si="1516"/>
        <v>0</v>
      </c>
      <c r="AA4785" s="14">
        <f t="shared" si="1517"/>
        <v>0</v>
      </c>
      <c r="AB4785" s="14">
        <f t="shared" ref="AB4785:AB4797" si="1519">R4785+W4785</f>
        <v>232</v>
      </c>
      <c r="AC4785" s="15">
        <f t="shared" si="1518"/>
        <v>703.2</v>
      </c>
      <c r="AD4785" s="48">
        <f>(ROUND(AC4785-AC4782,1)/AC4782)</f>
        <v>-4.4565217391304347E-2</v>
      </c>
    </row>
    <row r="4786" spans="1:30">
      <c r="A4786" s="99" t="s">
        <v>804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514"/>
        <v>471.2</v>
      </c>
      <c r="Y4786" s="14">
        <f t="shared" si="1515"/>
        <v>0</v>
      </c>
      <c r="Z4786" s="14">
        <f t="shared" si="1516"/>
        <v>0</v>
      </c>
      <c r="AA4786" s="14">
        <f t="shared" si="1517"/>
        <v>0</v>
      </c>
      <c r="AB4786" s="14">
        <f t="shared" si="1519"/>
        <v>232</v>
      </c>
      <c r="AC4786" s="15">
        <f t="shared" si="1518"/>
        <v>703.2</v>
      </c>
      <c r="AD4786" s="48">
        <f>(ROUND(AC4786-AC4782,1)/AC4782)</f>
        <v>-4.4565217391304347E-2</v>
      </c>
    </row>
    <row r="4787" spans="1:30">
      <c r="A4787" s="99" t="s">
        <v>654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514"/>
        <v>471.2</v>
      </c>
      <c r="Y4787" s="14">
        <f t="shared" si="1515"/>
        <v>0</v>
      </c>
      <c r="Z4787" s="14">
        <f t="shared" si="1516"/>
        <v>0</v>
      </c>
      <c r="AA4787" s="14">
        <f t="shared" si="1517"/>
        <v>0</v>
      </c>
      <c r="AB4787" s="14">
        <f t="shared" si="1519"/>
        <v>232</v>
      </c>
      <c r="AC4787" s="15">
        <f t="shared" si="1518"/>
        <v>703.2</v>
      </c>
      <c r="AD4787" s="48">
        <f>(ROUND(AC4787-AC4782,1)/AC4782)</f>
        <v>-4.4565217391304347E-2</v>
      </c>
    </row>
    <row r="4788" spans="1:30">
      <c r="A4788" s="99" t="s">
        <v>595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514"/>
        <v>161.19999999999999</v>
      </c>
      <c r="Y4788" s="14">
        <f t="shared" si="1515"/>
        <v>624</v>
      </c>
      <c r="Z4788" s="14">
        <f t="shared" si="1516"/>
        <v>0</v>
      </c>
      <c r="AA4788" s="14">
        <f t="shared" si="1517"/>
        <v>0</v>
      </c>
      <c r="AB4788" s="14">
        <f t="shared" si="1519"/>
        <v>0</v>
      </c>
      <c r="AC4788" s="15">
        <f t="shared" si="1518"/>
        <v>785.2</v>
      </c>
      <c r="AD4788" s="48">
        <f>(ROUND(AC4788-AC4782,1)/AC4782)</f>
        <v>6.6847826086956524E-2</v>
      </c>
    </row>
    <row r="4789" spans="1:30">
      <c r="A4789" s="99" t="s">
        <v>830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514"/>
        <v>161.19999999999999</v>
      </c>
      <c r="Y4789" s="14">
        <f t="shared" si="1515"/>
        <v>0</v>
      </c>
      <c r="Z4789" s="14">
        <f t="shared" si="1516"/>
        <v>624</v>
      </c>
      <c r="AA4789" s="14">
        <f t="shared" si="1517"/>
        <v>0</v>
      </c>
      <c r="AB4789" s="14">
        <f t="shared" si="1519"/>
        <v>0</v>
      </c>
      <c r="AC4789" s="15">
        <f t="shared" si="1518"/>
        <v>785.2</v>
      </c>
      <c r="AD4789" s="48">
        <f>(ROUND(AC4789-AC4782,1)/AC4782)</f>
        <v>6.6847826086956524E-2</v>
      </c>
    </row>
    <row r="4790" spans="1:30">
      <c r="A4790" s="99" t="s">
        <v>831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514"/>
        <v>161.19999999999999</v>
      </c>
      <c r="Y4790" s="14">
        <f t="shared" si="1515"/>
        <v>0</v>
      </c>
      <c r="Z4790" s="14">
        <f t="shared" si="1516"/>
        <v>0</v>
      </c>
      <c r="AA4790" s="14">
        <f t="shared" si="1517"/>
        <v>624</v>
      </c>
      <c r="AB4790" s="14">
        <f t="shared" si="1519"/>
        <v>0</v>
      </c>
      <c r="AC4790" s="15">
        <f t="shared" si="1518"/>
        <v>785.2</v>
      </c>
      <c r="AD4790" s="48">
        <f>(ROUND(AC4790-AC4782,1)/AC4782)</f>
        <v>6.6847826086956524E-2</v>
      </c>
    </row>
    <row r="4791" spans="1:30">
      <c r="A4791" s="99" t="s">
        <v>832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514"/>
        <v>161.19999999999999</v>
      </c>
      <c r="Y4791" s="14">
        <f t="shared" si="1515"/>
        <v>0</v>
      </c>
      <c r="Z4791" s="14">
        <f t="shared" si="1516"/>
        <v>0</v>
      </c>
      <c r="AA4791" s="14">
        <f t="shared" si="1517"/>
        <v>0</v>
      </c>
      <c r="AB4791" s="14">
        <f t="shared" si="1519"/>
        <v>624</v>
      </c>
      <c r="AC4791" s="15">
        <f t="shared" si="1518"/>
        <v>785.2</v>
      </c>
      <c r="AD4791" s="48">
        <f>(ROUND(AC4791-AC4782,1)/AC4782)</f>
        <v>6.6847826086956524E-2</v>
      </c>
    </row>
    <row r="4792" spans="1:30">
      <c r="A4792" s="99" t="s">
        <v>833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(N4792/100)*(I4792*$I$13)+(N4792/100)*(J4792*$J$13)+(N4792/100)*(M4792*$M$13)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>N4792+S4792</f>
        <v>558</v>
      </c>
      <c r="Y4792" s="14">
        <f t="shared" si="1515"/>
        <v>0</v>
      </c>
      <c r="Z4792" s="14">
        <f t="shared" si="1516"/>
        <v>0</v>
      </c>
      <c r="AA4792" s="14">
        <f t="shared" si="1517"/>
        <v>0</v>
      </c>
      <c r="AB4792" s="14">
        <f t="shared" si="1519"/>
        <v>300</v>
      </c>
      <c r="AC4792" s="15">
        <f t="shared" si="1518"/>
        <v>858</v>
      </c>
      <c r="AD4792" s="48">
        <f>(ROUND(AC4792-AC4782,1)/AC4782)</f>
        <v>0.16576086956521738</v>
      </c>
    </row>
    <row r="4793" spans="1:30">
      <c r="A4793" s="99" t="s">
        <v>834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514"/>
        <v>810</v>
      </c>
      <c r="Y4793" s="14">
        <f t="shared" si="1515"/>
        <v>0</v>
      </c>
      <c r="Z4793" s="14">
        <f t="shared" si="1516"/>
        <v>0</v>
      </c>
      <c r="AA4793" s="14">
        <f t="shared" si="1517"/>
        <v>0</v>
      </c>
      <c r="AB4793" s="14">
        <f t="shared" si="1519"/>
        <v>0</v>
      </c>
      <c r="AC4793" s="15">
        <f t="shared" si="1518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514"/>
        <v>810</v>
      </c>
      <c r="Y4794" s="14">
        <f t="shared" si="1515"/>
        <v>0</v>
      </c>
      <c r="Z4794" s="14">
        <f t="shared" si="1516"/>
        <v>0</v>
      </c>
      <c r="AA4794" s="14">
        <f t="shared" si="1517"/>
        <v>0</v>
      </c>
      <c r="AB4794" s="14">
        <f t="shared" si="1519"/>
        <v>0</v>
      </c>
      <c r="AC4794" s="15">
        <f t="shared" si="1518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514"/>
        <v>689.44</v>
      </c>
      <c r="Y4795" s="14">
        <f t="shared" si="1515"/>
        <v>0</v>
      </c>
      <c r="Z4795" s="14">
        <f t="shared" si="1516"/>
        <v>0</v>
      </c>
      <c r="AA4795" s="14">
        <f t="shared" si="1517"/>
        <v>0</v>
      </c>
      <c r="AB4795" s="14">
        <f t="shared" si="1519"/>
        <v>192</v>
      </c>
      <c r="AC4795" s="15">
        <f t="shared" si="1518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514"/>
        <v>598.17599999999993</v>
      </c>
      <c r="Y4796" s="14">
        <f t="shared" si="1515"/>
        <v>0</v>
      </c>
      <c r="Z4796" s="14">
        <f t="shared" si="1516"/>
        <v>0</v>
      </c>
      <c r="AA4796" s="14">
        <f t="shared" si="1517"/>
        <v>0</v>
      </c>
      <c r="AB4796" s="14">
        <f t="shared" si="1519"/>
        <v>192</v>
      </c>
      <c r="AC4796" s="15">
        <f t="shared" si="1518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14">
        <f>D4797*$D$3</f>
        <v>240</v>
      </c>
      <c r="O4797" s="14">
        <f>E4797*$E$3</f>
        <v>0</v>
      </c>
      <c r="P4797" s="14">
        <f>F4797*$F$3</f>
        <v>0</v>
      </c>
      <c r="Q4797" s="14">
        <f>G4797*$G$3</f>
        <v>0</v>
      </c>
      <c r="R4797" s="14">
        <f>H4797*$H$3</f>
        <v>0</v>
      </c>
      <c r="S4797" s="14">
        <f>(N4797/100)*(I4797*$I$3)+(N4797/100)*(J4797*$J$3)+(N4797/100)*(M4797*$M$3)</f>
        <v>432</v>
      </c>
      <c r="T4797" s="14">
        <f>(O4797/100)*(K4797*$K$3)+(O4797/100)*(M4797*$M$3)</f>
        <v>0</v>
      </c>
      <c r="U4797" s="14">
        <f>(P4797/100)*(K4797*$K$3)+(P4797/100)*(L4797*$L$3)+(P4797/100)*(M4797*$M$3)</f>
        <v>0</v>
      </c>
      <c r="V4797" s="14">
        <f>(Q4797/100)*(L4797*$L$3)+(Q4797/100)*(M4797*$M$3)</f>
        <v>0</v>
      </c>
      <c r="W4797" s="14">
        <f>(R4797/100)*(K4797*$K$3)+(R4797/100)*(L4797*$L$3)+(R4797/100)*(M4797*$M$3)</f>
        <v>0</v>
      </c>
      <c r="X4797" s="14">
        <f>N4797+S4797</f>
        <v>672</v>
      </c>
      <c r="Y4797" s="14">
        <f t="shared" si="1515"/>
        <v>0</v>
      </c>
      <c r="Z4797" s="14">
        <f t="shared" si="1516"/>
        <v>0</v>
      </c>
      <c r="AA4797" s="14">
        <f t="shared" si="1517"/>
        <v>0</v>
      </c>
      <c r="AB4797" s="14">
        <f t="shared" si="1519"/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801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40</v>
      </c>
      <c r="J4798" s="13">
        <v>40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576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>N4798+S4798</f>
        <v>768</v>
      </c>
      <c r="Y4798" s="14">
        <f t="shared" si="1515"/>
        <v>0</v>
      </c>
      <c r="Z4798" s="14">
        <f t="shared" si="1516"/>
        <v>0</v>
      </c>
      <c r="AA4798" s="14">
        <f t="shared" si="1517"/>
        <v>0</v>
      </c>
      <c r="AB4798" s="14">
        <f>R4798+W4798</f>
        <v>0</v>
      </c>
      <c r="AC4798" s="15">
        <f>ROUND(X4798+Y4798+Z4798+AA4798+AB4798,1)</f>
        <v>768</v>
      </c>
      <c r="AD4798" s="48">
        <f>(ROUND(AC4798-AC4797,1)/AC4797)</f>
        <v>0.14285714285714285</v>
      </c>
    </row>
    <row r="4799" spans="1:30">
      <c r="A4799" s="99" t="s">
        <v>802</v>
      </c>
      <c r="B4799" s="91">
        <v>20</v>
      </c>
      <c r="C4799" s="21" t="s">
        <v>835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>N4799+S4799</f>
        <v>628.79999999999995</v>
      </c>
      <c r="Y4799" s="14">
        <f t="shared" si="1515"/>
        <v>0</v>
      </c>
      <c r="Z4799" s="14">
        <f t="shared" si="1516"/>
        <v>0</v>
      </c>
      <c r="AA4799" s="14">
        <f t="shared" si="1517"/>
        <v>0</v>
      </c>
      <c r="AB4799" s="14">
        <f>R4799+W4799</f>
        <v>0</v>
      </c>
      <c r="AC4799" s="15">
        <f t="shared" ref="AC4799:AC4811" si="1520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803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ref="X4800:X4806" si="1521">N4800+S4800</f>
        <v>628.79999999999995</v>
      </c>
      <c r="Y4800" s="14">
        <f t="shared" si="1515"/>
        <v>0</v>
      </c>
      <c r="Z4800" s="14">
        <f t="shared" si="1516"/>
        <v>0</v>
      </c>
      <c r="AA4800" s="14">
        <f t="shared" si="1517"/>
        <v>0</v>
      </c>
      <c r="AB4800" s="14">
        <f t="shared" ref="AB4800:AB4811" si="1522">R4800+W4800</f>
        <v>0</v>
      </c>
      <c r="AC4800" s="15">
        <f t="shared" si="1520"/>
        <v>628.79999999999995</v>
      </c>
      <c r="AD4800" s="48">
        <f>(ROUND(AC4800-AC4797,1)/AC4797)</f>
        <v>-6.4285714285714293E-2</v>
      </c>
    </row>
    <row r="4801" spans="1:30">
      <c r="A4801" s="99" t="s">
        <v>804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521"/>
        <v>628.79999999999995</v>
      </c>
      <c r="Y4801" s="14">
        <f t="shared" si="1515"/>
        <v>0</v>
      </c>
      <c r="Z4801" s="14">
        <f t="shared" si="1516"/>
        <v>0</v>
      </c>
      <c r="AA4801" s="14">
        <f t="shared" si="1517"/>
        <v>0</v>
      </c>
      <c r="AB4801" s="14">
        <f t="shared" si="1522"/>
        <v>0</v>
      </c>
      <c r="AC4801" s="15">
        <f t="shared" si="1520"/>
        <v>628.79999999999995</v>
      </c>
      <c r="AD4801" s="48">
        <f>(ROUND(AC4801-AC4797,1)/AC4797)</f>
        <v>-6.4285714285714293E-2</v>
      </c>
    </row>
    <row r="4802" spans="1:30">
      <c r="A4802" s="99" t="s">
        <v>654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521"/>
        <v>628.79999999999995</v>
      </c>
      <c r="Y4802" s="14">
        <f t="shared" si="1515"/>
        <v>0</v>
      </c>
      <c r="Z4802" s="14">
        <f t="shared" si="1516"/>
        <v>0</v>
      </c>
      <c r="AA4802" s="14">
        <f t="shared" si="1517"/>
        <v>0</v>
      </c>
      <c r="AB4802" s="14">
        <f t="shared" si="1522"/>
        <v>0</v>
      </c>
      <c r="AC4802" s="15">
        <f t="shared" si="1520"/>
        <v>628.79999999999995</v>
      </c>
      <c r="AD4802" s="48">
        <f>(ROUND(AC4802-AC4797,1)/AC4797)</f>
        <v>-6.4285714285714293E-2</v>
      </c>
    </row>
    <row r="4803" spans="1:30">
      <c r="A4803" s="99" t="s">
        <v>595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90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402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521"/>
        <v>218.4</v>
      </c>
      <c r="Y4803" s="14">
        <f t="shared" si="1515"/>
        <v>582</v>
      </c>
      <c r="Z4803" s="14">
        <f t="shared" si="1516"/>
        <v>0</v>
      </c>
      <c r="AA4803" s="14">
        <f t="shared" si="1517"/>
        <v>0</v>
      </c>
      <c r="AB4803" s="14">
        <f t="shared" si="1522"/>
        <v>0</v>
      </c>
      <c r="AC4803" s="15">
        <f t="shared" si="1520"/>
        <v>800.4</v>
      </c>
      <c r="AD4803" s="48">
        <f>(ROUND(AC4803-AC4797,1)/AC4797)</f>
        <v>0.19107142857142859</v>
      </c>
    </row>
    <row r="4804" spans="1:30">
      <c r="A4804" s="99" t="s">
        <v>830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45</v>
      </c>
      <c r="L4804" s="13">
        <v>45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402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521"/>
        <v>218.4</v>
      </c>
      <c r="Y4804" s="14">
        <f t="shared" si="1515"/>
        <v>0</v>
      </c>
      <c r="Z4804" s="14">
        <f t="shared" si="1516"/>
        <v>582</v>
      </c>
      <c r="AA4804" s="14">
        <f t="shared" si="1517"/>
        <v>0</v>
      </c>
      <c r="AB4804" s="14">
        <f t="shared" si="1522"/>
        <v>0</v>
      </c>
      <c r="AC4804" s="15">
        <f t="shared" si="1520"/>
        <v>800.4</v>
      </c>
      <c r="AD4804" s="48">
        <f>(ROUND(AC4804-AC4797,1)/AC4797)</f>
        <v>0.19107142857142859</v>
      </c>
    </row>
    <row r="4805" spans="1:30">
      <c r="A4805" s="99" t="s">
        <v>831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90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402</v>
      </c>
      <c r="W4805" s="14">
        <f>(R4805/100)*(K4805*$K$11)+(R4805/100)*(L4805*$L$11)</f>
        <v>0</v>
      </c>
      <c r="X4805" s="14">
        <f t="shared" si="1521"/>
        <v>218.4</v>
      </c>
      <c r="Y4805" s="14">
        <f t="shared" si="1515"/>
        <v>0</v>
      </c>
      <c r="Z4805" s="14">
        <f t="shared" si="1516"/>
        <v>0</v>
      </c>
      <c r="AA4805" s="14">
        <f t="shared" si="1517"/>
        <v>582</v>
      </c>
      <c r="AB4805" s="14">
        <f t="shared" si="1522"/>
        <v>0</v>
      </c>
      <c r="AC4805" s="15">
        <f t="shared" si="1520"/>
        <v>800.4</v>
      </c>
      <c r="AD4805" s="48">
        <f>(ROUND(AC4805-AC4797,1)/AC4797)</f>
        <v>0.19107142857142859</v>
      </c>
    </row>
    <row r="4806" spans="1:30">
      <c r="A4806" s="99" t="s">
        <v>832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45</v>
      </c>
      <c r="L4806" s="13">
        <v>45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402</v>
      </c>
      <c r="X4806" s="14">
        <f t="shared" si="1521"/>
        <v>218.4</v>
      </c>
      <c r="Y4806" s="14">
        <f t="shared" si="1515"/>
        <v>0</v>
      </c>
      <c r="Z4806" s="14">
        <f t="shared" si="1516"/>
        <v>0</v>
      </c>
      <c r="AA4806" s="14">
        <f t="shared" si="1517"/>
        <v>0</v>
      </c>
      <c r="AB4806" s="14">
        <f t="shared" si="1522"/>
        <v>582</v>
      </c>
      <c r="AC4806" s="15">
        <f t="shared" si="1520"/>
        <v>800.4</v>
      </c>
      <c r="AD4806" s="48">
        <f>(ROUND(AC4806-AC4797,1)/AC4797)</f>
        <v>0.19107142857142859</v>
      </c>
    </row>
    <row r="4807" spans="1:30">
      <c r="A4807" s="99" t="s">
        <v>833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140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</f>
        <v>648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>N4807+S4807</f>
        <v>828</v>
      </c>
      <c r="Y4807" s="14">
        <f t="shared" si="1515"/>
        <v>0</v>
      </c>
      <c r="Z4807" s="14">
        <f t="shared" si="1516"/>
        <v>0</v>
      </c>
      <c r="AA4807" s="14">
        <f t="shared" si="1517"/>
        <v>0</v>
      </c>
      <c r="AB4807" s="14">
        <f t="shared" si="1522"/>
        <v>0</v>
      </c>
      <c r="AC4807" s="15">
        <f t="shared" si="1520"/>
        <v>828</v>
      </c>
      <c r="AD4807" s="48">
        <f>(ROUND(AC4807-AC4797,1)/AC4797)</f>
        <v>0.23214285714285715</v>
      </c>
    </row>
    <row r="4808" spans="1:30">
      <c r="A4808" s="99" t="s">
        <v>834</v>
      </c>
      <c r="B4808" s="91"/>
      <c r="C4808" s="21" t="s">
        <v>328</v>
      </c>
      <c r="D4808" s="12">
        <v>120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130</v>
      </c>
      <c r="L4808" s="13">
        <v>0</v>
      </c>
      <c r="M4808" s="13">
        <v>0</v>
      </c>
      <c r="N4808" s="14">
        <f>D4808*$D$14</f>
        <v>180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(N4808/100)*(I4808*$I$14)+(N4808/100)*(J4808*$J$14)+(N4808/100)*(K4808*$K$14)+(K4808/100)*(M4808*$M$14)</f>
        <v>612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ref="X4808:X4811" si="1523">N4808+S4808</f>
        <v>792</v>
      </c>
      <c r="Y4808" s="14">
        <f t="shared" si="1515"/>
        <v>0</v>
      </c>
      <c r="Z4808" s="14">
        <f t="shared" si="1516"/>
        <v>0</v>
      </c>
      <c r="AA4808" s="14">
        <f t="shared" si="1517"/>
        <v>0</v>
      </c>
      <c r="AB4808" s="14">
        <f t="shared" si="1522"/>
        <v>0</v>
      </c>
      <c r="AC4808" s="15">
        <f t="shared" si="1520"/>
        <v>792</v>
      </c>
      <c r="AD4808" s="48">
        <f>(ROUND(AC4808-AC4797,1)/AC4797)</f>
        <v>0.17857142857142858</v>
      </c>
    </row>
    <row r="4809" spans="1:30">
      <c r="A4809" s="99"/>
      <c r="B4809" s="91"/>
      <c r="C4809" s="21" t="s">
        <v>329</v>
      </c>
      <c r="D4809" s="12">
        <v>120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130</v>
      </c>
      <c r="M4809" s="13">
        <v>0</v>
      </c>
      <c r="N4809" s="14">
        <f>D4809*$D$15</f>
        <v>180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(N4809/100)*(I4809*$I$15)+(N4809/100)*(J4809*$J$15)+(N4809/100)*(L4809*$L$15)+(L4809/100)*(M4809*$M$15)</f>
        <v>612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523"/>
        <v>792</v>
      </c>
      <c r="Y4809" s="14">
        <f t="shared" si="1515"/>
        <v>0</v>
      </c>
      <c r="Z4809" s="14">
        <f t="shared" si="1516"/>
        <v>0</v>
      </c>
      <c r="AA4809" s="14">
        <f t="shared" si="1517"/>
        <v>0</v>
      </c>
      <c r="AB4809" s="14">
        <f t="shared" si="1522"/>
        <v>0</v>
      </c>
      <c r="AC4809" s="15">
        <f t="shared" si="1520"/>
        <v>792</v>
      </c>
      <c r="AD4809" s="48">
        <f>(ROUND(AC4809-AC4797,1)/AC4797)</f>
        <v>0.17857142857142858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55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600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523"/>
        <v>792</v>
      </c>
      <c r="Y4810" s="14">
        <f t="shared" si="1515"/>
        <v>0</v>
      </c>
      <c r="Z4810" s="14">
        <f t="shared" si="1516"/>
        <v>0</v>
      </c>
      <c r="AA4810" s="14">
        <f t="shared" si="1517"/>
        <v>0</v>
      </c>
      <c r="AB4810" s="14">
        <f t="shared" si="1522"/>
        <v>0</v>
      </c>
      <c r="AC4810" s="15">
        <f t="shared" si="1520"/>
        <v>792</v>
      </c>
      <c r="AD4810" s="48">
        <f>(ROUND(AC4810-AC4797,1)/AC4797)</f>
        <v>0.17857142857142858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55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600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523"/>
        <v>792</v>
      </c>
      <c r="Y4811" s="14">
        <f t="shared" si="1515"/>
        <v>0</v>
      </c>
      <c r="Z4811" s="14">
        <f t="shared" si="1516"/>
        <v>0</v>
      </c>
      <c r="AA4811" s="14">
        <f t="shared" si="1517"/>
        <v>0</v>
      </c>
      <c r="AB4811" s="14">
        <f t="shared" si="1522"/>
        <v>0</v>
      </c>
      <c r="AC4811" s="15">
        <f t="shared" si="1520"/>
        <v>792</v>
      </c>
      <c r="AD4811" s="48">
        <f>(ROUND(AC4811-AC4797,1)/AC4797)</f>
        <v>0.17857142857142858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506"/>
        <v>547.19999999999993</v>
      </c>
      <c r="Y4812" s="52">
        <f t="shared" si="1507"/>
        <v>0</v>
      </c>
      <c r="Z4812" s="52">
        <f t="shared" si="1508"/>
        <v>0</v>
      </c>
      <c r="AA4812" s="52">
        <f t="shared" si="1509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801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506"/>
        <v>674.88</v>
      </c>
      <c r="Y4813" s="14">
        <f t="shared" si="1507"/>
        <v>0</v>
      </c>
      <c r="Z4813" s="14">
        <f t="shared" si="1508"/>
        <v>0</v>
      </c>
      <c r="AA4813" s="14">
        <f t="shared" si="1509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802</v>
      </c>
      <c r="B4814" s="93">
        <v>30</v>
      </c>
      <c r="C4814" s="21" t="s">
        <v>835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506"/>
        <v>515.28</v>
      </c>
      <c r="Y4814" s="14">
        <f t="shared" si="1507"/>
        <v>0</v>
      </c>
      <c r="Z4814" s="14">
        <f t="shared" si="1508"/>
        <v>0</v>
      </c>
      <c r="AA4814" s="14">
        <f t="shared" si="1509"/>
        <v>200</v>
      </c>
      <c r="AB4814" s="14">
        <f>R4814+W4814</f>
        <v>0</v>
      </c>
      <c r="AC4814" s="15">
        <f t="shared" ref="AC4814:AC4826" si="1524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803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506"/>
        <v>515.28</v>
      </c>
      <c r="Y4815" s="14">
        <f t="shared" si="1507"/>
        <v>0</v>
      </c>
      <c r="Z4815" s="14">
        <f t="shared" si="1508"/>
        <v>0</v>
      </c>
      <c r="AA4815" s="14">
        <f t="shared" si="1509"/>
        <v>200</v>
      </c>
      <c r="AB4815" s="14">
        <f t="shared" ref="AB4815:AB4826" si="1525">R4815+W4815</f>
        <v>0</v>
      </c>
      <c r="AC4815" s="15">
        <f t="shared" si="1524"/>
        <v>715.3</v>
      </c>
      <c r="AD4815" s="48">
        <f>(ROUND(AC4815-AC4812,1)/AC4812)</f>
        <v>-4.2692719486081367E-2</v>
      </c>
    </row>
    <row r="4816" spans="1:30">
      <c r="A4816" s="99" t="s">
        <v>804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506"/>
        <v>515.28</v>
      </c>
      <c r="Y4816" s="14">
        <f t="shared" si="1507"/>
        <v>0</v>
      </c>
      <c r="Z4816" s="14">
        <f t="shared" si="1508"/>
        <v>0</v>
      </c>
      <c r="AA4816" s="14">
        <f t="shared" si="1509"/>
        <v>200</v>
      </c>
      <c r="AB4816" s="14">
        <f t="shared" si="1525"/>
        <v>0</v>
      </c>
      <c r="AC4816" s="15">
        <f t="shared" si="1524"/>
        <v>715.3</v>
      </c>
      <c r="AD4816" s="48">
        <f>(ROUND(AC4816-AC4812,1)/AC4812)</f>
        <v>-4.2692719486081367E-2</v>
      </c>
    </row>
    <row r="4817" spans="1:30">
      <c r="A4817" s="99" t="s">
        <v>654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506"/>
        <v>515.28</v>
      </c>
      <c r="Y4817" s="14">
        <f t="shared" si="1507"/>
        <v>0</v>
      </c>
      <c r="Z4817" s="14">
        <f t="shared" si="1508"/>
        <v>0</v>
      </c>
      <c r="AA4817" s="14">
        <f t="shared" si="1509"/>
        <v>200</v>
      </c>
      <c r="AB4817" s="14">
        <f t="shared" si="1525"/>
        <v>0</v>
      </c>
      <c r="AC4817" s="15">
        <f t="shared" si="1524"/>
        <v>715.3</v>
      </c>
      <c r="AD4817" s="48">
        <f>(ROUND(AC4817-AC4812,1)/AC4812)</f>
        <v>-4.2692719486081367E-2</v>
      </c>
    </row>
    <row r="4818" spans="1:30">
      <c r="A4818" s="99" t="s">
        <v>595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90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442.8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506"/>
        <v>177.84000000000003</v>
      </c>
      <c r="Y4818" s="14">
        <f t="shared" si="1507"/>
        <v>688.8</v>
      </c>
      <c r="Z4818" s="14">
        <f t="shared" si="1508"/>
        <v>0</v>
      </c>
      <c r="AA4818" s="14">
        <f t="shared" si="1509"/>
        <v>0</v>
      </c>
      <c r="AB4818" s="14">
        <f t="shared" si="1525"/>
        <v>0</v>
      </c>
      <c r="AC4818" s="15">
        <f t="shared" si="1524"/>
        <v>866.6</v>
      </c>
      <c r="AD4818" s="48">
        <f>(ROUND(AC4818-AC4812,1)/AC4812)</f>
        <v>0.15979657387580298</v>
      </c>
    </row>
    <row r="4819" spans="1:30">
      <c r="A4819" s="99" t="s">
        <v>830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45</v>
      </c>
      <c r="L4819" s="13">
        <v>45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442.8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506"/>
        <v>177.84000000000003</v>
      </c>
      <c r="Y4819" s="14">
        <f t="shared" si="1507"/>
        <v>0</v>
      </c>
      <c r="Z4819" s="14">
        <f t="shared" si="1508"/>
        <v>688.8</v>
      </c>
      <c r="AA4819" s="14">
        <f t="shared" si="1509"/>
        <v>0</v>
      </c>
      <c r="AB4819" s="14">
        <f t="shared" si="1525"/>
        <v>0</v>
      </c>
      <c r="AC4819" s="15">
        <f t="shared" si="1524"/>
        <v>866.6</v>
      </c>
      <c r="AD4819" s="48">
        <f>(ROUND(AC4819-AC4812,1)/AC4812)</f>
        <v>0.15979657387580298</v>
      </c>
    </row>
    <row r="4820" spans="1:30">
      <c r="A4820" s="99" t="s">
        <v>831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100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492</v>
      </c>
      <c r="W4820" s="14">
        <f>(R4820/100)*(K4820*$K$11)+(R4820/100)*(L4820*$L$11)</f>
        <v>0</v>
      </c>
      <c r="X4820" s="14">
        <f t="shared" si="1506"/>
        <v>177.84000000000003</v>
      </c>
      <c r="Y4820" s="14">
        <f t="shared" si="1507"/>
        <v>0</v>
      </c>
      <c r="Z4820" s="14">
        <f t="shared" si="1508"/>
        <v>0</v>
      </c>
      <c r="AA4820" s="14">
        <f t="shared" si="1509"/>
        <v>738</v>
      </c>
      <c r="AB4820" s="14">
        <f t="shared" si="1525"/>
        <v>0</v>
      </c>
      <c r="AC4820" s="15">
        <f t="shared" si="1524"/>
        <v>915.8</v>
      </c>
      <c r="AD4820" s="48">
        <f>(ROUND(AC4820-AC4812,1)/AC4812)</f>
        <v>0.22564239828693788</v>
      </c>
    </row>
    <row r="4821" spans="1:30">
      <c r="A4821" s="99" t="s">
        <v>832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45</v>
      </c>
      <c r="L4821" s="13">
        <v>45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442.8</v>
      </c>
      <c r="X4821" s="14">
        <f t="shared" si="1506"/>
        <v>177.84000000000003</v>
      </c>
      <c r="Y4821" s="14">
        <f t="shared" si="1507"/>
        <v>0</v>
      </c>
      <c r="Z4821" s="14">
        <f t="shared" si="1508"/>
        <v>0</v>
      </c>
      <c r="AA4821" s="14">
        <f t="shared" si="1509"/>
        <v>0</v>
      </c>
      <c r="AB4821" s="14">
        <f t="shared" si="1525"/>
        <v>688.8</v>
      </c>
      <c r="AC4821" s="15">
        <f t="shared" si="1524"/>
        <v>866.6</v>
      </c>
      <c r="AD4821" s="48">
        <f>(ROUND(AC4821-AC4812,1)/AC4812)</f>
        <v>0.15979657387580298</v>
      </c>
    </row>
    <row r="4822" spans="1:30">
      <c r="A4822" s="99" t="s">
        <v>833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50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(N4822/100)*(I4822*$I$13)+(N4822/100)*(J4822*$J$13)+(N4822/100)*(M4822*$M$13)</f>
        <v>410.4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150</v>
      </c>
      <c r="W4822" s="14">
        <f>(R4822/100)*(K4822*$K$13)+(R4822/100)*(L4822*$L$13)+(R4822/100)*(M4822*$M$13)</f>
        <v>0</v>
      </c>
      <c r="X4822" s="14">
        <f>N4822+S4822</f>
        <v>581.4</v>
      </c>
      <c r="Y4822" s="14">
        <f t="shared" si="1507"/>
        <v>0</v>
      </c>
      <c r="Z4822" s="14">
        <f t="shared" si="1508"/>
        <v>0</v>
      </c>
      <c r="AA4822" s="14">
        <f t="shared" si="1509"/>
        <v>300</v>
      </c>
      <c r="AB4822" s="14">
        <f t="shared" si="1525"/>
        <v>0</v>
      </c>
      <c r="AC4822" s="15">
        <f t="shared" si="1524"/>
        <v>881.4</v>
      </c>
      <c r="AD4822" s="48">
        <f>(ROUND(AC4822-AC4812,1)/AC4812)</f>
        <v>0.1796038543897216</v>
      </c>
    </row>
    <row r="4823" spans="1:30">
      <c r="A4823" s="99" t="s">
        <v>834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80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652.5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506"/>
        <v>870</v>
      </c>
      <c r="Y4823" s="14">
        <f t="shared" si="1507"/>
        <v>0</v>
      </c>
      <c r="Z4823" s="14">
        <f t="shared" si="1508"/>
        <v>0</v>
      </c>
      <c r="AA4823" s="14">
        <f t="shared" si="1509"/>
        <v>0</v>
      </c>
      <c r="AB4823" s="14">
        <f t="shared" si="1525"/>
        <v>0</v>
      </c>
      <c r="AC4823" s="15">
        <f t="shared" si="1524"/>
        <v>870</v>
      </c>
      <c r="AD4823" s="48">
        <f>(ROUND(AC4823-AC4812,1)/AC4812)</f>
        <v>0.16434689507494646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80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652.5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506"/>
        <v>870</v>
      </c>
      <c r="Y4824" s="14">
        <f t="shared" si="1507"/>
        <v>0</v>
      </c>
      <c r="Z4824" s="14">
        <f t="shared" si="1508"/>
        <v>0</v>
      </c>
      <c r="AA4824" s="14">
        <f t="shared" si="1509"/>
        <v>0</v>
      </c>
      <c r="AB4824" s="14">
        <f t="shared" si="1525"/>
        <v>0</v>
      </c>
      <c r="AC4824" s="15">
        <f t="shared" si="1524"/>
        <v>870</v>
      </c>
      <c r="AD4824" s="48">
        <f>(ROUND(AC4824-AC4812,1)/AC4812)</f>
        <v>0.16434689507494646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506"/>
        <v>742.36800000000005</v>
      </c>
      <c r="Y4825" s="14">
        <f t="shared" si="1507"/>
        <v>0</v>
      </c>
      <c r="Z4825" s="14">
        <f t="shared" si="1508"/>
        <v>0</v>
      </c>
      <c r="AA4825" s="14">
        <f t="shared" si="1509"/>
        <v>160</v>
      </c>
      <c r="AB4825" s="14">
        <f t="shared" si="1525"/>
        <v>0</v>
      </c>
      <c r="AC4825" s="15">
        <f t="shared" si="1524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506"/>
        <v>631.10400000000004</v>
      </c>
      <c r="Y4826" s="14">
        <f t="shared" si="1507"/>
        <v>0</v>
      </c>
      <c r="Z4826" s="14">
        <f t="shared" si="1508"/>
        <v>0</v>
      </c>
      <c r="AA4826" s="14">
        <f t="shared" si="1509"/>
        <v>160</v>
      </c>
      <c r="AB4826" s="14">
        <f t="shared" si="1525"/>
        <v>0</v>
      </c>
      <c r="AC4826" s="15">
        <f t="shared" si="1524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506"/>
        <v>466.4</v>
      </c>
      <c r="Y4827" s="52">
        <f t="shared" si="1507"/>
        <v>0</v>
      </c>
      <c r="Z4827" s="52">
        <f t="shared" si="1508"/>
        <v>0</v>
      </c>
      <c r="AA4827" s="52">
        <f t="shared" si="1509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801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526">N4828+S4828</f>
        <v>644.48</v>
      </c>
      <c r="Y4828" s="14">
        <f t="shared" ref="Y4828:Y4841" si="1527">O4828+T4828</f>
        <v>0</v>
      </c>
      <c r="Z4828" s="14">
        <f t="shared" ref="Z4828:Z4841" si="1528">P4828+U4828</f>
        <v>0</v>
      </c>
      <c r="AA4828" s="14">
        <f t="shared" ref="AA4828:AA4841" si="1529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802</v>
      </c>
      <c r="B4829" s="91">
        <v>10</v>
      </c>
      <c r="C4829" s="21" t="s">
        <v>835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526"/>
        <v>440.96000000000004</v>
      </c>
      <c r="Y4829" s="14">
        <f t="shared" si="1527"/>
        <v>0</v>
      </c>
      <c r="Z4829" s="14">
        <f t="shared" si="1528"/>
        <v>0</v>
      </c>
      <c r="AA4829" s="14">
        <f t="shared" si="1529"/>
        <v>0</v>
      </c>
      <c r="AB4829" s="14">
        <f>R4829+W4829</f>
        <v>344</v>
      </c>
      <c r="AC4829" s="15">
        <f t="shared" ref="AC4829:AC4841" si="1530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803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526"/>
        <v>440.96000000000004</v>
      </c>
      <c r="Y4830" s="14">
        <f t="shared" si="1527"/>
        <v>0</v>
      </c>
      <c r="Z4830" s="14">
        <f t="shared" si="1528"/>
        <v>0</v>
      </c>
      <c r="AA4830" s="14">
        <f t="shared" si="1529"/>
        <v>0</v>
      </c>
      <c r="AB4830" s="14">
        <f t="shared" ref="AB4830:AB4841" si="1531">R4830+W4830</f>
        <v>344</v>
      </c>
      <c r="AC4830" s="15">
        <f t="shared" si="1530"/>
        <v>785</v>
      </c>
      <c r="AD4830" s="48">
        <f>(ROUND(AC4830-AC4827,1)/AC4827)</f>
        <v>-5.0096805421103584E-2</v>
      </c>
    </row>
    <row r="4831" spans="1:30">
      <c r="A4831" s="99" t="s">
        <v>804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526"/>
        <v>440.96000000000004</v>
      </c>
      <c r="Y4831" s="14">
        <f t="shared" si="1527"/>
        <v>0</v>
      </c>
      <c r="Z4831" s="14">
        <f t="shared" si="1528"/>
        <v>0</v>
      </c>
      <c r="AA4831" s="14">
        <f t="shared" si="1529"/>
        <v>0</v>
      </c>
      <c r="AB4831" s="14">
        <f t="shared" si="1531"/>
        <v>344</v>
      </c>
      <c r="AC4831" s="15">
        <f t="shared" si="1530"/>
        <v>785</v>
      </c>
      <c r="AD4831" s="48">
        <f>(ROUND(AC4831-AC4827,1)/AC4827)</f>
        <v>-5.0096805421103584E-2</v>
      </c>
    </row>
    <row r="4832" spans="1:30">
      <c r="A4832" s="99" t="s">
        <v>654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526"/>
        <v>440.96000000000004</v>
      </c>
      <c r="Y4832" s="14">
        <f t="shared" si="1527"/>
        <v>0</v>
      </c>
      <c r="Z4832" s="14">
        <f t="shared" si="1528"/>
        <v>0</v>
      </c>
      <c r="AA4832" s="14">
        <f t="shared" si="1529"/>
        <v>0</v>
      </c>
      <c r="AB4832" s="14">
        <f t="shared" si="1531"/>
        <v>344</v>
      </c>
      <c r="AC4832" s="15">
        <f t="shared" si="1530"/>
        <v>785</v>
      </c>
      <c r="AD4832" s="48">
        <f>(ROUND(AC4832-AC4827,1)/AC4827)</f>
        <v>-5.0096805421103584E-2</v>
      </c>
    </row>
    <row r="4833" spans="1:30">
      <c r="A4833" s="99" t="s">
        <v>595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100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540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526"/>
        <v>151.58000000000001</v>
      </c>
      <c r="Y4833" s="14">
        <f t="shared" si="1527"/>
        <v>810</v>
      </c>
      <c r="Z4833" s="14">
        <f t="shared" si="1528"/>
        <v>0</v>
      </c>
      <c r="AA4833" s="14">
        <f t="shared" si="1529"/>
        <v>0</v>
      </c>
      <c r="AB4833" s="14">
        <f t="shared" si="1531"/>
        <v>0</v>
      </c>
      <c r="AC4833" s="15">
        <f t="shared" si="1530"/>
        <v>961.6</v>
      </c>
      <c r="AD4833" s="48">
        <f>(ROUND(AC4833-AC4827,1)/AC4827)</f>
        <v>0.16360116166505323</v>
      </c>
    </row>
    <row r="4834" spans="1:30">
      <c r="A4834" s="99" t="s">
        <v>830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50</v>
      </c>
      <c r="L4834" s="13">
        <v>50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540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526"/>
        <v>151.58000000000001</v>
      </c>
      <c r="Y4834" s="14">
        <f t="shared" si="1527"/>
        <v>0</v>
      </c>
      <c r="Z4834" s="14">
        <f t="shared" si="1528"/>
        <v>810</v>
      </c>
      <c r="AA4834" s="14">
        <f t="shared" si="1529"/>
        <v>0</v>
      </c>
      <c r="AB4834" s="14">
        <f t="shared" si="1531"/>
        <v>0</v>
      </c>
      <c r="AC4834" s="15">
        <f t="shared" si="1530"/>
        <v>961.6</v>
      </c>
      <c r="AD4834" s="48">
        <f>(ROUND(AC4834-AC4827,1)/AC4827)</f>
        <v>0.16360116166505323</v>
      </c>
    </row>
    <row r="4835" spans="1:30">
      <c r="A4835" s="99" t="s">
        <v>831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100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540</v>
      </c>
      <c r="W4835" s="14">
        <f>(R4835/100)*(K4835*$K$11)+(R4835/100)*(L4835*$L$11)</f>
        <v>0</v>
      </c>
      <c r="X4835" s="14">
        <f t="shared" si="1526"/>
        <v>151.58000000000001</v>
      </c>
      <c r="Y4835" s="14">
        <f t="shared" si="1527"/>
        <v>0</v>
      </c>
      <c r="Z4835" s="14">
        <f t="shared" si="1528"/>
        <v>0</v>
      </c>
      <c r="AA4835" s="14">
        <f t="shared" si="1529"/>
        <v>810</v>
      </c>
      <c r="AB4835" s="14">
        <f t="shared" si="1531"/>
        <v>0</v>
      </c>
      <c r="AC4835" s="15">
        <f t="shared" si="1530"/>
        <v>961.6</v>
      </c>
      <c r="AD4835" s="48">
        <f>(ROUND(AC4835-AC4827,1)/AC4827)</f>
        <v>0.16360116166505323</v>
      </c>
    </row>
    <row r="4836" spans="1:30">
      <c r="A4836" s="99" t="s">
        <v>832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55</v>
      </c>
      <c r="L4836" s="13">
        <v>55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594</v>
      </c>
      <c r="X4836" s="14">
        <f t="shared" si="1526"/>
        <v>151.58000000000001</v>
      </c>
      <c r="Y4836" s="14">
        <f t="shared" si="1527"/>
        <v>0</v>
      </c>
      <c r="Z4836" s="14">
        <f t="shared" si="1528"/>
        <v>0</v>
      </c>
      <c r="AA4836" s="14">
        <f t="shared" si="1529"/>
        <v>0</v>
      </c>
      <c r="AB4836" s="14">
        <f t="shared" si="1531"/>
        <v>864</v>
      </c>
      <c r="AC4836" s="15">
        <f t="shared" si="1530"/>
        <v>1015.6</v>
      </c>
      <c r="AD4836" s="48">
        <f>(ROUND(AC4836-AC4827,1)/AC4827)</f>
        <v>0.22894482090997095</v>
      </c>
    </row>
    <row r="4837" spans="1:30">
      <c r="A4837" s="99" t="s">
        <v>833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50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(N4837/100)*(I4837*$I$13)+(N4837/100)*(J4837*$J$13)+(N4837/100)*(M4837*$M$13)</f>
        <v>349.8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270</v>
      </c>
      <c r="X4837" s="14">
        <f>N4837+S4837</f>
        <v>508.8</v>
      </c>
      <c r="Y4837" s="14">
        <f t="shared" si="1527"/>
        <v>0</v>
      </c>
      <c r="Z4837" s="14">
        <f t="shared" si="1528"/>
        <v>0</v>
      </c>
      <c r="AA4837" s="14">
        <f t="shared" si="1529"/>
        <v>0</v>
      </c>
      <c r="AB4837" s="14">
        <f t="shared" si="1531"/>
        <v>420</v>
      </c>
      <c r="AC4837" s="15">
        <f t="shared" si="1530"/>
        <v>928.8</v>
      </c>
      <c r="AD4837" s="48">
        <f>(ROUND(AC4837-AC4827,1)/AC4827)</f>
        <v>0.12391093901258471</v>
      </c>
    </row>
    <row r="4838" spans="1:30">
      <c r="A4838" s="99" t="s">
        <v>834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80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714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526"/>
        <v>969</v>
      </c>
      <c r="Y4838" s="14">
        <f t="shared" si="1527"/>
        <v>0</v>
      </c>
      <c r="Z4838" s="14">
        <f t="shared" si="1528"/>
        <v>0</v>
      </c>
      <c r="AA4838" s="14">
        <f t="shared" si="1529"/>
        <v>0</v>
      </c>
      <c r="AB4838" s="14">
        <f t="shared" si="1531"/>
        <v>0</v>
      </c>
      <c r="AC4838" s="15">
        <f t="shared" si="1530"/>
        <v>969</v>
      </c>
      <c r="AD4838" s="48">
        <f>(ROUND(AC4838-AC4827,1)/AC4827)</f>
        <v>0.17255566311713455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714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526"/>
        <v>969</v>
      </c>
      <c r="Y4839" s="14">
        <f t="shared" si="1527"/>
        <v>0</v>
      </c>
      <c r="Z4839" s="14">
        <f t="shared" si="1528"/>
        <v>0</v>
      </c>
      <c r="AA4839" s="14">
        <f t="shared" si="1529"/>
        <v>0</v>
      </c>
      <c r="AB4839" s="14">
        <f t="shared" si="1531"/>
        <v>0</v>
      </c>
      <c r="AC4839" s="15">
        <f t="shared" si="1530"/>
        <v>969</v>
      </c>
      <c r="AD4839" s="48">
        <f>(ROUND(AC4839-AC4827,1)/AC4827)</f>
        <v>0.17255566311713455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526"/>
        <v>624.12800000000004</v>
      </c>
      <c r="Y4840" s="14">
        <f t="shared" si="1527"/>
        <v>0</v>
      </c>
      <c r="Z4840" s="14">
        <f t="shared" si="1528"/>
        <v>0</v>
      </c>
      <c r="AA4840" s="14">
        <f t="shared" si="1529"/>
        <v>0</v>
      </c>
      <c r="AB4840" s="14">
        <f t="shared" si="1531"/>
        <v>288</v>
      </c>
      <c r="AC4840" s="15">
        <f t="shared" si="1530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526"/>
        <v>624.12800000000004</v>
      </c>
      <c r="Y4841" s="14">
        <f t="shared" si="1527"/>
        <v>0</v>
      </c>
      <c r="Z4841" s="14">
        <f t="shared" si="1528"/>
        <v>0</v>
      </c>
      <c r="AA4841" s="14">
        <f t="shared" si="1529"/>
        <v>0</v>
      </c>
      <c r="AB4841" s="14">
        <f t="shared" si="1531"/>
        <v>288</v>
      </c>
      <c r="AC4841" s="15">
        <f t="shared" si="1530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506"/>
        <v>500</v>
      </c>
      <c r="Y4842" s="52">
        <f t="shared" si="1507"/>
        <v>0</v>
      </c>
      <c r="Z4842" s="52">
        <f t="shared" si="1508"/>
        <v>0</v>
      </c>
      <c r="AA4842" s="52">
        <f t="shared" si="1509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801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506"/>
        <v>630</v>
      </c>
      <c r="Y4843" s="14">
        <f t="shared" si="1507"/>
        <v>0</v>
      </c>
      <c r="Z4843" s="14">
        <f t="shared" si="1508"/>
        <v>0</v>
      </c>
      <c r="AA4843" s="14">
        <f t="shared" si="1509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802</v>
      </c>
      <c r="B4844" s="93">
        <v>16</v>
      </c>
      <c r="C4844" s="21" t="s">
        <v>835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506"/>
        <v>475</v>
      </c>
      <c r="Y4844" s="14">
        <f t="shared" si="1507"/>
        <v>0</v>
      </c>
      <c r="Z4844" s="14">
        <f t="shared" si="1508"/>
        <v>0</v>
      </c>
      <c r="AA4844" s="14">
        <f t="shared" si="1509"/>
        <v>0</v>
      </c>
      <c r="AB4844" s="14">
        <f>R4844+W4844</f>
        <v>246.4</v>
      </c>
      <c r="AC4844" s="15">
        <f t="shared" ref="AC4844:AC4856" si="1532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803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506"/>
        <v>475</v>
      </c>
      <c r="Y4845" s="14">
        <f t="shared" si="1507"/>
        <v>0</v>
      </c>
      <c r="Z4845" s="14">
        <f t="shared" si="1508"/>
        <v>0</v>
      </c>
      <c r="AA4845" s="14">
        <f t="shared" si="1509"/>
        <v>0</v>
      </c>
      <c r="AB4845" s="14">
        <f t="shared" ref="AB4845:AB4856" si="1533">R4845+W4845</f>
        <v>246.4</v>
      </c>
      <c r="AC4845" s="15">
        <f t="shared" si="1532"/>
        <v>721.4</v>
      </c>
      <c r="AD4845" s="48">
        <f>(ROUND(AC4845-AC4842,1)/AC4842)</f>
        <v>-4.5767195767195769E-2</v>
      </c>
    </row>
    <row r="4846" spans="1:30">
      <c r="A4846" s="99" t="s">
        <v>804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506"/>
        <v>475</v>
      </c>
      <c r="Y4846" s="14">
        <f t="shared" si="1507"/>
        <v>0</v>
      </c>
      <c r="Z4846" s="14">
        <f t="shared" si="1508"/>
        <v>0</v>
      </c>
      <c r="AA4846" s="14">
        <f t="shared" si="1509"/>
        <v>0</v>
      </c>
      <c r="AB4846" s="14">
        <f t="shared" si="1533"/>
        <v>246.4</v>
      </c>
      <c r="AC4846" s="15">
        <f t="shared" si="1532"/>
        <v>721.4</v>
      </c>
      <c r="AD4846" s="48">
        <f>(ROUND(AC4846-AC4842,1)/AC4842)</f>
        <v>-4.5767195767195769E-2</v>
      </c>
    </row>
    <row r="4847" spans="1:30">
      <c r="A4847" s="99" t="s">
        <v>654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506"/>
        <v>475</v>
      </c>
      <c r="Y4847" s="14">
        <f t="shared" si="1507"/>
        <v>0</v>
      </c>
      <c r="Z4847" s="14">
        <f t="shared" si="1508"/>
        <v>0</v>
      </c>
      <c r="AA4847" s="14">
        <f t="shared" si="1509"/>
        <v>0</v>
      </c>
      <c r="AB4847" s="14">
        <f t="shared" si="1533"/>
        <v>246.4</v>
      </c>
      <c r="AC4847" s="15">
        <f t="shared" si="1532"/>
        <v>721.4</v>
      </c>
      <c r="AD4847" s="48">
        <f>(ROUND(AC4847-AC4842,1)/AC4842)</f>
        <v>-4.5767195767195769E-2</v>
      </c>
    </row>
    <row r="4848" spans="1:30">
      <c r="A4848" s="99" t="s">
        <v>595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80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420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6"/>
        <v>163.80000000000001</v>
      </c>
      <c r="Y4848" s="14">
        <f t="shared" si="1507"/>
        <v>682.5</v>
      </c>
      <c r="Z4848" s="14">
        <f t="shared" si="1508"/>
        <v>0</v>
      </c>
      <c r="AA4848" s="14">
        <f t="shared" si="1509"/>
        <v>0</v>
      </c>
      <c r="AB4848" s="14">
        <f t="shared" si="1533"/>
        <v>0</v>
      </c>
      <c r="AC4848" s="15">
        <f t="shared" si="1532"/>
        <v>846.3</v>
      </c>
      <c r="AD4848" s="48">
        <f>(ROUND(AC4848-AC4842,1)/AC4842)</f>
        <v>0.11944444444444444</v>
      </c>
    </row>
    <row r="4849" spans="1:30">
      <c r="A4849" s="99" t="s">
        <v>830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40</v>
      </c>
      <c r="L4849" s="13">
        <v>40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420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6"/>
        <v>163.80000000000001</v>
      </c>
      <c r="Y4849" s="14">
        <f t="shared" si="1507"/>
        <v>0</v>
      </c>
      <c r="Z4849" s="14">
        <f t="shared" si="1508"/>
        <v>682.5</v>
      </c>
      <c r="AA4849" s="14">
        <f t="shared" si="1509"/>
        <v>0</v>
      </c>
      <c r="AB4849" s="14">
        <f t="shared" si="1533"/>
        <v>0</v>
      </c>
      <c r="AC4849" s="15">
        <f t="shared" si="1532"/>
        <v>846.3</v>
      </c>
      <c r="AD4849" s="48">
        <f>(ROUND(AC4849-AC4842,1)/AC4842)</f>
        <v>0.11944444444444444</v>
      </c>
    </row>
    <row r="4850" spans="1:30">
      <c r="A4850" s="99" t="s">
        <v>831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80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420</v>
      </c>
      <c r="W4850" s="14">
        <f>(R4850/100)*(K4850*$K$11)+(R4850/100)*(L4850*$L$11)</f>
        <v>0</v>
      </c>
      <c r="X4850" s="14">
        <f t="shared" si="1506"/>
        <v>163.80000000000001</v>
      </c>
      <c r="Y4850" s="14">
        <f t="shared" si="1507"/>
        <v>0</v>
      </c>
      <c r="Z4850" s="14">
        <f t="shared" si="1508"/>
        <v>0</v>
      </c>
      <c r="AA4850" s="14">
        <f t="shared" si="1509"/>
        <v>682.5</v>
      </c>
      <c r="AB4850" s="14">
        <f t="shared" si="1533"/>
        <v>0</v>
      </c>
      <c r="AC4850" s="15">
        <f t="shared" si="1532"/>
        <v>846.3</v>
      </c>
      <c r="AD4850" s="48">
        <f>(ROUND(AC4850-AC4842,1)/AC4842)</f>
        <v>0.11944444444444444</v>
      </c>
    </row>
    <row r="4851" spans="1:30">
      <c r="A4851" s="99" t="s">
        <v>832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45</v>
      </c>
      <c r="L4851" s="13">
        <v>45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472.5</v>
      </c>
      <c r="X4851" s="14">
        <f t="shared" si="1506"/>
        <v>163.80000000000001</v>
      </c>
      <c r="Y4851" s="14">
        <f t="shared" si="1507"/>
        <v>0</v>
      </c>
      <c r="Z4851" s="14">
        <f t="shared" si="1508"/>
        <v>0</v>
      </c>
      <c r="AA4851" s="14">
        <f t="shared" si="1509"/>
        <v>0</v>
      </c>
      <c r="AB4851" s="14">
        <f t="shared" si="1533"/>
        <v>735</v>
      </c>
      <c r="AC4851" s="15">
        <f t="shared" si="1532"/>
        <v>898.8</v>
      </c>
      <c r="AD4851" s="48">
        <f>(ROUND(AC4851-AC4842,1)/AC4842)</f>
        <v>0.18888888888888891</v>
      </c>
    </row>
    <row r="4852" spans="1:30">
      <c r="A4852" s="99" t="s">
        <v>833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50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(N4852/100)*(I4852*$I$13)+(N4852/100)*(J4852*$J$13)+(N4852/100)*(M4852*$M$13)</f>
        <v>375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192</v>
      </c>
      <c r="X4852" s="14">
        <f>N4852+S4852</f>
        <v>562.5</v>
      </c>
      <c r="Y4852" s="14">
        <f t="shared" si="1507"/>
        <v>0</v>
      </c>
      <c r="Z4852" s="14">
        <f t="shared" si="1508"/>
        <v>0</v>
      </c>
      <c r="AA4852" s="14">
        <f t="shared" si="1509"/>
        <v>0</v>
      </c>
      <c r="AB4852" s="14">
        <f t="shared" si="1533"/>
        <v>312</v>
      </c>
      <c r="AC4852" s="15">
        <f t="shared" si="1532"/>
        <v>874.5</v>
      </c>
      <c r="AD4852" s="48">
        <f>(ROUND(AC4852-AC4842,1)/AC4842)</f>
        <v>0.15674603174603174</v>
      </c>
    </row>
    <row r="4853" spans="1:30">
      <c r="A4853" s="99" t="s">
        <v>834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80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624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6"/>
        <v>864</v>
      </c>
      <c r="Y4853" s="14">
        <f t="shared" si="1507"/>
        <v>0</v>
      </c>
      <c r="Z4853" s="14">
        <f t="shared" si="1508"/>
        <v>0</v>
      </c>
      <c r="AA4853" s="14">
        <f t="shared" si="1509"/>
        <v>0</v>
      </c>
      <c r="AB4853" s="14">
        <f t="shared" si="1533"/>
        <v>0</v>
      </c>
      <c r="AC4853" s="15">
        <f t="shared" si="1532"/>
        <v>864</v>
      </c>
      <c r="AD4853" s="48">
        <f>(ROUND(AC4853-AC4842,1)/AC4842)</f>
        <v>0.14285714285714285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624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6"/>
        <v>864</v>
      </c>
      <c r="Y4854" s="14">
        <f t="shared" si="1507"/>
        <v>0</v>
      </c>
      <c r="Z4854" s="14">
        <f t="shared" si="1508"/>
        <v>0</v>
      </c>
      <c r="AA4854" s="14">
        <f t="shared" si="1509"/>
        <v>0</v>
      </c>
      <c r="AB4854" s="14">
        <f t="shared" si="1533"/>
        <v>0</v>
      </c>
      <c r="AC4854" s="15">
        <f t="shared" si="1532"/>
        <v>864</v>
      </c>
      <c r="AD4854" s="48">
        <f>(ROUND(AC4854-AC4842,1)/AC4842)</f>
        <v>0.14285714285714285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506"/>
        <v>688</v>
      </c>
      <c r="Y4855" s="14">
        <f t="shared" si="1507"/>
        <v>0</v>
      </c>
      <c r="Z4855" s="14">
        <f t="shared" si="1508"/>
        <v>0</v>
      </c>
      <c r="AA4855" s="14">
        <f t="shared" si="1509"/>
        <v>0</v>
      </c>
      <c r="AB4855" s="14">
        <f t="shared" si="1533"/>
        <v>204.8</v>
      </c>
      <c r="AC4855" s="15">
        <f t="shared" si="1532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506"/>
        <v>596</v>
      </c>
      <c r="Y4856" s="14">
        <f t="shared" si="1507"/>
        <v>0</v>
      </c>
      <c r="Z4856" s="14">
        <f t="shared" si="1508"/>
        <v>0</v>
      </c>
      <c r="AA4856" s="14">
        <f t="shared" si="1509"/>
        <v>0</v>
      </c>
      <c r="AB4856" s="14">
        <f t="shared" si="1533"/>
        <v>204.8</v>
      </c>
      <c r="AC4856" s="15">
        <f t="shared" si="1532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506"/>
        <v>462</v>
      </c>
      <c r="Y4857" s="52">
        <f t="shared" si="1507"/>
        <v>0</v>
      </c>
      <c r="Z4857" s="52">
        <f t="shared" si="1508"/>
        <v>320</v>
      </c>
      <c r="AA4857" s="52">
        <f t="shared" si="1509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801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34">N4858+S4858</f>
        <v>607.20000000000005</v>
      </c>
      <c r="Y4858" s="14">
        <f t="shared" ref="Y4858:Y4871" si="1535">O4858+T4858</f>
        <v>0</v>
      </c>
      <c r="Z4858" s="14">
        <f t="shared" ref="Z4858:Z4871" si="1536">P4858+U4858</f>
        <v>256</v>
      </c>
      <c r="AA4858" s="14">
        <f t="shared" ref="AA4858:AA4871" si="1537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802</v>
      </c>
      <c r="B4859" s="91">
        <v>10</v>
      </c>
      <c r="C4859" s="21" t="s">
        <v>835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34"/>
        <v>437.8</v>
      </c>
      <c r="Y4859" s="14">
        <f t="shared" si="1535"/>
        <v>0</v>
      </c>
      <c r="Z4859" s="14">
        <f t="shared" si="1536"/>
        <v>308</v>
      </c>
      <c r="AA4859" s="14">
        <f t="shared" si="1537"/>
        <v>0</v>
      </c>
      <c r="AB4859" s="14">
        <f>R4859+W4859</f>
        <v>0</v>
      </c>
      <c r="AC4859" s="15">
        <f t="shared" ref="AC4859:AC4871" si="1538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803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34"/>
        <v>437.8</v>
      </c>
      <c r="Y4860" s="14">
        <f t="shared" si="1535"/>
        <v>0</v>
      </c>
      <c r="Z4860" s="14">
        <f t="shared" si="1536"/>
        <v>308</v>
      </c>
      <c r="AA4860" s="14">
        <f t="shared" si="1537"/>
        <v>0</v>
      </c>
      <c r="AB4860" s="14">
        <f t="shared" ref="AB4860:AB4871" si="1539">R4860+W4860</f>
        <v>0</v>
      </c>
      <c r="AC4860" s="15">
        <f t="shared" si="1538"/>
        <v>745.8</v>
      </c>
      <c r="AD4860" s="48">
        <f>(ROUND(AC4860-AC4857,1)/AC4857)</f>
        <v>-4.6291560102301794E-2</v>
      </c>
    </row>
    <row r="4861" spans="1:30">
      <c r="A4861" s="99" t="s">
        <v>804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34"/>
        <v>437.8</v>
      </c>
      <c r="Y4861" s="14">
        <f t="shared" si="1535"/>
        <v>0</v>
      </c>
      <c r="Z4861" s="14">
        <f t="shared" si="1536"/>
        <v>308</v>
      </c>
      <c r="AA4861" s="14">
        <f t="shared" si="1537"/>
        <v>0</v>
      </c>
      <c r="AB4861" s="14">
        <f t="shared" si="1539"/>
        <v>0</v>
      </c>
      <c r="AC4861" s="15">
        <f t="shared" si="1538"/>
        <v>745.8</v>
      </c>
      <c r="AD4861" s="48">
        <f>(ROUND(AC4861-AC4857,1)/AC4857)</f>
        <v>-4.6291560102301794E-2</v>
      </c>
    </row>
    <row r="4862" spans="1:30">
      <c r="A4862" s="99" t="s">
        <v>654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34"/>
        <v>437.8</v>
      </c>
      <c r="Y4862" s="14">
        <f t="shared" si="1535"/>
        <v>0</v>
      </c>
      <c r="Z4862" s="14">
        <f t="shared" si="1536"/>
        <v>308</v>
      </c>
      <c r="AA4862" s="14">
        <f t="shared" si="1537"/>
        <v>0</v>
      </c>
      <c r="AB4862" s="14">
        <f t="shared" si="1539"/>
        <v>0</v>
      </c>
      <c r="AC4862" s="15">
        <f t="shared" si="1538"/>
        <v>745.8</v>
      </c>
      <c r="AD4862" s="48">
        <f>(ROUND(AC4862-AC4857,1)/AC4857)</f>
        <v>-4.6291560102301794E-2</v>
      </c>
    </row>
    <row r="4863" spans="1:30">
      <c r="A4863" s="99" t="s">
        <v>595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90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486.00000000000006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34"/>
        <v>150.14999999999998</v>
      </c>
      <c r="Y4863" s="14">
        <f t="shared" si="1535"/>
        <v>756</v>
      </c>
      <c r="Z4863" s="14">
        <f t="shared" si="1536"/>
        <v>0</v>
      </c>
      <c r="AA4863" s="14">
        <f t="shared" si="1537"/>
        <v>0</v>
      </c>
      <c r="AB4863" s="14">
        <f t="shared" si="1539"/>
        <v>0</v>
      </c>
      <c r="AC4863" s="15">
        <f t="shared" si="1538"/>
        <v>906.2</v>
      </c>
      <c r="AD4863" s="48">
        <f>(ROUND(AC4863-AC4857,1)/AC4857)</f>
        <v>0.1588235294117647</v>
      </c>
    </row>
    <row r="4864" spans="1:30">
      <c r="A4864" s="99" t="s">
        <v>830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50</v>
      </c>
      <c r="L4864" s="13">
        <v>50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540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34"/>
        <v>150.14999999999998</v>
      </c>
      <c r="Y4864" s="14">
        <f t="shared" si="1535"/>
        <v>0</v>
      </c>
      <c r="Z4864" s="14">
        <f t="shared" si="1536"/>
        <v>810</v>
      </c>
      <c r="AA4864" s="14">
        <f t="shared" si="1537"/>
        <v>0</v>
      </c>
      <c r="AB4864" s="14">
        <f t="shared" si="1539"/>
        <v>0</v>
      </c>
      <c r="AC4864" s="15">
        <f t="shared" si="1538"/>
        <v>960.2</v>
      </c>
      <c r="AD4864" s="48">
        <f>(ROUND(AC4864-AC4857,1)/AC4857)</f>
        <v>0.22787723785166239</v>
      </c>
    </row>
    <row r="4865" spans="1:30">
      <c r="A4865" s="99" t="s">
        <v>831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90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486.00000000000006</v>
      </c>
      <c r="W4865" s="14">
        <f>(R4865/100)*(K4865*$K$11)+(R4865/100)*(L4865*$L$11)</f>
        <v>0</v>
      </c>
      <c r="X4865" s="14">
        <f t="shared" si="1534"/>
        <v>150.14999999999998</v>
      </c>
      <c r="Y4865" s="14">
        <f t="shared" si="1535"/>
        <v>0</v>
      </c>
      <c r="Z4865" s="14">
        <f t="shared" si="1536"/>
        <v>0</v>
      </c>
      <c r="AA4865" s="14">
        <f t="shared" si="1537"/>
        <v>756</v>
      </c>
      <c r="AB4865" s="14">
        <f t="shared" si="1539"/>
        <v>0</v>
      </c>
      <c r="AC4865" s="15">
        <f t="shared" si="1538"/>
        <v>906.2</v>
      </c>
      <c r="AD4865" s="48">
        <f>(ROUND(AC4865-AC4857,1)/AC4857)</f>
        <v>0.1588235294117647</v>
      </c>
    </row>
    <row r="4866" spans="1:30">
      <c r="A4866" s="99" t="s">
        <v>832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45</v>
      </c>
      <c r="L4866" s="13">
        <v>45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486.00000000000006</v>
      </c>
      <c r="X4866" s="14">
        <f t="shared" si="1534"/>
        <v>150.14999999999998</v>
      </c>
      <c r="Y4866" s="14">
        <f t="shared" si="1535"/>
        <v>0</v>
      </c>
      <c r="Z4866" s="14">
        <f t="shared" si="1536"/>
        <v>0</v>
      </c>
      <c r="AA4866" s="14">
        <f t="shared" si="1537"/>
        <v>0</v>
      </c>
      <c r="AB4866" s="14">
        <f t="shared" si="1539"/>
        <v>756</v>
      </c>
      <c r="AC4866" s="15">
        <f t="shared" si="1538"/>
        <v>906.2</v>
      </c>
      <c r="AD4866" s="48">
        <f>(ROUND(AC4866-AC4857,1)/AC4857)</f>
        <v>0.1588235294117647</v>
      </c>
    </row>
    <row r="4867" spans="1:30">
      <c r="A4867" s="99" t="s">
        <v>833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50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(N4867/100)*(I4867*$I$13)+(N4867/100)*(J4867*$J$13)+(N4867/100)*(M4867*$M$13)</f>
        <v>346.5</v>
      </c>
      <c r="T4867" s="14">
        <f>(O4867/100)*(K4867*$K$13)+(O4867/100)*(M4867*$M$13)</f>
        <v>0</v>
      </c>
      <c r="U4867" s="14">
        <f>(P4867/100)*(K4867*$K$13)+(P4867/100)*(L4867*$L$13)+(P4867/100)*(M4867*$M$13)</f>
        <v>240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>N4867+S4867</f>
        <v>511.5</v>
      </c>
      <c r="Y4867" s="14">
        <f t="shared" si="1535"/>
        <v>0</v>
      </c>
      <c r="Z4867" s="14">
        <f t="shared" si="1536"/>
        <v>390</v>
      </c>
      <c r="AA4867" s="14">
        <f t="shared" si="1537"/>
        <v>0</v>
      </c>
      <c r="AB4867" s="14">
        <f t="shared" si="1539"/>
        <v>0</v>
      </c>
      <c r="AC4867" s="15">
        <f t="shared" si="1538"/>
        <v>901.5</v>
      </c>
      <c r="AD4867" s="48">
        <f>(ROUND(AC4867-AC4857,1)/AC4857)</f>
        <v>0.15281329923273657</v>
      </c>
    </row>
    <row r="4868" spans="1:30">
      <c r="A4868" s="99" t="s">
        <v>834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80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648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34"/>
        <v>888</v>
      </c>
      <c r="Y4868" s="14">
        <f t="shared" si="1535"/>
        <v>0</v>
      </c>
      <c r="Z4868" s="14">
        <f t="shared" si="1536"/>
        <v>0</v>
      </c>
      <c r="AA4868" s="14">
        <f t="shared" si="1537"/>
        <v>0</v>
      </c>
      <c r="AB4868" s="14">
        <f t="shared" si="1539"/>
        <v>0</v>
      </c>
      <c r="AC4868" s="15">
        <f t="shared" si="1538"/>
        <v>888</v>
      </c>
      <c r="AD4868" s="48">
        <f>(ROUND(AC4868-AC4857,1)/AC4857)</f>
        <v>0.13554987212276215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80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648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34"/>
        <v>888</v>
      </c>
      <c r="Y4869" s="14">
        <f t="shared" si="1535"/>
        <v>0</v>
      </c>
      <c r="Z4869" s="14">
        <f t="shared" si="1536"/>
        <v>0</v>
      </c>
      <c r="AA4869" s="14">
        <f t="shared" si="1537"/>
        <v>0</v>
      </c>
      <c r="AB4869" s="14">
        <f t="shared" si="1539"/>
        <v>0</v>
      </c>
      <c r="AC4869" s="15">
        <f t="shared" si="1538"/>
        <v>888</v>
      </c>
      <c r="AD4869" s="48">
        <f>(ROUND(AC4869-AC4857,1)/AC4857)</f>
        <v>0.13554987212276215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34"/>
        <v>676.72</v>
      </c>
      <c r="Y4870" s="14">
        <f t="shared" si="1535"/>
        <v>0</v>
      </c>
      <c r="Z4870" s="14">
        <f t="shared" si="1536"/>
        <v>256</v>
      </c>
      <c r="AA4870" s="14">
        <f t="shared" si="1537"/>
        <v>0</v>
      </c>
      <c r="AB4870" s="14">
        <f t="shared" si="1539"/>
        <v>0</v>
      </c>
      <c r="AC4870" s="15">
        <f t="shared" si="1538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34"/>
        <v>566.72</v>
      </c>
      <c r="Y4871" s="14">
        <f t="shared" si="1535"/>
        <v>0</v>
      </c>
      <c r="Z4871" s="14">
        <f t="shared" si="1536"/>
        <v>256</v>
      </c>
      <c r="AA4871" s="14">
        <f t="shared" si="1537"/>
        <v>0</v>
      </c>
      <c r="AB4871" s="14">
        <f t="shared" si="1539"/>
        <v>0</v>
      </c>
      <c r="AC4871" s="15">
        <f t="shared" si="1538"/>
        <v>822.7</v>
      </c>
      <c r="AD4871" s="48">
        <f>(ROUND(AC4871-AC4857,1)/AC4857)</f>
        <v>5.2046035805626605E-2</v>
      </c>
    </row>
    <row r="4872" spans="1:30">
      <c r="A4872" s="107"/>
      <c r="B4872" s="154" t="s">
        <v>528</v>
      </c>
      <c r="C4872" s="154"/>
      <c r="D4872" s="154"/>
      <c r="E4872" s="154"/>
      <c r="F4872" s="154"/>
      <c r="G4872" s="154"/>
      <c r="H4872" s="154"/>
      <c r="I4872" s="154"/>
      <c r="J4872" s="154"/>
      <c r="K4872" s="154"/>
      <c r="L4872" s="154"/>
      <c r="M4872" s="154"/>
      <c r="N4872" s="154"/>
      <c r="O4872" s="154"/>
      <c r="P4872" s="154"/>
      <c r="Q4872" s="154"/>
      <c r="R4872" s="154"/>
      <c r="S4872" s="154"/>
      <c r="T4872" s="154"/>
      <c r="U4872" s="154"/>
      <c r="V4872" s="154"/>
      <c r="W4872" s="154"/>
      <c r="X4872" s="154"/>
      <c r="Y4872" s="154"/>
      <c r="Z4872" s="154"/>
      <c r="AA4872" s="154"/>
      <c r="AB4872" s="154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40">N4873+S4873</f>
        <v>720</v>
      </c>
      <c r="Y4873" s="14">
        <f t="shared" ref="Y4873:Y4887" si="1541">O4873+T4873</f>
        <v>0</v>
      </c>
      <c r="Z4873" s="14">
        <f t="shared" ref="Z4873:Z4887" si="1542">P4873+U4873</f>
        <v>0</v>
      </c>
      <c r="AA4873" s="14">
        <f t="shared" ref="AA4873:AA4887" si="1543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801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40"/>
        <v>830.4</v>
      </c>
      <c r="Y4874" s="14">
        <f t="shared" si="1541"/>
        <v>0</v>
      </c>
      <c r="Z4874" s="14">
        <f t="shared" si="1542"/>
        <v>0</v>
      </c>
      <c r="AA4874" s="14">
        <f t="shared" si="1543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802</v>
      </c>
      <c r="B4875" s="87">
        <v>0</v>
      </c>
      <c r="C4875" s="21" t="s">
        <v>835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40"/>
        <v>672</v>
      </c>
      <c r="Y4875" s="14">
        <f t="shared" si="1541"/>
        <v>0</v>
      </c>
      <c r="Z4875" s="14">
        <f t="shared" si="1542"/>
        <v>0</v>
      </c>
      <c r="AA4875" s="14">
        <f t="shared" si="1543"/>
        <v>0</v>
      </c>
      <c r="AB4875" s="14">
        <f>R4875+W4875</f>
        <v>0</v>
      </c>
      <c r="AC4875" s="15">
        <f t="shared" ref="AC4875:AC4887" si="1544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803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40"/>
        <v>672</v>
      </c>
      <c r="Y4876" s="14">
        <f t="shared" si="1541"/>
        <v>0</v>
      </c>
      <c r="Z4876" s="14">
        <f t="shared" si="1542"/>
        <v>0</v>
      </c>
      <c r="AA4876" s="14">
        <f t="shared" si="1543"/>
        <v>0</v>
      </c>
      <c r="AB4876" s="14">
        <f t="shared" ref="AB4876:AB4887" si="1545">R4876+W4876</f>
        <v>0</v>
      </c>
      <c r="AC4876" s="15">
        <f t="shared" si="1544"/>
        <v>672</v>
      </c>
      <c r="AD4876" s="48">
        <f>(ROUND(AC4876-AC4873,1)/AC4873)</f>
        <v>-6.6666666666666666E-2</v>
      </c>
    </row>
    <row r="4877" spans="1:30">
      <c r="A4877" s="99" t="s">
        <v>804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40"/>
        <v>672</v>
      </c>
      <c r="Y4877" s="14">
        <f t="shared" si="1541"/>
        <v>0</v>
      </c>
      <c r="Z4877" s="14">
        <f t="shared" si="1542"/>
        <v>0</v>
      </c>
      <c r="AA4877" s="14">
        <f t="shared" si="1543"/>
        <v>0</v>
      </c>
      <c r="AB4877" s="14">
        <f t="shared" si="1545"/>
        <v>0</v>
      </c>
      <c r="AC4877" s="15">
        <f t="shared" si="1544"/>
        <v>672</v>
      </c>
      <c r="AD4877" s="48">
        <f>(ROUND(AC4877-AC4873,1)/AC4873)</f>
        <v>-6.6666666666666666E-2</v>
      </c>
    </row>
    <row r="4878" spans="1:30">
      <c r="A4878" s="99" t="s">
        <v>654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40"/>
        <v>672</v>
      </c>
      <c r="Y4878" s="14">
        <f t="shared" si="1541"/>
        <v>0</v>
      </c>
      <c r="Z4878" s="14">
        <f t="shared" si="1542"/>
        <v>0</v>
      </c>
      <c r="AA4878" s="14">
        <f t="shared" si="1543"/>
        <v>0</v>
      </c>
      <c r="AB4878" s="14">
        <f t="shared" si="1545"/>
        <v>0</v>
      </c>
      <c r="AC4878" s="15">
        <f t="shared" si="1544"/>
        <v>672</v>
      </c>
      <c r="AD4878" s="48">
        <f>(ROUND(AC4878-AC4873,1)/AC4873)</f>
        <v>-6.6666666666666666E-2</v>
      </c>
    </row>
    <row r="4879" spans="1:30">
      <c r="A4879" s="99" t="s">
        <v>595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40"/>
        <v>234</v>
      </c>
      <c r="Y4879" s="14">
        <f t="shared" si="1541"/>
        <v>558</v>
      </c>
      <c r="Z4879" s="14">
        <f t="shared" si="1542"/>
        <v>0</v>
      </c>
      <c r="AA4879" s="14">
        <f t="shared" si="1543"/>
        <v>0</v>
      </c>
      <c r="AB4879" s="14">
        <f t="shared" si="1545"/>
        <v>0</v>
      </c>
      <c r="AC4879" s="15">
        <f t="shared" si="1544"/>
        <v>792</v>
      </c>
      <c r="AD4879" s="48">
        <f>(ROUND(AC4879-AC4873,1)/AC4873)</f>
        <v>0.1</v>
      </c>
    </row>
    <row r="4880" spans="1:30">
      <c r="A4880" s="99" t="s">
        <v>830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40"/>
        <v>234</v>
      </c>
      <c r="Y4880" s="14">
        <f t="shared" si="1541"/>
        <v>0</v>
      </c>
      <c r="Z4880" s="14">
        <f t="shared" si="1542"/>
        <v>558</v>
      </c>
      <c r="AA4880" s="14">
        <f t="shared" si="1543"/>
        <v>0</v>
      </c>
      <c r="AB4880" s="14">
        <f t="shared" si="1545"/>
        <v>0</v>
      </c>
      <c r="AC4880" s="15">
        <f t="shared" si="1544"/>
        <v>792</v>
      </c>
      <c r="AD4880" s="48">
        <f>(ROUND(AC4880-AC4873,1)/AC4873)</f>
        <v>0.1</v>
      </c>
    </row>
    <row r="4881" spans="1:30">
      <c r="A4881" s="99" t="s">
        <v>831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40"/>
        <v>234</v>
      </c>
      <c r="Y4881" s="14">
        <f t="shared" si="1541"/>
        <v>0</v>
      </c>
      <c r="Z4881" s="14">
        <f t="shared" si="1542"/>
        <v>0</v>
      </c>
      <c r="AA4881" s="14">
        <f t="shared" si="1543"/>
        <v>558</v>
      </c>
      <c r="AB4881" s="14">
        <f t="shared" si="1545"/>
        <v>0</v>
      </c>
      <c r="AC4881" s="15">
        <f t="shared" si="1544"/>
        <v>792</v>
      </c>
      <c r="AD4881" s="48">
        <f>(ROUND(AC4881-AC4873,1)/AC4873)</f>
        <v>0.1</v>
      </c>
    </row>
    <row r="4882" spans="1:30">
      <c r="A4882" s="99" t="s">
        <v>832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40"/>
        <v>234</v>
      </c>
      <c r="Y4882" s="14">
        <f t="shared" si="1541"/>
        <v>0</v>
      </c>
      <c r="Z4882" s="14">
        <f t="shared" si="1542"/>
        <v>0</v>
      </c>
      <c r="AA4882" s="14">
        <f t="shared" si="1543"/>
        <v>0</v>
      </c>
      <c r="AB4882" s="14">
        <f t="shared" si="1545"/>
        <v>558</v>
      </c>
      <c r="AC4882" s="15">
        <f t="shared" si="1544"/>
        <v>792</v>
      </c>
      <c r="AD4882" s="48">
        <f>(ROUND(AC4882-AC4873,1)/AC4873)</f>
        <v>0.1</v>
      </c>
    </row>
    <row r="4883" spans="1:30">
      <c r="A4883" s="99" t="s">
        <v>833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(N4883/100)*(I4883*$I$13)+(N4883/100)*(J4883*$J$13)+(N4883/100)*(M4883*$M$13)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>N4883+S4883</f>
        <v>828</v>
      </c>
      <c r="Y4883" s="14">
        <f t="shared" si="1541"/>
        <v>0</v>
      </c>
      <c r="Z4883" s="14">
        <f t="shared" si="1542"/>
        <v>0</v>
      </c>
      <c r="AA4883" s="14">
        <f t="shared" si="1543"/>
        <v>0</v>
      </c>
      <c r="AB4883" s="14">
        <f t="shared" si="1545"/>
        <v>0</v>
      </c>
      <c r="AC4883" s="15">
        <f t="shared" si="1544"/>
        <v>828</v>
      </c>
      <c r="AD4883" s="48">
        <f>(ROUND(AC4883-AC4873,1)/AC4873)</f>
        <v>0.15</v>
      </c>
    </row>
    <row r="4884" spans="1:30">
      <c r="A4884" s="99" t="s">
        <v>834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40"/>
        <v>828</v>
      </c>
      <c r="Y4884" s="14">
        <f t="shared" si="1541"/>
        <v>0</v>
      </c>
      <c r="Z4884" s="14">
        <f t="shared" si="1542"/>
        <v>0</v>
      </c>
      <c r="AA4884" s="14">
        <f t="shared" si="1543"/>
        <v>0</v>
      </c>
      <c r="AB4884" s="14">
        <f t="shared" si="1545"/>
        <v>0</v>
      </c>
      <c r="AC4884" s="15">
        <f t="shared" si="1544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40"/>
        <v>828</v>
      </c>
      <c r="Y4885" s="14">
        <f t="shared" si="1541"/>
        <v>0</v>
      </c>
      <c r="Z4885" s="14">
        <f t="shared" si="1542"/>
        <v>0</v>
      </c>
      <c r="AA4885" s="14">
        <f t="shared" si="1543"/>
        <v>0</v>
      </c>
      <c r="AB4885" s="14">
        <f t="shared" si="1545"/>
        <v>0</v>
      </c>
      <c r="AC4885" s="15">
        <f t="shared" si="1544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40"/>
        <v>746.88</v>
      </c>
      <c r="Y4886" s="14">
        <f t="shared" si="1541"/>
        <v>0</v>
      </c>
      <c r="Z4886" s="14">
        <f t="shared" si="1542"/>
        <v>0</v>
      </c>
      <c r="AA4886" s="14">
        <f t="shared" si="1543"/>
        <v>0</v>
      </c>
      <c r="AB4886" s="14">
        <f t="shared" si="1545"/>
        <v>0</v>
      </c>
      <c r="AC4886" s="15">
        <f t="shared" si="1544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40"/>
        <v>931.19999999999993</v>
      </c>
      <c r="Y4887" s="14">
        <f t="shared" si="1541"/>
        <v>0</v>
      </c>
      <c r="Z4887" s="14">
        <f t="shared" si="1542"/>
        <v>0</v>
      </c>
      <c r="AA4887" s="14">
        <f t="shared" si="1543"/>
        <v>0</v>
      </c>
      <c r="AB4887" s="14">
        <f t="shared" si="1545"/>
        <v>0</v>
      </c>
      <c r="AC4887" s="15">
        <f t="shared" si="1544"/>
        <v>931.2</v>
      </c>
      <c r="AD4887" s="48">
        <f>(ROUND(AC4887-AC4873,1)/AC4873)</f>
        <v>0.29333333333333333</v>
      </c>
    </row>
    <row r="4888" spans="1:30">
      <c r="A4888" s="107"/>
      <c r="B4888" s="150" t="s">
        <v>836</v>
      </c>
      <c r="C4888" s="154"/>
      <c r="D4888" s="154"/>
      <c r="E4888" s="154"/>
      <c r="F4888" s="154"/>
      <c r="G4888" s="154"/>
      <c r="H4888" s="154"/>
      <c r="I4888" s="154"/>
      <c r="J4888" s="154"/>
      <c r="K4888" s="154"/>
      <c r="L4888" s="154"/>
      <c r="M4888" s="154"/>
      <c r="N4888" s="154"/>
      <c r="O4888" s="154"/>
      <c r="P4888" s="154"/>
      <c r="Q4888" s="154"/>
      <c r="R4888" s="154"/>
      <c r="S4888" s="154"/>
      <c r="T4888" s="154"/>
      <c r="U4888" s="154"/>
      <c r="V4888" s="154"/>
      <c r="W4888" s="154"/>
      <c r="X4888" s="154"/>
      <c r="Y4888" s="154"/>
      <c r="Z4888" s="154"/>
      <c r="AA4888" s="154"/>
      <c r="AB4888" s="154"/>
      <c r="AC4888" s="110">
        <v>0</v>
      </c>
      <c r="AD4888" s="110"/>
    </row>
    <row r="4889" spans="1:30">
      <c r="A4889" s="106" t="s">
        <v>0</v>
      </c>
      <c r="B4889" s="87" t="s">
        <v>837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46">N4889+S4889</f>
        <v>414</v>
      </c>
      <c r="Y4889" s="14">
        <f t="shared" ref="Y4889:Y4903" si="1547">O4889+T4889</f>
        <v>0</v>
      </c>
      <c r="Z4889" s="14">
        <f t="shared" ref="Z4889:Z4903" si="1548">P4889+U4889</f>
        <v>234</v>
      </c>
      <c r="AA4889" s="14">
        <f t="shared" ref="AA4889:AA4903" si="1549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801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46"/>
        <v>558</v>
      </c>
      <c r="Y4890" s="14">
        <f t="shared" si="1547"/>
        <v>0</v>
      </c>
      <c r="Z4890" s="14">
        <f t="shared" si="1548"/>
        <v>187.2</v>
      </c>
      <c r="AA4890" s="14">
        <f t="shared" si="1549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802</v>
      </c>
      <c r="B4891" s="87">
        <v>0</v>
      </c>
      <c r="C4891" s="21" t="s">
        <v>835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46"/>
        <v>390.6</v>
      </c>
      <c r="Y4891" s="14">
        <f t="shared" si="1547"/>
        <v>0</v>
      </c>
      <c r="Z4891" s="14">
        <f t="shared" si="1548"/>
        <v>223.60000000000002</v>
      </c>
      <c r="AA4891" s="14">
        <f t="shared" si="1549"/>
        <v>0</v>
      </c>
      <c r="AB4891" s="14">
        <f>R4891+W4891</f>
        <v>0</v>
      </c>
      <c r="AC4891" s="15">
        <f t="shared" ref="AC4891:AC4903" si="1550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803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46"/>
        <v>390.6</v>
      </c>
      <c r="Y4892" s="14">
        <f t="shared" si="1547"/>
        <v>0</v>
      </c>
      <c r="Z4892" s="14">
        <f t="shared" si="1548"/>
        <v>223.60000000000002</v>
      </c>
      <c r="AA4892" s="14">
        <f t="shared" si="1549"/>
        <v>0</v>
      </c>
      <c r="AB4892" s="14">
        <f t="shared" ref="AB4892:AB4903" si="1551">R4892+W4892</f>
        <v>0</v>
      </c>
      <c r="AC4892" s="15">
        <f t="shared" si="1550"/>
        <v>614.20000000000005</v>
      </c>
      <c r="AD4892" s="48">
        <f>(ROUND(AC4892-AC4889,1)/AC4889)</f>
        <v>-5.2160493827160488E-2</v>
      </c>
    </row>
    <row r="4893" spans="1:30">
      <c r="A4893" s="99" t="s">
        <v>804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46"/>
        <v>390.6</v>
      </c>
      <c r="Y4893" s="14">
        <f t="shared" si="1547"/>
        <v>0</v>
      </c>
      <c r="Z4893" s="14">
        <f t="shared" si="1548"/>
        <v>223.60000000000002</v>
      </c>
      <c r="AA4893" s="14">
        <f t="shared" si="1549"/>
        <v>0</v>
      </c>
      <c r="AB4893" s="14">
        <f t="shared" si="1551"/>
        <v>0</v>
      </c>
      <c r="AC4893" s="15">
        <f t="shared" si="1550"/>
        <v>614.20000000000005</v>
      </c>
      <c r="AD4893" s="48">
        <f>(ROUND(AC4893-AC4889,1)/AC4889)</f>
        <v>-5.2160493827160488E-2</v>
      </c>
    </row>
    <row r="4894" spans="1:30">
      <c r="A4894" s="99" t="s">
        <v>654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46"/>
        <v>390.6</v>
      </c>
      <c r="Y4894" s="14">
        <f t="shared" si="1547"/>
        <v>0</v>
      </c>
      <c r="Z4894" s="14">
        <f t="shared" si="1548"/>
        <v>223.60000000000002</v>
      </c>
      <c r="AA4894" s="14">
        <f t="shared" si="1549"/>
        <v>0</v>
      </c>
      <c r="AB4894" s="14">
        <f t="shared" si="1551"/>
        <v>0</v>
      </c>
      <c r="AC4894" s="15">
        <f t="shared" si="1550"/>
        <v>614.20000000000005</v>
      </c>
      <c r="AD4894" s="48">
        <f>(ROUND(AC4894-AC4889,1)/AC4889)</f>
        <v>-5.2160493827160488E-2</v>
      </c>
    </row>
    <row r="4895" spans="1:30">
      <c r="A4895" s="99" t="s">
        <v>595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46"/>
        <v>134.55000000000001</v>
      </c>
      <c r="Y4895" s="14">
        <f t="shared" si="1547"/>
        <v>604.5</v>
      </c>
      <c r="Z4895" s="14">
        <f t="shared" si="1548"/>
        <v>0</v>
      </c>
      <c r="AA4895" s="14">
        <f t="shared" si="1549"/>
        <v>0</v>
      </c>
      <c r="AB4895" s="14">
        <f t="shared" si="1551"/>
        <v>0</v>
      </c>
      <c r="AC4895" s="15">
        <f t="shared" si="1550"/>
        <v>739.1</v>
      </c>
      <c r="AD4895" s="48">
        <f>(ROUND(AC4895-AC4889,1)/AC4889)</f>
        <v>0.14058641975308642</v>
      </c>
    </row>
    <row r="4896" spans="1:30">
      <c r="A4896" s="99" t="s">
        <v>830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46"/>
        <v>134.55000000000001</v>
      </c>
      <c r="Y4896" s="14">
        <f t="shared" si="1547"/>
        <v>0</v>
      </c>
      <c r="Z4896" s="14">
        <f t="shared" si="1548"/>
        <v>604.5</v>
      </c>
      <c r="AA4896" s="14">
        <f t="shared" si="1549"/>
        <v>0</v>
      </c>
      <c r="AB4896" s="14">
        <f t="shared" si="1551"/>
        <v>0</v>
      </c>
      <c r="AC4896" s="15">
        <f t="shared" si="1550"/>
        <v>739.1</v>
      </c>
      <c r="AD4896" s="48">
        <f>(ROUND(AC4896-AC4889,1)/AC4889)</f>
        <v>0.14058641975308642</v>
      </c>
    </row>
    <row r="4897" spans="1:30">
      <c r="A4897" s="99" t="s">
        <v>831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46"/>
        <v>134.55000000000001</v>
      </c>
      <c r="Y4897" s="14">
        <f t="shared" si="1547"/>
        <v>0</v>
      </c>
      <c r="Z4897" s="14">
        <f t="shared" si="1548"/>
        <v>0</v>
      </c>
      <c r="AA4897" s="14">
        <f t="shared" si="1549"/>
        <v>604.5</v>
      </c>
      <c r="AB4897" s="14">
        <f t="shared" si="1551"/>
        <v>0</v>
      </c>
      <c r="AC4897" s="15">
        <f t="shared" si="1550"/>
        <v>739.1</v>
      </c>
      <c r="AD4897" s="48">
        <f>(ROUND(AC4897-AC4889,1)/AC4889)</f>
        <v>0.14058641975308642</v>
      </c>
    </row>
    <row r="4898" spans="1:30">
      <c r="A4898" s="99" t="s">
        <v>832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46"/>
        <v>134.55000000000001</v>
      </c>
      <c r="Y4898" s="14">
        <f t="shared" si="1547"/>
        <v>0</v>
      </c>
      <c r="Z4898" s="14">
        <f t="shared" si="1548"/>
        <v>0</v>
      </c>
      <c r="AA4898" s="14">
        <f t="shared" si="1549"/>
        <v>0</v>
      </c>
      <c r="AB4898" s="14">
        <f t="shared" si="1551"/>
        <v>604.5</v>
      </c>
      <c r="AC4898" s="15">
        <f t="shared" si="1550"/>
        <v>739.1</v>
      </c>
      <c r="AD4898" s="48">
        <f>(ROUND(AC4898-AC4889,1)/AC4889)</f>
        <v>0.14058641975308642</v>
      </c>
    </row>
    <row r="4899" spans="1:30">
      <c r="A4899" s="99" t="s">
        <v>833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(N4899/100)*(I4899*$I$13)+(N4899/100)*(J4899*$J$13)+(N4899/100)*(M4899*$M$13)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>N4899+S4899</f>
        <v>467.1</v>
      </c>
      <c r="Y4899" s="14">
        <f t="shared" si="1547"/>
        <v>0</v>
      </c>
      <c r="Z4899" s="14">
        <f t="shared" si="1548"/>
        <v>288.60000000000002</v>
      </c>
      <c r="AA4899" s="14">
        <f t="shared" si="1549"/>
        <v>0</v>
      </c>
      <c r="AB4899" s="14">
        <f t="shared" si="1551"/>
        <v>0</v>
      </c>
      <c r="AC4899" s="15">
        <f t="shared" si="1550"/>
        <v>755.7</v>
      </c>
      <c r="AD4899" s="48">
        <f>(ROUND(AC4899-AC4889,1)/AC4889)</f>
        <v>0.16620370370370371</v>
      </c>
    </row>
    <row r="4900" spans="1:30">
      <c r="A4900" s="99" t="s">
        <v>834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46"/>
        <v>768.6</v>
      </c>
      <c r="Y4900" s="14">
        <f t="shared" si="1547"/>
        <v>0</v>
      </c>
      <c r="Z4900" s="14">
        <f t="shared" si="1548"/>
        <v>0</v>
      </c>
      <c r="AA4900" s="14">
        <f t="shared" si="1549"/>
        <v>0</v>
      </c>
      <c r="AB4900" s="14">
        <f t="shared" si="1551"/>
        <v>0</v>
      </c>
      <c r="AC4900" s="15">
        <f t="shared" si="1550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46"/>
        <v>768.6</v>
      </c>
      <c r="Y4901" s="14">
        <f t="shared" si="1547"/>
        <v>0</v>
      </c>
      <c r="Z4901" s="14">
        <f t="shared" si="1548"/>
        <v>0</v>
      </c>
      <c r="AA4901" s="14">
        <f t="shared" si="1549"/>
        <v>0</v>
      </c>
      <c r="AB4901" s="14">
        <f t="shared" si="1551"/>
        <v>0</v>
      </c>
      <c r="AC4901" s="15">
        <f t="shared" si="1550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46"/>
        <v>536.4</v>
      </c>
      <c r="Y4902" s="14">
        <f t="shared" si="1547"/>
        <v>0</v>
      </c>
      <c r="Z4902" s="14">
        <f t="shared" si="1548"/>
        <v>187.2</v>
      </c>
      <c r="AA4902" s="14">
        <f t="shared" si="1549"/>
        <v>0</v>
      </c>
      <c r="AB4902" s="14">
        <f t="shared" si="1551"/>
        <v>0</v>
      </c>
      <c r="AC4902" s="15">
        <f t="shared" si="1550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46"/>
        <v>626.4</v>
      </c>
      <c r="Y4903" s="14">
        <f t="shared" si="1547"/>
        <v>0</v>
      </c>
      <c r="Z4903" s="14">
        <f t="shared" si="1548"/>
        <v>187.2</v>
      </c>
      <c r="AA4903" s="14">
        <f t="shared" si="1549"/>
        <v>0</v>
      </c>
      <c r="AB4903" s="14">
        <f t="shared" si="1551"/>
        <v>0</v>
      </c>
      <c r="AC4903" s="15">
        <f t="shared" si="1550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838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52">N4904+S4904</f>
        <v>460</v>
      </c>
      <c r="Y4904" s="52">
        <f t="shared" ref="Y4904:Y4918" si="1553">O4904+T4904</f>
        <v>0</v>
      </c>
      <c r="Z4904" s="52">
        <f t="shared" ref="Z4904:Z4918" si="1554">P4904+U4904</f>
        <v>234</v>
      </c>
      <c r="AA4904" s="52">
        <f t="shared" ref="AA4904:AA4918" si="1555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801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52"/>
        <v>620</v>
      </c>
      <c r="Y4905" s="14">
        <f t="shared" si="1553"/>
        <v>0</v>
      </c>
      <c r="Z4905" s="14">
        <f t="shared" si="1554"/>
        <v>187.2</v>
      </c>
      <c r="AA4905" s="14">
        <f t="shared" si="1555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802</v>
      </c>
      <c r="B4906" s="87">
        <v>15</v>
      </c>
      <c r="C4906" s="21" t="s">
        <v>835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52"/>
        <v>434</v>
      </c>
      <c r="Y4906" s="14">
        <f t="shared" si="1553"/>
        <v>0</v>
      </c>
      <c r="Z4906" s="14">
        <f t="shared" si="1554"/>
        <v>223.60000000000002</v>
      </c>
      <c r="AA4906" s="14">
        <f t="shared" si="1555"/>
        <v>0</v>
      </c>
      <c r="AB4906" s="14">
        <f>R4906+W4906</f>
        <v>0</v>
      </c>
      <c r="AC4906" s="15">
        <f t="shared" ref="AC4906:AC4918" si="1556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803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52"/>
        <v>434</v>
      </c>
      <c r="Y4907" s="14">
        <f t="shared" si="1553"/>
        <v>0</v>
      </c>
      <c r="Z4907" s="14">
        <f t="shared" si="1554"/>
        <v>223.60000000000002</v>
      </c>
      <c r="AA4907" s="14">
        <f t="shared" si="1555"/>
        <v>0</v>
      </c>
      <c r="AB4907" s="14">
        <f t="shared" ref="AB4907:AB4918" si="1557">R4907+W4907</f>
        <v>0</v>
      </c>
      <c r="AC4907" s="15">
        <f t="shared" si="1556"/>
        <v>657.6</v>
      </c>
      <c r="AD4907" s="48">
        <f>(ROUND(AC4907-AC4904,1)/AC4904)</f>
        <v>-5.2449567723342937E-2</v>
      </c>
    </row>
    <row r="4908" spans="1:30">
      <c r="A4908" s="99" t="s">
        <v>804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52"/>
        <v>434</v>
      </c>
      <c r="Y4908" s="14">
        <f t="shared" si="1553"/>
        <v>0</v>
      </c>
      <c r="Z4908" s="14">
        <f t="shared" si="1554"/>
        <v>223.60000000000002</v>
      </c>
      <c r="AA4908" s="14">
        <f t="shared" si="1555"/>
        <v>0</v>
      </c>
      <c r="AB4908" s="14">
        <f t="shared" si="1557"/>
        <v>0</v>
      </c>
      <c r="AC4908" s="15">
        <f t="shared" si="1556"/>
        <v>657.6</v>
      </c>
      <c r="AD4908" s="48">
        <f>(ROUND(AC4908-AC4904,1)/AC4904)</f>
        <v>-5.2449567723342937E-2</v>
      </c>
    </row>
    <row r="4909" spans="1:30">
      <c r="A4909" s="99" t="s">
        <v>654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52"/>
        <v>434</v>
      </c>
      <c r="Y4909" s="14">
        <f t="shared" si="1553"/>
        <v>0</v>
      </c>
      <c r="Z4909" s="14">
        <f t="shared" si="1554"/>
        <v>223.60000000000002</v>
      </c>
      <c r="AA4909" s="14">
        <f t="shared" si="1555"/>
        <v>0</v>
      </c>
      <c r="AB4909" s="14">
        <f t="shared" si="1557"/>
        <v>0</v>
      </c>
      <c r="AC4909" s="15">
        <f t="shared" si="1556"/>
        <v>657.6</v>
      </c>
      <c r="AD4909" s="48">
        <f>(ROUND(AC4909-AC4904,1)/AC4904)</f>
        <v>-5.2449567723342937E-2</v>
      </c>
    </row>
    <row r="4910" spans="1:30">
      <c r="A4910" s="99" t="s">
        <v>595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52"/>
        <v>149.5</v>
      </c>
      <c r="Y4910" s="14">
        <f t="shared" si="1553"/>
        <v>639.6</v>
      </c>
      <c r="Z4910" s="14">
        <f t="shared" si="1554"/>
        <v>0</v>
      </c>
      <c r="AA4910" s="14">
        <f t="shared" si="1555"/>
        <v>0</v>
      </c>
      <c r="AB4910" s="14">
        <f t="shared" si="1557"/>
        <v>0</v>
      </c>
      <c r="AC4910" s="15">
        <f t="shared" si="1556"/>
        <v>789.1</v>
      </c>
      <c r="AD4910" s="48">
        <f>(ROUND(AC4910-AC4904,1)/AC4904)</f>
        <v>0.13703170028818443</v>
      </c>
    </row>
    <row r="4911" spans="1:30">
      <c r="A4911" s="99" t="s">
        <v>830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52"/>
        <v>149.5</v>
      </c>
      <c r="Y4911" s="14">
        <f t="shared" si="1553"/>
        <v>0</v>
      </c>
      <c r="Z4911" s="14">
        <f t="shared" si="1554"/>
        <v>639.6</v>
      </c>
      <c r="AA4911" s="14">
        <f t="shared" si="1555"/>
        <v>0</v>
      </c>
      <c r="AB4911" s="14">
        <f t="shared" si="1557"/>
        <v>0</v>
      </c>
      <c r="AC4911" s="15">
        <f t="shared" si="1556"/>
        <v>789.1</v>
      </c>
      <c r="AD4911" s="48">
        <f>(ROUND(AC4911-AC4904,1)/AC4904)</f>
        <v>0.13703170028818443</v>
      </c>
    </row>
    <row r="4912" spans="1:30">
      <c r="A4912" s="99" t="s">
        <v>831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52"/>
        <v>149.5</v>
      </c>
      <c r="Y4912" s="14">
        <f t="shared" si="1553"/>
        <v>0</v>
      </c>
      <c r="Z4912" s="14">
        <f t="shared" si="1554"/>
        <v>0</v>
      </c>
      <c r="AA4912" s="14">
        <f t="shared" si="1555"/>
        <v>639.6</v>
      </c>
      <c r="AB4912" s="14">
        <f t="shared" si="1557"/>
        <v>0</v>
      </c>
      <c r="AC4912" s="15">
        <f t="shared" si="1556"/>
        <v>789.1</v>
      </c>
      <c r="AD4912" s="48">
        <f>(ROUND(AC4912-AC4904,1)/AC4904)</f>
        <v>0.13703170028818443</v>
      </c>
    </row>
    <row r="4913" spans="1:30">
      <c r="A4913" s="99" t="s">
        <v>832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52"/>
        <v>149.5</v>
      </c>
      <c r="Y4913" s="14">
        <f t="shared" si="1553"/>
        <v>0</v>
      </c>
      <c r="Z4913" s="14">
        <f t="shared" si="1554"/>
        <v>0</v>
      </c>
      <c r="AA4913" s="14">
        <f t="shared" si="1555"/>
        <v>0</v>
      </c>
      <c r="AB4913" s="14">
        <f t="shared" si="1557"/>
        <v>639.6</v>
      </c>
      <c r="AC4913" s="15">
        <f t="shared" si="1556"/>
        <v>789.1</v>
      </c>
      <c r="AD4913" s="48">
        <f>(ROUND(AC4913-AC4904,1)/AC4904)</f>
        <v>0.13703170028818443</v>
      </c>
    </row>
    <row r="4914" spans="1:30">
      <c r="A4914" s="99" t="s">
        <v>833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(N4914/100)*(I4914*$I$13)+(N4914/100)*(J4914*$J$13)+(N4914/100)*(M4914*$M$13)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>N4914+S4914</f>
        <v>519</v>
      </c>
      <c r="Y4914" s="14">
        <f t="shared" si="1553"/>
        <v>0</v>
      </c>
      <c r="Z4914" s="14">
        <f t="shared" si="1554"/>
        <v>288.60000000000002</v>
      </c>
      <c r="AA4914" s="14">
        <f t="shared" si="1555"/>
        <v>0</v>
      </c>
      <c r="AB4914" s="14">
        <f t="shared" si="1557"/>
        <v>0</v>
      </c>
      <c r="AC4914" s="15">
        <f t="shared" si="1556"/>
        <v>807.6</v>
      </c>
      <c r="AD4914" s="48">
        <f>(ROUND(AC4914-AC4904,1)/AC4904)</f>
        <v>0.16368876080691641</v>
      </c>
    </row>
    <row r="4915" spans="1:30">
      <c r="A4915" s="99" t="s">
        <v>834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52"/>
        <v>823.5</v>
      </c>
      <c r="Y4915" s="14">
        <f t="shared" si="1553"/>
        <v>0</v>
      </c>
      <c r="Z4915" s="14">
        <f t="shared" si="1554"/>
        <v>0</v>
      </c>
      <c r="AA4915" s="14">
        <f t="shared" si="1555"/>
        <v>0</v>
      </c>
      <c r="AB4915" s="14">
        <f t="shared" si="1557"/>
        <v>0</v>
      </c>
      <c r="AC4915" s="15">
        <f t="shared" si="1556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52"/>
        <v>823.5</v>
      </c>
      <c r="Y4916" s="14">
        <f t="shared" si="1553"/>
        <v>0</v>
      </c>
      <c r="Z4916" s="14">
        <f t="shared" si="1554"/>
        <v>0</v>
      </c>
      <c r="AA4916" s="14">
        <f t="shared" si="1555"/>
        <v>0</v>
      </c>
      <c r="AB4916" s="14">
        <f t="shared" si="1557"/>
        <v>0</v>
      </c>
      <c r="AC4916" s="15">
        <f t="shared" si="1556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52"/>
        <v>596</v>
      </c>
      <c r="Y4917" s="14">
        <f t="shared" si="1553"/>
        <v>0</v>
      </c>
      <c r="Z4917" s="14">
        <f t="shared" si="1554"/>
        <v>187.2</v>
      </c>
      <c r="AA4917" s="14">
        <f t="shared" si="1555"/>
        <v>0</v>
      </c>
      <c r="AB4917" s="14">
        <f t="shared" si="1557"/>
        <v>0</v>
      </c>
      <c r="AC4917" s="15">
        <f t="shared" si="1556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52"/>
        <v>696</v>
      </c>
      <c r="Y4918" s="14">
        <f t="shared" si="1553"/>
        <v>0</v>
      </c>
      <c r="Z4918" s="14">
        <f t="shared" si="1554"/>
        <v>187.2</v>
      </c>
      <c r="AA4918" s="14">
        <f t="shared" si="1555"/>
        <v>0</v>
      </c>
      <c r="AB4918" s="14">
        <f t="shared" si="1557"/>
        <v>0</v>
      </c>
      <c r="AC4918" s="15">
        <f t="shared" si="1556"/>
        <v>883.2</v>
      </c>
      <c r="AD4918" s="48">
        <f>(ROUND(AC4918-AC4904,1)/AC4904)</f>
        <v>0.27262247838616716</v>
      </c>
    </row>
    <row r="4919" spans="1:30">
      <c r="A4919" s="107"/>
      <c r="B4919" s="150" t="s">
        <v>210</v>
      </c>
      <c r="C4919" s="150"/>
      <c r="D4919" s="150"/>
      <c r="E4919" s="150"/>
      <c r="F4919" s="150"/>
      <c r="G4919" s="150"/>
      <c r="H4919" s="150"/>
      <c r="I4919" s="150"/>
      <c r="J4919" s="150"/>
      <c r="K4919" s="150"/>
      <c r="L4919" s="150"/>
      <c r="M4919" s="150"/>
      <c r="N4919" s="150"/>
      <c r="O4919" s="150"/>
      <c r="P4919" s="150"/>
      <c r="Q4919" s="150"/>
      <c r="R4919" s="150"/>
      <c r="S4919" s="150"/>
      <c r="T4919" s="150"/>
      <c r="U4919" s="150"/>
      <c r="V4919" s="150"/>
      <c r="W4919" s="150"/>
      <c r="X4919" s="150"/>
      <c r="Y4919" s="150"/>
      <c r="Z4919" s="150"/>
      <c r="AA4919" s="150"/>
      <c r="AB4919" s="150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801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802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803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804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654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801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802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803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804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654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801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802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803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804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654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801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802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803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804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654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801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802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803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804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654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801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802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803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804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654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801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802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803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804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654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801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802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803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804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654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671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801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802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803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804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654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50" t="s">
        <v>219</v>
      </c>
      <c r="C4974" s="150"/>
      <c r="D4974" s="150"/>
      <c r="E4974" s="150"/>
      <c r="F4974" s="150"/>
      <c r="G4974" s="150"/>
      <c r="H4974" s="150"/>
      <c r="I4974" s="150"/>
      <c r="J4974" s="150"/>
      <c r="K4974" s="150"/>
      <c r="L4974" s="150"/>
      <c r="M4974" s="150"/>
      <c r="N4974" s="150"/>
      <c r="O4974" s="150"/>
      <c r="P4974" s="150"/>
      <c r="Q4974" s="150"/>
      <c r="R4974" s="150"/>
      <c r="S4974" s="150"/>
      <c r="T4974" s="150"/>
      <c r="U4974" s="150"/>
      <c r="V4974" s="150"/>
      <c r="W4974" s="150"/>
      <c r="X4974" s="150"/>
      <c r="Y4974" s="150"/>
      <c r="Z4974" s="150"/>
      <c r="AA4974" s="150"/>
      <c r="AB4974" s="150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801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802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803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804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654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801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802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803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804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654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801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802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803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804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654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50" t="s">
        <v>221</v>
      </c>
      <c r="C4993" s="150"/>
      <c r="D4993" s="150"/>
      <c r="E4993" s="150"/>
      <c r="F4993" s="150"/>
      <c r="G4993" s="150"/>
      <c r="H4993" s="150"/>
      <c r="I4993" s="150"/>
      <c r="J4993" s="150"/>
      <c r="K4993" s="150"/>
      <c r="L4993" s="150"/>
      <c r="M4993" s="150"/>
      <c r="N4993" s="150"/>
      <c r="O4993" s="150"/>
      <c r="P4993" s="150"/>
      <c r="Q4993" s="150"/>
      <c r="R4993" s="150"/>
      <c r="S4993" s="150"/>
      <c r="T4993" s="150"/>
      <c r="U4993" s="150"/>
      <c r="V4993" s="150"/>
      <c r="W4993" s="150"/>
      <c r="X4993" s="150"/>
      <c r="Y4993" s="150"/>
      <c r="Z4993" s="150"/>
      <c r="AA4993" s="150"/>
      <c r="AB4993" s="150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801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802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803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804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654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801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802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803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804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654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801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802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803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804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654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801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802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803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804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654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801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802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803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804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654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996</v>
      </c>
    </row>
    <row r="5025" spans="1:30">
      <c r="A5025" s="99" t="s">
        <v>801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802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803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804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654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801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802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803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804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654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50" t="s">
        <v>352</v>
      </c>
      <c r="C5036" s="150"/>
      <c r="D5036" s="150"/>
      <c r="E5036" s="150"/>
      <c r="F5036" s="150"/>
      <c r="G5036" s="150"/>
      <c r="H5036" s="150"/>
      <c r="I5036" s="150"/>
      <c r="J5036" s="150"/>
      <c r="K5036" s="150"/>
      <c r="L5036" s="150"/>
      <c r="M5036" s="150"/>
      <c r="N5036" s="150"/>
      <c r="O5036" s="150"/>
      <c r="P5036" s="150"/>
      <c r="Q5036" s="150"/>
      <c r="R5036" s="150"/>
      <c r="S5036" s="150"/>
      <c r="T5036" s="150"/>
      <c r="U5036" s="150"/>
      <c r="V5036" s="150"/>
      <c r="W5036" s="150"/>
      <c r="X5036" s="150"/>
      <c r="Y5036" s="150"/>
      <c r="Z5036" s="150"/>
      <c r="AA5036" s="150"/>
      <c r="AB5036" s="150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50" t="s">
        <v>462</v>
      </c>
      <c r="C5038" s="150"/>
      <c r="D5038" s="150"/>
      <c r="E5038" s="150"/>
      <c r="F5038" s="150"/>
      <c r="G5038" s="150"/>
      <c r="H5038" s="150"/>
      <c r="I5038" s="150"/>
      <c r="J5038" s="150"/>
      <c r="K5038" s="150"/>
      <c r="L5038" s="150"/>
      <c r="M5038" s="150"/>
      <c r="N5038" s="150"/>
      <c r="O5038" s="150"/>
      <c r="P5038" s="150"/>
      <c r="Q5038" s="150"/>
      <c r="R5038" s="150"/>
      <c r="S5038" s="150"/>
      <c r="T5038" s="150"/>
      <c r="U5038" s="150"/>
      <c r="V5038" s="150"/>
      <c r="W5038" s="150"/>
      <c r="X5038" s="150"/>
      <c r="Y5038" s="150"/>
      <c r="Z5038" s="150"/>
      <c r="AA5038" s="150"/>
      <c r="AB5038" s="150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58">D5040*$D$3</f>
        <v>140</v>
      </c>
      <c r="O5040" s="14">
        <f t="shared" ref="O5040:O5080" si="1559">E5040*$E$3</f>
        <v>0</v>
      </c>
      <c r="P5040" s="14">
        <f t="shared" ref="P5040:P5080" si="1560">F5040*$F$3</f>
        <v>0</v>
      </c>
      <c r="Q5040" s="14">
        <f t="shared" ref="Q5040:Q5080" si="1561">G5040*$G$3</f>
        <v>0</v>
      </c>
      <c r="R5040" s="14">
        <f t="shared" ref="R5040:R5080" si="1562">H5040*$H$3</f>
        <v>0</v>
      </c>
      <c r="S5040" s="14">
        <f t="shared" ref="S5040:S5080" si="1563">(N5040/100)*(I5040*$I$3)+(N5040/100)*(J5040*$J$3)</f>
        <v>56</v>
      </c>
      <c r="T5040" s="14">
        <f t="shared" ref="T5040:T5080" si="1564">(O5040/100)*(K5040*$K$3)</f>
        <v>0</v>
      </c>
      <c r="U5040" s="14">
        <f t="shared" ref="U5040:U5080" si="1565">(P5040/100)*(K5040*$K$3)+(P5040/100)*(L5040*$L$3)</f>
        <v>0</v>
      </c>
      <c r="V5040" s="14">
        <f t="shared" ref="V5040:V5080" si="1566">(Q5040/100)*(L5040*$L$3)</f>
        <v>0</v>
      </c>
      <c r="W5040" s="14">
        <f t="shared" ref="W5040:W5080" si="1567">(R5040/100)*(K5040*$K$3)+(R5040/100)*(L5040*$L$3)</f>
        <v>0</v>
      </c>
      <c r="X5040" s="14">
        <f t="shared" ref="X5040:X5080" si="1568">N5040+S5040</f>
        <v>196</v>
      </c>
      <c r="Y5040" s="14">
        <f t="shared" ref="Y5040:Y5080" si="1569">O5040+T5040</f>
        <v>0</v>
      </c>
      <c r="Z5040" s="14">
        <f t="shared" ref="Z5040:Z5080" si="1570">P5040+U5040</f>
        <v>0</v>
      </c>
      <c r="AA5040" s="14">
        <f t="shared" ref="AA5040:AA5080" si="1571">Q5040+V5040</f>
        <v>0</v>
      </c>
      <c r="AB5040" s="14">
        <f t="shared" ref="AB5040:AB5080" si="1572">R5040+W5040</f>
        <v>0</v>
      </c>
      <c r="AC5040" s="15">
        <f t="shared" ref="AC5040:AC5080" si="1573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58"/>
        <v>158</v>
      </c>
      <c r="O5041" s="14">
        <f t="shared" si="1559"/>
        <v>0</v>
      </c>
      <c r="P5041" s="14">
        <f t="shared" si="1560"/>
        <v>0</v>
      </c>
      <c r="Q5041" s="14">
        <f t="shared" si="1561"/>
        <v>0</v>
      </c>
      <c r="R5041" s="14">
        <f t="shared" si="1562"/>
        <v>0</v>
      </c>
      <c r="S5041" s="14">
        <f t="shared" si="1563"/>
        <v>94.800000000000011</v>
      </c>
      <c r="T5041" s="14">
        <f t="shared" si="1564"/>
        <v>0</v>
      </c>
      <c r="U5041" s="14">
        <f t="shared" si="1565"/>
        <v>0</v>
      </c>
      <c r="V5041" s="14">
        <f t="shared" si="1566"/>
        <v>0</v>
      </c>
      <c r="W5041" s="14">
        <f t="shared" si="1567"/>
        <v>0</v>
      </c>
      <c r="X5041" s="14">
        <f t="shared" si="1568"/>
        <v>252.8</v>
      </c>
      <c r="Y5041" s="14">
        <f t="shared" si="1569"/>
        <v>0</v>
      </c>
      <c r="Z5041" s="14">
        <f t="shared" si="1570"/>
        <v>0</v>
      </c>
      <c r="AA5041" s="14">
        <f t="shared" si="1571"/>
        <v>0</v>
      </c>
      <c r="AB5041" s="14">
        <f t="shared" si="1572"/>
        <v>0</v>
      </c>
      <c r="AC5041" s="15">
        <f t="shared" si="1573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58"/>
        <v>156</v>
      </c>
      <c r="O5042" s="14">
        <f t="shared" si="1559"/>
        <v>0</v>
      </c>
      <c r="P5042" s="14">
        <f t="shared" si="1560"/>
        <v>0</v>
      </c>
      <c r="Q5042" s="14">
        <f t="shared" si="1561"/>
        <v>0</v>
      </c>
      <c r="R5042" s="14">
        <f t="shared" si="1562"/>
        <v>0</v>
      </c>
      <c r="S5042" s="14">
        <f t="shared" si="1563"/>
        <v>93.600000000000009</v>
      </c>
      <c r="T5042" s="14">
        <f t="shared" si="1564"/>
        <v>0</v>
      </c>
      <c r="U5042" s="14">
        <f t="shared" si="1565"/>
        <v>0</v>
      </c>
      <c r="V5042" s="14">
        <f t="shared" si="1566"/>
        <v>0</v>
      </c>
      <c r="W5042" s="14">
        <f t="shared" si="1567"/>
        <v>0</v>
      </c>
      <c r="X5042" s="14">
        <f t="shared" si="1568"/>
        <v>249.60000000000002</v>
      </c>
      <c r="Y5042" s="14">
        <f t="shared" si="1569"/>
        <v>0</v>
      </c>
      <c r="Z5042" s="14">
        <f t="shared" si="1570"/>
        <v>0</v>
      </c>
      <c r="AA5042" s="14">
        <f t="shared" si="1571"/>
        <v>0</v>
      </c>
      <c r="AB5042" s="14">
        <f t="shared" si="1572"/>
        <v>0</v>
      </c>
      <c r="AC5042" s="15">
        <f t="shared" si="1573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58"/>
        <v>144</v>
      </c>
      <c r="O5043" s="14">
        <f t="shared" si="1559"/>
        <v>0</v>
      </c>
      <c r="P5043" s="14">
        <f t="shared" si="1560"/>
        <v>0</v>
      </c>
      <c r="Q5043" s="14">
        <f t="shared" si="1561"/>
        <v>0</v>
      </c>
      <c r="R5043" s="14">
        <f t="shared" si="1562"/>
        <v>0</v>
      </c>
      <c r="S5043" s="14">
        <f t="shared" si="1563"/>
        <v>57.599999999999994</v>
      </c>
      <c r="T5043" s="14">
        <f t="shared" si="1564"/>
        <v>0</v>
      </c>
      <c r="U5043" s="14">
        <f t="shared" si="1565"/>
        <v>0</v>
      </c>
      <c r="V5043" s="14">
        <f t="shared" si="1566"/>
        <v>0</v>
      </c>
      <c r="W5043" s="14">
        <f t="shared" si="1567"/>
        <v>0</v>
      </c>
      <c r="X5043" s="14">
        <f t="shared" si="1568"/>
        <v>201.6</v>
      </c>
      <c r="Y5043" s="14">
        <f t="shared" si="1569"/>
        <v>0</v>
      </c>
      <c r="Z5043" s="14">
        <f t="shared" si="1570"/>
        <v>0</v>
      </c>
      <c r="AA5043" s="14">
        <f t="shared" si="1571"/>
        <v>0</v>
      </c>
      <c r="AB5043" s="14">
        <f t="shared" si="1572"/>
        <v>0</v>
      </c>
      <c r="AC5043" s="15">
        <f t="shared" si="1573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58"/>
        <v>142</v>
      </c>
      <c r="O5044" s="14">
        <f t="shared" si="1559"/>
        <v>0</v>
      </c>
      <c r="P5044" s="14">
        <f t="shared" si="1560"/>
        <v>0</v>
      </c>
      <c r="Q5044" s="14">
        <f t="shared" si="1561"/>
        <v>0</v>
      </c>
      <c r="R5044" s="14">
        <f t="shared" si="1562"/>
        <v>0</v>
      </c>
      <c r="S5044" s="14">
        <f t="shared" si="1563"/>
        <v>56.8</v>
      </c>
      <c r="T5044" s="14">
        <f t="shared" si="1564"/>
        <v>0</v>
      </c>
      <c r="U5044" s="14">
        <f t="shared" si="1565"/>
        <v>0</v>
      </c>
      <c r="V5044" s="14">
        <f t="shared" si="1566"/>
        <v>0</v>
      </c>
      <c r="W5044" s="14">
        <f t="shared" si="1567"/>
        <v>0</v>
      </c>
      <c r="X5044" s="14">
        <f t="shared" si="1568"/>
        <v>198.8</v>
      </c>
      <c r="Y5044" s="14">
        <f t="shared" si="1569"/>
        <v>0</v>
      </c>
      <c r="Z5044" s="14">
        <f t="shared" si="1570"/>
        <v>0</v>
      </c>
      <c r="AA5044" s="14">
        <f t="shared" si="1571"/>
        <v>0</v>
      </c>
      <c r="AB5044" s="14">
        <f t="shared" si="1572"/>
        <v>0</v>
      </c>
      <c r="AC5044" s="15">
        <f t="shared" si="1573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58"/>
        <v>156</v>
      </c>
      <c r="O5045" s="14">
        <f t="shared" si="1559"/>
        <v>0</v>
      </c>
      <c r="P5045" s="14">
        <f t="shared" si="1560"/>
        <v>0</v>
      </c>
      <c r="Q5045" s="14">
        <f t="shared" si="1561"/>
        <v>0</v>
      </c>
      <c r="R5045" s="14">
        <f t="shared" si="1562"/>
        <v>0</v>
      </c>
      <c r="S5045" s="14">
        <f t="shared" si="1563"/>
        <v>93.600000000000009</v>
      </c>
      <c r="T5045" s="14">
        <f t="shared" si="1564"/>
        <v>0</v>
      </c>
      <c r="U5045" s="14">
        <f t="shared" si="1565"/>
        <v>0</v>
      </c>
      <c r="V5045" s="14">
        <f t="shared" si="1566"/>
        <v>0</v>
      </c>
      <c r="W5045" s="14">
        <f t="shared" si="1567"/>
        <v>0</v>
      </c>
      <c r="X5045" s="14">
        <f t="shared" si="1568"/>
        <v>249.60000000000002</v>
      </c>
      <c r="Y5045" s="14">
        <f t="shared" si="1569"/>
        <v>0</v>
      </c>
      <c r="Z5045" s="14">
        <f t="shared" si="1570"/>
        <v>0</v>
      </c>
      <c r="AA5045" s="14">
        <f t="shared" si="1571"/>
        <v>0</v>
      </c>
      <c r="AB5045" s="14">
        <f t="shared" si="1572"/>
        <v>0</v>
      </c>
      <c r="AC5045" s="15">
        <f t="shared" si="1573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58"/>
        <v>160</v>
      </c>
      <c r="O5046" s="14">
        <f t="shared" si="1559"/>
        <v>0</v>
      </c>
      <c r="P5046" s="14">
        <f t="shared" si="1560"/>
        <v>0</v>
      </c>
      <c r="Q5046" s="14">
        <f t="shared" si="1561"/>
        <v>0</v>
      </c>
      <c r="R5046" s="14">
        <f t="shared" si="1562"/>
        <v>0</v>
      </c>
      <c r="S5046" s="14">
        <f t="shared" si="1563"/>
        <v>96</v>
      </c>
      <c r="T5046" s="14">
        <f t="shared" si="1564"/>
        <v>0</v>
      </c>
      <c r="U5046" s="14">
        <f t="shared" si="1565"/>
        <v>0</v>
      </c>
      <c r="V5046" s="14">
        <f t="shared" si="1566"/>
        <v>0</v>
      </c>
      <c r="W5046" s="14">
        <f t="shared" si="1567"/>
        <v>0</v>
      </c>
      <c r="X5046" s="14">
        <f t="shared" si="1568"/>
        <v>256</v>
      </c>
      <c r="Y5046" s="14">
        <f t="shared" si="1569"/>
        <v>0</v>
      </c>
      <c r="Z5046" s="14">
        <f t="shared" si="1570"/>
        <v>0</v>
      </c>
      <c r="AA5046" s="14">
        <f t="shared" si="1571"/>
        <v>0</v>
      </c>
      <c r="AB5046" s="14">
        <f t="shared" si="1572"/>
        <v>0</v>
      </c>
      <c r="AC5046" s="15">
        <f t="shared" si="1573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58"/>
        <v>200</v>
      </c>
      <c r="O5047" s="14">
        <f t="shared" si="1559"/>
        <v>0</v>
      </c>
      <c r="P5047" s="14">
        <f t="shared" si="1560"/>
        <v>0</v>
      </c>
      <c r="Q5047" s="14">
        <f t="shared" si="1561"/>
        <v>0</v>
      </c>
      <c r="R5047" s="14">
        <f t="shared" si="1562"/>
        <v>0</v>
      </c>
      <c r="S5047" s="14">
        <f t="shared" si="1563"/>
        <v>200</v>
      </c>
      <c r="T5047" s="14">
        <f t="shared" si="1564"/>
        <v>0</v>
      </c>
      <c r="U5047" s="14">
        <f t="shared" si="1565"/>
        <v>0</v>
      </c>
      <c r="V5047" s="14">
        <f t="shared" si="1566"/>
        <v>0</v>
      </c>
      <c r="W5047" s="14">
        <f t="shared" si="1567"/>
        <v>0</v>
      </c>
      <c r="X5047" s="14">
        <f t="shared" si="1568"/>
        <v>400</v>
      </c>
      <c r="Y5047" s="14">
        <f t="shared" si="1569"/>
        <v>0</v>
      </c>
      <c r="Z5047" s="14">
        <f t="shared" si="1570"/>
        <v>0</v>
      </c>
      <c r="AA5047" s="14">
        <f t="shared" si="1571"/>
        <v>0</v>
      </c>
      <c r="AB5047" s="14">
        <f t="shared" si="1572"/>
        <v>0</v>
      </c>
      <c r="AC5047" s="15">
        <f t="shared" si="1573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58"/>
        <v>138</v>
      </c>
      <c r="O5048" s="14">
        <f t="shared" si="1559"/>
        <v>0</v>
      </c>
      <c r="P5048" s="14">
        <f t="shared" si="1560"/>
        <v>0</v>
      </c>
      <c r="Q5048" s="14">
        <f t="shared" si="1561"/>
        <v>0</v>
      </c>
      <c r="R5048" s="14">
        <f t="shared" si="1562"/>
        <v>0</v>
      </c>
      <c r="S5048" s="14">
        <f t="shared" si="1563"/>
        <v>55.199999999999996</v>
      </c>
      <c r="T5048" s="14">
        <f t="shared" si="1564"/>
        <v>0</v>
      </c>
      <c r="U5048" s="14">
        <f t="shared" si="1565"/>
        <v>0</v>
      </c>
      <c r="V5048" s="14">
        <f t="shared" si="1566"/>
        <v>0</v>
      </c>
      <c r="W5048" s="14">
        <f t="shared" si="1567"/>
        <v>0</v>
      </c>
      <c r="X5048" s="14">
        <f t="shared" si="1568"/>
        <v>193.2</v>
      </c>
      <c r="Y5048" s="14">
        <f t="shared" si="1569"/>
        <v>0</v>
      </c>
      <c r="Z5048" s="14">
        <f t="shared" si="1570"/>
        <v>0</v>
      </c>
      <c r="AA5048" s="14">
        <f t="shared" si="1571"/>
        <v>0</v>
      </c>
      <c r="AB5048" s="14">
        <f t="shared" si="1572"/>
        <v>0</v>
      </c>
      <c r="AC5048" s="15">
        <f t="shared" si="1573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58"/>
        <v>138</v>
      </c>
      <c r="O5049" s="14">
        <f t="shared" si="1559"/>
        <v>0</v>
      </c>
      <c r="P5049" s="14">
        <f t="shared" si="1560"/>
        <v>0</v>
      </c>
      <c r="Q5049" s="14">
        <f t="shared" si="1561"/>
        <v>0</v>
      </c>
      <c r="R5049" s="14">
        <f t="shared" si="1562"/>
        <v>0</v>
      </c>
      <c r="S5049" s="14">
        <f t="shared" si="1563"/>
        <v>55.199999999999996</v>
      </c>
      <c r="T5049" s="14">
        <f t="shared" si="1564"/>
        <v>0</v>
      </c>
      <c r="U5049" s="14">
        <f t="shared" si="1565"/>
        <v>0</v>
      </c>
      <c r="V5049" s="14">
        <f t="shared" si="1566"/>
        <v>0</v>
      </c>
      <c r="W5049" s="14">
        <f t="shared" si="1567"/>
        <v>0</v>
      </c>
      <c r="X5049" s="14">
        <f t="shared" si="1568"/>
        <v>193.2</v>
      </c>
      <c r="Y5049" s="14">
        <f t="shared" si="1569"/>
        <v>0</v>
      </c>
      <c r="Z5049" s="14">
        <f t="shared" si="1570"/>
        <v>0</v>
      </c>
      <c r="AA5049" s="14">
        <f t="shared" si="1571"/>
        <v>0</v>
      </c>
      <c r="AB5049" s="14">
        <f t="shared" si="1572"/>
        <v>0</v>
      </c>
      <c r="AC5049" s="15">
        <f t="shared" si="1573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58"/>
        <v>148</v>
      </c>
      <c r="O5050" s="14">
        <f t="shared" si="1559"/>
        <v>0</v>
      </c>
      <c r="P5050" s="14">
        <f t="shared" si="1560"/>
        <v>0</v>
      </c>
      <c r="Q5050" s="14">
        <f t="shared" si="1561"/>
        <v>0</v>
      </c>
      <c r="R5050" s="14">
        <f t="shared" si="1562"/>
        <v>0</v>
      </c>
      <c r="S5050" s="14">
        <f t="shared" si="1563"/>
        <v>59.2</v>
      </c>
      <c r="T5050" s="14">
        <f t="shared" si="1564"/>
        <v>0</v>
      </c>
      <c r="U5050" s="14">
        <f t="shared" si="1565"/>
        <v>0</v>
      </c>
      <c r="V5050" s="14">
        <f t="shared" si="1566"/>
        <v>0</v>
      </c>
      <c r="W5050" s="14">
        <f t="shared" si="1567"/>
        <v>0</v>
      </c>
      <c r="X5050" s="14">
        <f t="shared" si="1568"/>
        <v>207.2</v>
      </c>
      <c r="Y5050" s="14">
        <f t="shared" si="1569"/>
        <v>0</v>
      </c>
      <c r="Z5050" s="14">
        <f t="shared" si="1570"/>
        <v>0</v>
      </c>
      <c r="AA5050" s="14">
        <f t="shared" si="1571"/>
        <v>0</v>
      </c>
      <c r="AB5050" s="14">
        <f t="shared" si="1572"/>
        <v>0</v>
      </c>
      <c r="AC5050" s="15">
        <f t="shared" si="1573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58"/>
        <v>138</v>
      </c>
      <c r="O5051" s="14">
        <f t="shared" si="1559"/>
        <v>0</v>
      </c>
      <c r="P5051" s="14">
        <f t="shared" si="1560"/>
        <v>0</v>
      </c>
      <c r="Q5051" s="14">
        <f t="shared" si="1561"/>
        <v>0</v>
      </c>
      <c r="R5051" s="14">
        <f t="shared" si="1562"/>
        <v>0</v>
      </c>
      <c r="S5051" s="14">
        <f t="shared" si="1563"/>
        <v>55.199999999999996</v>
      </c>
      <c r="T5051" s="14">
        <f t="shared" si="1564"/>
        <v>0</v>
      </c>
      <c r="U5051" s="14">
        <f t="shared" si="1565"/>
        <v>0</v>
      </c>
      <c r="V5051" s="14">
        <f t="shared" si="1566"/>
        <v>0</v>
      </c>
      <c r="W5051" s="14">
        <f t="shared" si="1567"/>
        <v>0</v>
      </c>
      <c r="X5051" s="14">
        <f t="shared" si="1568"/>
        <v>193.2</v>
      </c>
      <c r="Y5051" s="14">
        <f t="shared" si="1569"/>
        <v>0</v>
      </c>
      <c r="Z5051" s="14">
        <f t="shared" si="1570"/>
        <v>0</v>
      </c>
      <c r="AA5051" s="14">
        <f t="shared" si="1571"/>
        <v>0</v>
      </c>
      <c r="AB5051" s="14">
        <f t="shared" si="1572"/>
        <v>0</v>
      </c>
      <c r="AC5051" s="15">
        <f t="shared" si="1573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58"/>
        <v>138</v>
      </c>
      <c r="O5052" s="14">
        <f t="shared" si="1559"/>
        <v>0</v>
      </c>
      <c r="P5052" s="14">
        <f t="shared" si="1560"/>
        <v>0</v>
      </c>
      <c r="Q5052" s="14">
        <f t="shared" si="1561"/>
        <v>0</v>
      </c>
      <c r="R5052" s="14">
        <f t="shared" si="1562"/>
        <v>0</v>
      </c>
      <c r="S5052" s="14">
        <f t="shared" si="1563"/>
        <v>55.199999999999996</v>
      </c>
      <c r="T5052" s="14">
        <f t="shared" si="1564"/>
        <v>0</v>
      </c>
      <c r="U5052" s="14">
        <f t="shared" si="1565"/>
        <v>0</v>
      </c>
      <c r="V5052" s="14">
        <f t="shared" si="1566"/>
        <v>0</v>
      </c>
      <c r="W5052" s="14">
        <f t="shared" si="1567"/>
        <v>0</v>
      </c>
      <c r="X5052" s="14">
        <f t="shared" si="1568"/>
        <v>193.2</v>
      </c>
      <c r="Y5052" s="14">
        <f t="shared" si="1569"/>
        <v>0</v>
      </c>
      <c r="Z5052" s="14">
        <f t="shared" si="1570"/>
        <v>0</v>
      </c>
      <c r="AA5052" s="14">
        <f t="shared" si="1571"/>
        <v>0</v>
      </c>
      <c r="AB5052" s="14">
        <f t="shared" si="1572"/>
        <v>0</v>
      </c>
      <c r="AC5052" s="15">
        <f t="shared" si="1573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58"/>
        <v>180</v>
      </c>
      <c r="O5053" s="14">
        <f t="shared" si="1559"/>
        <v>0</v>
      </c>
      <c r="P5053" s="14">
        <f t="shared" si="1560"/>
        <v>0</v>
      </c>
      <c r="Q5053" s="14">
        <f t="shared" si="1561"/>
        <v>0</v>
      </c>
      <c r="R5053" s="14">
        <f t="shared" si="1562"/>
        <v>0</v>
      </c>
      <c r="S5053" s="14">
        <f t="shared" si="1563"/>
        <v>180</v>
      </c>
      <c r="T5053" s="14">
        <f t="shared" si="1564"/>
        <v>0</v>
      </c>
      <c r="U5053" s="14">
        <f t="shared" si="1565"/>
        <v>0</v>
      </c>
      <c r="V5053" s="14">
        <f t="shared" si="1566"/>
        <v>0</v>
      </c>
      <c r="W5053" s="14">
        <f t="shared" si="1567"/>
        <v>0</v>
      </c>
      <c r="X5053" s="14">
        <f t="shared" si="1568"/>
        <v>360</v>
      </c>
      <c r="Y5053" s="14">
        <f t="shared" si="1569"/>
        <v>0</v>
      </c>
      <c r="Z5053" s="14">
        <f t="shared" si="1570"/>
        <v>0</v>
      </c>
      <c r="AA5053" s="14">
        <f t="shared" si="1571"/>
        <v>0</v>
      </c>
      <c r="AB5053" s="14">
        <f t="shared" si="1572"/>
        <v>0</v>
      </c>
      <c r="AC5053" s="15">
        <f t="shared" si="1573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58"/>
        <v>138</v>
      </c>
      <c r="O5054" s="14">
        <f t="shared" si="1559"/>
        <v>0</v>
      </c>
      <c r="P5054" s="14">
        <f t="shared" si="1560"/>
        <v>0</v>
      </c>
      <c r="Q5054" s="14">
        <f t="shared" si="1561"/>
        <v>0</v>
      </c>
      <c r="R5054" s="14">
        <f t="shared" si="1562"/>
        <v>0</v>
      </c>
      <c r="S5054" s="14">
        <f t="shared" si="1563"/>
        <v>55.199999999999996</v>
      </c>
      <c r="T5054" s="14">
        <f t="shared" si="1564"/>
        <v>0</v>
      </c>
      <c r="U5054" s="14">
        <f t="shared" si="1565"/>
        <v>0</v>
      </c>
      <c r="V5054" s="14">
        <f t="shared" si="1566"/>
        <v>0</v>
      </c>
      <c r="W5054" s="14">
        <f t="shared" si="1567"/>
        <v>0</v>
      </c>
      <c r="X5054" s="14">
        <f t="shared" si="1568"/>
        <v>193.2</v>
      </c>
      <c r="Y5054" s="14">
        <f t="shared" si="1569"/>
        <v>0</v>
      </c>
      <c r="Z5054" s="14">
        <f t="shared" si="1570"/>
        <v>0</v>
      </c>
      <c r="AA5054" s="14">
        <f t="shared" si="1571"/>
        <v>0</v>
      </c>
      <c r="AB5054" s="14">
        <f t="shared" si="1572"/>
        <v>0</v>
      </c>
      <c r="AC5054" s="15">
        <f t="shared" si="1573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58"/>
        <v>138</v>
      </c>
      <c r="O5055" s="14">
        <f t="shared" si="1559"/>
        <v>0</v>
      </c>
      <c r="P5055" s="14">
        <f t="shared" si="1560"/>
        <v>0</v>
      </c>
      <c r="Q5055" s="14">
        <f t="shared" si="1561"/>
        <v>0</v>
      </c>
      <c r="R5055" s="14">
        <f t="shared" si="1562"/>
        <v>0</v>
      </c>
      <c r="S5055" s="14">
        <f t="shared" si="1563"/>
        <v>55.199999999999996</v>
      </c>
      <c r="T5055" s="14">
        <f t="shared" si="1564"/>
        <v>0</v>
      </c>
      <c r="U5055" s="14">
        <f t="shared" si="1565"/>
        <v>0</v>
      </c>
      <c r="V5055" s="14">
        <f t="shared" si="1566"/>
        <v>0</v>
      </c>
      <c r="W5055" s="14">
        <f t="shared" si="1567"/>
        <v>0</v>
      </c>
      <c r="X5055" s="14">
        <f t="shared" si="1568"/>
        <v>193.2</v>
      </c>
      <c r="Y5055" s="14">
        <f t="shared" si="1569"/>
        <v>0</v>
      </c>
      <c r="Z5055" s="14">
        <f t="shared" si="1570"/>
        <v>0</v>
      </c>
      <c r="AA5055" s="14">
        <f t="shared" si="1571"/>
        <v>0</v>
      </c>
      <c r="AB5055" s="14">
        <f t="shared" si="1572"/>
        <v>0</v>
      </c>
      <c r="AC5055" s="15">
        <f t="shared" si="1573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58"/>
        <v>162</v>
      </c>
      <c r="O5056" s="14">
        <f t="shared" si="1559"/>
        <v>0</v>
      </c>
      <c r="P5056" s="14">
        <f t="shared" si="1560"/>
        <v>0</v>
      </c>
      <c r="Q5056" s="14">
        <f t="shared" si="1561"/>
        <v>0</v>
      </c>
      <c r="R5056" s="14">
        <f t="shared" si="1562"/>
        <v>0</v>
      </c>
      <c r="S5056" s="14">
        <f t="shared" si="1563"/>
        <v>68.040000000000006</v>
      </c>
      <c r="T5056" s="14">
        <f t="shared" si="1564"/>
        <v>0</v>
      </c>
      <c r="U5056" s="14">
        <f t="shared" si="1565"/>
        <v>0</v>
      </c>
      <c r="V5056" s="14">
        <f t="shared" si="1566"/>
        <v>0</v>
      </c>
      <c r="W5056" s="14">
        <f t="shared" si="1567"/>
        <v>0</v>
      </c>
      <c r="X5056" s="14">
        <f t="shared" si="1568"/>
        <v>230.04000000000002</v>
      </c>
      <c r="Y5056" s="14">
        <f t="shared" si="1569"/>
        <v>0</v>
      </c>
      <c r="Z5056" s="14">
        <f t="shared" si="1570"/>
        <v>0</v>
      </c>
      <c r="AA5056" s="14">
        <f t="shared" si="1571"/>
        <v>0</v>
      </c>
      <c r="AB5056" s="14">
        <f t="shared" si="1572"/>
        <v>0</v>
      </c>
      <c r="AC5056" s="15">
        <f t="shared" si="1573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58"/>
        <v>152</v>
      </c>
      <c r="O5057" s="14">
        <f t="shared" si="1559"/>
        <v>0</v>
      </c>
      <c r="P5057" s="14">
        <f t="shared" si="1560"/>
        <v>0</v>
      </c>
      <c r="Q5057" s="14">
        <f t="shared" si="1561"/>
        <v>0</v>
      </c>
      <c r="R5057" s="14">
        <f t="shared" si="1562"/>
        <v>0</v>
      </c>
      <c r="S5057" s="14">
        <f t="shared" si="1563"/>
        <v>63.84</v>
      </c>
      <c r="T5057" s="14">
        <f t="shared" si="1564"/>
        <v>0</v>
      </c>
      <c r="U5057" s="14">
        <f t="shared" si="1565"/>
        <v>0</v>
      </c>
      <c r="V5057" s="14">
        <f t="shared" si="1566"/>
        <v>0</v>
      </c>
      <c r="W5057" s="14">
        <f t="shared" si="1567"/>
        <v>0</v>
      </c>
      <c r="X5057" s="14">
        <f t="shared" si="1568"/>
        <v>215.84</v>
      </c>
      <c r="Y5057" s="14">
        <f t="shared" si="1569"/>
        <v>0</v>
      </c>
      <c r="Z5057" s="14">
        <f t="shared" si="1570"/>
        <v>0</v>
      </c>
      <c r="AA5057" s="14">
        <f t="shared" si="1571"/>
        <v>0</v>
      </c>
      <c r="AB5057" s="14">
        <f t="shared" si="1572"/>
        <v>0</v>
      </c>
      <c r="AC5057" s="15">
        <f t="shared" si="1573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58"/>
        <v>144</v>
      </c>
      <c r="O5058" s="14">
        <f t="shared" si="1559"/>
        <v>0</v>
      </c>
      <c r="P5058" s="14">
        <f t="shared" si="1560"/>
        <v>0</v>
      </c>
      <c r="Q5058" s="14">
        <f t="shared" si="1561"/>
        <v>0</v>
      </c>
      <c r="R5058" s="14">
        <f t="shared" si="1562"/>
        <v>0</v>
      </c>
      <c r="S5058" s="14">
        <f t="shared" si="1563"/>
        <v>57.599999999999994</v>
      </c>
      <c r="T5058" s="14">
        <f t="shared" si="1564"/>
        <v>0</v>
      </c>
      <c r="U5058" s="14">
        <f t="shared" si="1565"/>
        <v>0</v>
      </c>
      <c r="V5058" s="14">
        <f t="shared" si="1566"/>
        <v>0</v>
      </c>
      <c r="W5058" s="14">
        <f t="shared" si="1567"/>
        <v>0</v>
      </c>
      <c r="X5058" s="14">
        <f t="shared" si="1568"/>
        <v>201.6</v>
      </c>
      <c r="Y5058" s="14">
        <f t="shared" si="1569"/>
        <v>0</v>
      </c>
      <c r="Z5058" s="14">
        <f t="shared" si="1570"/>
        <v>0</v>
      </c>
      <c r="AA5058" s="14">
        <f t="shared" si="1571"/>
        <v>0</v>
      </c>
      <c r="AB5058" s="14">
        <f t="shared" si="1572"/>
        <v>0</v>
      </c>
      <c r="AC5058" s="15">
        <f t="shared" si="1573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58"/>
        <v>148</v>
      </c>
      <c r="O5059" s="14">
        <f t="shared" si="1559"/>
        <v>0</v>
      </c>
      <c r="P5059" s="14">
        <f t="shared" si="1560"/>
        <v>0</v>
      </c>
      <c r="Q5059" s="14">
        <f t="shared" si="1561"/>
        <v>0</v>
      </c>
      <c r="R5059" s="14">
        <f t="shared" si="1562"/>
        <v>0</v>
      </c>
      <c r="S5059" s="14">
        <f t="shared" si="1563"/>
        <v>62.16</v>
      </c>
      <c r="T5059" s="14">
        <f t="shared" si="1564"/>
        <v>0</v>
      </c>
      <c r="U5059" s="14">
        <f t="shared" si="1565"/>
        <v>0</v>
      </c>
      <c r="V5059" s="14">
        <f t="shared" si="1566"/>
        <v>0</v>
      </c>
      <c r="W5059" s="14">
        <f t="shared" si="1567"/>
        <v>0</v>
      </c>
      <c r="X5059" s="14">
        <f t="shared" si="1568"/>
        <v>210.16</v>
      </c>
      <c r="Y5059" s="14">
        <f t="shared" si="1569"/>
        <v>0</v>
      </c>
      <c r="Z5059" s="14">
        <f t="shared" si="1570"/>
        <v>0</v>
      </c>
      <c r="AA5059" s="14">
        <f t="shared" si="1571"/>
        <v>0</v>
      </c>
      <c r="AB5059" s="14">
        <f t="shared" si="1572"/>
        <v>0</v>
      </c>
      <c r="AC5059" s="15">
        <f t="shared" si="1573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58"/>
        <v>168</v>
      </c>
      <c r="O5060" s="14">
        <f t="shared" si="1559"/>
        <v>0</v>
      </c>
      <c r="P5060" s="14">
        <f t="shared" si="1560"/>
        <v>0</v>
      </c>
      <c r="Q5060" s="14">
        <f t="shared" si="1561"/>
        <v>0</v>
      </c>
      <c r="R5060" s="14">
        <f t="shared" si="1562"/>
        <v>0</v>
      </c>
      <c r="S5060" s="14">
        <f t="shared" si="1563"/>
        <v>94.08</v>
      </c>
      <c r="T5060" s="14">
        <f t="shared" si="1564"/>
        <v>0</v>
      </c>
      <c r="U5060" s="14">
        <f t="shared" si="1565"/>
        <v>0</v>
      </c>
      <c r="V5060" s="14">
        <f t="shared" si="1566"/>
        <v>0</v>
      </c>
      <c r="W5060" s="14">
        <f t="shared" si="1567"/>
        <v>0</v>
      </c>
      <c r="X5060" s="14">
        <f t="shared" si="1568"/>
        <v>262.08</v>
      </c>
      <c r="Y5060" s="14">
        <f t="shared" si="1569"/>
        <v>0</v>
      </c>
      <c r="Z5060" s="14">
        <f t="shared" si="1570"/>
        <v>0</v>
      </c>
      <c r="AA5060" s="14">
        <f t="shared" si="1571"/>
        <v>0</v>
      </c>
      <c r="AB5060" s="14">
        <f t="shared" si="1572"/>
        <v>0</v>
      </c>
      <c r="AC5060" s="15">
        <f t="shared" si="1573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58"/>
        <v>166</v>
      </c>
      <c r="O5061" s="14">
        <f t="shared" si="1559"/>
        <v>0</v>
      </c>
      <c r="P5061" s="14">
        <f t="shared" si="1560"/>
        <v>0</v>
      </c>
      <c r="Q5061" s="14">
        <f t="shared" si="1561"/>
        <v>0</v>
      </c>
      <c r="R5061" s="14">
        <f t="shared" si="1562"/>
        <v>0</v>
      </c>
      <c r="S5061" s="14">
        <f t="shared" si="1563"/>
        <v>99.6</v>
      </c>
      <c r="T5061" s="14">
        <f t="shared" si="1564"/>
        <v>0</v>
      </c>
      <c r="U5061" s="14">
        <f t="shared" si="1565"/>
        <v>0</v>
      </c>
      <c r="V5061" s="14">
        <f t="shared" si="1566"/>
        <v>0</v>
      </c>
      <c r="W5061" s="14">
        <f t="shared" si="1567"/>
        <v>0</v>
      </c>
      <c r="X5061" s="14">
        <f t="shared" si="1568"/>
        <v>265.60000000000002</v>
      </c>
      <c r="Y5061" s="14">
        <f t="shared" si="1569"/>
        <v>0</v>
      </c>
      <c r="Z5061" s="14">
        <f t="shared" si="1570"/>
        <v>0</v>
      </c>
      <c r="AA5061" s="14">
        <f t="shared" si="1571"/>
        <v>0</v>
      </c>
      <c r="AB5061" s="14">
        <f t="shared" si="1572"/>
        <v>0</v>
      </c>
      <c r="AC5061" s="15">
        <f t="shared" si="1573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58"/>
        <v>158</v>
      </c>
      <c r="O5062" s="14">
        <f t="shared" si="1559"/>
        <v>0</v>
      </c>
      <c r="P5062" s="14">
        <f t="shared" si="1560"/>
        <v>0</v>
      </c>
      <c r="Q5062" s="14">
        <f t="shared" si="1561"/>
        <v>0</v>
      </c>
      <c r="R5062" s="14">
        <f t="shared" si="1562"/>
        <v>0</v>
      </c>
      <c r="S5062" s="14">
        <f t="shared" si="1563"/>
        <v>91.64</v>
      </c>
      <c r="T5062" s="14">
        <f t="shared" si="1564"/>
        <v>0</v>
      </c>
      <c r="U5062" s="14">
        <f t="shared" si="1565"/>
        <v>0</v>
      </c>
      <c r="V5062" s="14">
        <f t="shared" si="1566"/>
        <v>0</v>
      </c>
      <c r="W5062" s="14">
        <f t="shared" si="1567"/>
        <v>0</v>
      </c>
      <c r="X5062" s="14">
        <f t="shared" si="1568"/>
        <v>249.64</v>
      </c>
      <c r="Y5062" s="14">
        <f t="shared" si="1569"/>
        <v>0</v>
      </c>
      <c r="Z5062" s="14">
        <f t="shared" si="1570"/>
        <v>0</v>
      </c>
      <c r="AA5062" s="14">
        <f t="shared" si="1571"/>
        <v>0</v>
      </c>
      <c r="AB5062" s="14">
        <f t="shared" si="1572"/>
        <v>0</v>
      </c>
      <c r="AC5062" s="15">
        <f t="shared" si="1573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58"/>
        <v>112</v>
      </c>
      <c r="O5063" s="14">
        <f t="shared" si="1559"/>
        <v>0</v>
      </c>
      <c r="P5063" s="14">
        <f t="shared" si="1560"/>
        <v>0</v>
      </c>
      <c r="Q5063" s="14">
        <f t="shared" si="1561"/>
        <v>0</v>
      </c>
      <c r="R5063" s="14">
        <f t="shared" si="1562"/>
        <v>0</v>
      </c>
      <c r="S5063" s="14">
        <f t="shared" si="1563"/>
        <v>67.2</v>
      </c>
      <c r="T5063" s="14">
        <f t="shared" si="1564"/>
        <v>0</v>
      </c>
      <c r="U5063" s="14">
        <f t="shared" si="1565"/>
        <v>0</v>
      </c>
      <c r="V5063" s="14">
        <f t="shared" si="1566"/>
        <v>0</v>
      </c>
      <c r="W5063" s="14">
        <f t="shared" si="1567"/>
        <v>0</v>
      </c>
      <c r="X5063" s="14">
        <f t="shared" si="1568"/>
        <v>179.2</v>
      </c>
      <c r="Y5063" s="14">
        <f t="shared" si="1569"/>
        <v>0</v>
      </c>
      <c r="Z5063" s="14">
        <f t="shared" si="1570"/>
        <v>0</v>
      </c>
      <c r="AA5063" s="14">
        <f t="shared" si="1571"/>
        <v>0</v>
      </c>
      <c r="AB5063" s="14">
        <f t="shared" si="1572"/>
        <v>0</v>
      </c>
      <c r="AC5063" s="15">
        <f t="shared" si="1573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58"/>
        <v>216</v>
      </c>
      <c r="O5064" s="14">
        <f t="shared" si="1559"/>
        <v>0</v>
      </c>
      <c r="P5064" s="14">
        <f t="shared" si="1560"/>
        <v>0</v>
      </c>
      <c r="Q5064" s="14">
        <f t="shared" si="1561"/>
        <v>0</v>
      </c>
      <c r="R5064" s="14">
        <f t="shared" si="1562"/>
        <v>0</v>
      </c>
      <c r="S5064" s="14">
        <f t="shared" si="1563"/>
        <v>216</v>
      </c>
      <c r="T5064" s="14">
        <f t="shared" si="1564"/>
        <v>0</v>
      </c>
      <c r="U5064" s="14">
        <f t="shared" si="1565"/>
        <v>0</v>
      </c>
      <c r="V5064" s="14">
        <f t="shared" si="1566"/>
        <v>0</v>
      </c>
      <c r="W5064" s="14">
        <f t="shared" si="1567"/>
        <v>0</v>
      </c>
      <c r="X5064" s="14">
        <f t="shared" si="1568"/>
        <v>432</v>
      </c>
      <c r="Y5064" s="14">
        <f t="shared" si="1569"/>
        <v>0</v>
      </c>
      <c r="Z5064" s="14">
        <f t="shared" si="1570"/>
        <v>0</v>
      </c>
      <c r="AA5064" s="14">
        <f t="shared" si="1571"/>
        <v>0</v>
      </c>
      <c r="AB5064" s="14">
        <f t="shared" si="1572"/>
        <v>0</v>
      </c>
      <c r="AC5064" s="15">
        <f t="shared" si="1573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58"/>
        <v>220</v>
      </c>
      <c r="O5065" s="14">
        <f t="shared" si="1559"/>
        <v>0</v>
      </c>
      <c r="P5065" s="14">
        <f t="shared" si="1560"/>
        <v>0</v>
      </c>
      <c r="Q5065" s="14">
        <f t="shared" si="1561"/>
        <v>0</v>
      </c>
      <c r="R5065" s="14">
        <f t="shared" si="1562"/>
        <v>0</v>
      </c>
      <c r="S5065" s="14">
        <f t="shared" si="1563"/>
        <v>220.00000000000003</v>
      </c>
      <c r="T5065" s="14">
        <f t="shared" si="1564"/>
        <v>0</v>
      </c>
      <c r="U5065" s="14">
        <f t="shared" si="1565"/>
        <v>0</v>
      </c>
      <c r="V5065" s="14">
        <f t="shared" si="1566"/>
        <v>0</v>
      </c>
      <c r="W5065" s="14">
        <f t="shared" si="1567"/>
        <v>0</v>
      </c>
      <c r="X5065" s="14">
        <f t="shared" si="1568"/>
        <v>440</v>
      </c>
      <c r="Y5065" s="14">
        <f t="shared" si="1569"/>
        <v>0</v>
      </c>
      <c r="Z5065" s="14">
        <f t="shared" si="1570"/>
        <v>0</v>
      </c>
      <c r="AA5065" s="14">
        <f t="shared" si="1571"/>
        <v>0</v>
      </c>
      <c r="AB5065" s="14">
        <f t="shared" si="1572"/>
        <v>0</v>
      </c>
      <c r="AC5065" s="15">
        <f t="shared" si="1573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58"/>
        <v>152</v>
      </c>
      <c r="O5066" s="14">
        <f t="shared" si="1559"/>
        <v>0</v>
      </c>
      <c r="P5066" s="14">
        <f t="shared" si="1560"/>
        <v>0</v>
      </c>
      <c r="Q5066" s="14">
        <f t="shared" si="1561"/>
        <v>0</v>
      </c>
      <c r="R5066" s="14">
        <f t="shared" si="1562"/>
        <v>0</v>
      </c>
      <c r="S5066" s="14">
        <f t="shared" si="1563"/>
        <v>88.16</v>
      </c>
      <c r="T5066" s="14">
        <f t="shared" si="1564"/>
        <v>0</v>
      </c>
      <c r="U5066" s="14">
        <f t="shared" si="1565"/>
        <v>0</v>
      </c>
      <c r="V5066" s="14">
        <f t="shared" si="1566"/>
        <v>0</v>
      </c>
      <c r="W5066" s="14">
        <f t="shared" si="1567"/>
        <v>0</v>
      </c>
      <c r="X5066" s="14">
        <f t="shared" si="1568"/>
        <v>240.16</v>
      </c>
      <c r="Y5066" s="14">
        <f t="shared" si="1569"/>
        <v>0</v>
      </c>
      <c r="Z5066" s="14">
        <f t="shared" si="1570"/>
        <v>0</v>
      </c>
      <c r="AA5066" s="14">
        <f t="shared" si="1571"/>
        <v>0</v>
      </c>
      <c r="AB5066" s="14">
        <f t="shared" si="1572"/>
        <v>0</v>
      </c>
      <c r="AC5066" s="15">
        <f t="shared" si="1573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58"/>
        <v>164</v>
      </c>
      <c r="O5067" s="14">
        <f t="shared" si="1559"/>
        <v>0</v>
      </c>
      <c r="P5067" s="14">
        <f t="shared" si="1560"/>
        <v>0</v>
      </c>
      <c r="Q5067" s="14">
        <f t="shared" si="1561"/>
        <v>0</v>
      </c>
      <c r="R5067" s="14">
        <f t="shared" si="1562"/>
        <v>0</v>
      </c>
      <c r="S5067" s="14">
        <f t="shared" si="1563"/>
        <v>98.399999999999991</v>
      </c>
      <c r="T5067" s="14">
        <f t="shared" si="1564"/>
        <v>0</v>
      </c>
      <c r="U5067" s="14">
        <f t="shared" si="1565"/>
        <v>0</v>
      </c>
      <c r="V5067" s="14">
        <f t="shared" si="1566"/>
        <v>0</v>
      </c>
      <c r="W5067" s="14">
        <f t="shared" si="1567"/>
        <v>0</v>
      </c>
      <c r="X5067" s="14">
        <f t="shared" si="1568"/>
        <v>262.39999999999998</v>
      </c>
      <c r="Y5067" s="14">
        <f t="shared" si="1569"/>
        <v>0</v>
      </c>
      <c r="Z5067" s="14">
        <f t="shared" si="1570"/>
        <v>0</v>
      </c>
      <c r="AA5067" s="14">
        <f t="shared" si="1571"/>
        <v>0</v>
      </c>
      <c r="AB5067" s="14">
        <f t="shared" si="1572"/>
        <v>0</v>
      </c>
      <c r="AC5067" s="15">
        <f t="shared" si="1573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58"/>
        <v>176</v>
      </c>
      <c r="O5068" s="14">
        <f t="shared" si="1559"/>
        <v>0</v>
      </c>
      <c r="P5068" s="14">
        <f t="shared" si="1560"/>
        <v>0</v>
      </c>
      <c r="Q5068" s="14">
        <f t="shared" si="1561"/>
        <v>0</v>
      </c>
      <c r="R5068" s="14">
        <f t="shared" si="1562"/>
        <v>0</v>
      </c>
      <c r="S5068" s="14">
        <f t="shared" si="1563"/>
        <v>105.6</v>
      </c>
      <c r="T5068" s="14">
        <f t="shared" si="1564"/>
        <v>0</v>
      </c>
      <c r="U5068" s="14">
        <f t="shared" si="1565"/>
        <v>0</v>
      </c>
      <c r="V5068" s="14">
        <f t="shared" si="1566"/>
        <v>0</v>
      </c>
      <c r="W5068" s="14">
        <f t="shared" si="1567"/>
        <v>0</v>
      </c>
      <c r="X5068" s="14">
        <f t="shared" si="1568"/>
        <v>281.60000000000002</v>
      </c>
      <c r="Y5068" s="14">
        <f t="shared" si="1569"/>
        <v>0</v>
      </c>
      <c r="Z5068" s="14">
        <f t="shared" si="1570"/>
        <v>0</v>
      </c>
      <c r="AA5068" s="14">
        <f t="shared" si="1571"/>
        <v>0</v>
      </c>
      <c r="AB5068" s="14">
        <f t="shared" si="1572"/>
        <v>0</v>
      </c>
      <c r="AC5068" s="15">
        <f t="shared" si="1573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58"/>
        <v>164</v>
      </c>
      <c r="O5069" s="14">
        <f t="shared" si="1559"/>
        <v>0</v>
      </c>
      <c r="P5069" s="14">
        <f t="shared" si="1560"/>
        <v>0</v>
      </c>
      <c r="Q5069" s="14">
        <f t="shared" si="1561"/>
        <v>0</v>
      </c>
      <c r="R5069" s="14">
        <f t="shared" si="1562"/>
        <v>0</v>
      </c>
      <c r="S5069" s="14">
        <f t="shared" si="1563"/>
        <v>98.399999999999991</v>
      </c>
      <c r="T5069" s="14">
        <f t="shared" si="1564"/>
        <v>0</v>
      </c>
      <c r="U5069" s="14">
        <f t="shared" si="1565"/>
        <v>0</v>
      </c>
      <c r="V5069" s="14">
        <f t="shared" si="1566"/>
        <v>0</v>
      </c>
      <c r="W5069" s="14">
        <f t="shared" si="1567"/>
        <v>0</v>
      </c>
      <c r="X5069" s="14">
        <f t="shared" si="1568"/>
        <v>262.39999999999998</v>
      </c>
      <c r="Y5069" s="14">
        <f t="shared" si="1569"/>
        <v>0</v>
      </c>
      <c r="Z5069" s="14">
        <f t="shared" si="1570"/>
        <v>0</v>
      </c>
      <c r="AA5069" s="14">
        <f t="shared" si="1571"/>
        <v>0</v>
      </c>
      <c r="AB5069" s="14">
        <f t="shared" si="1572"/>
        <v>0</v>
      </c>
      <c r="AC5069" s="15">
        <f t="shared" si="1573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58"/>
        <v>154</v>
      </c>
      <c r="O5070" s="14">
        <f t="shared" si="1559"/>
        <v>0</v>
      </c>
      <c r="P5070" s="14">
        <f t="shared" si="1560"/>
        <v>0</v>
      </c>
      <c r="Q5070" s="14">
        <f t="shared" si="1561"/>
        <v>0</v>
      </c>
      <c r="R5070" s="14">
        <f t="shared" si="1562"/>
        <v>0</v>
      </c>
      <c r="S5070" s="14">
        <f t="shared" si="1563"/>
        <v>89.320000000000007</v>
      </c>
      <c r="T5070" s="14">
        <f t="shared" si="1564"/>
        <v>0</v>
      </c>
      <c r="U5070" s="14">
        <f t="shared" si="1565"/>
        <v>0</v>
      </c>
      <c r="V5070" s="14">
        <f t="shared" si="1566"/>
        <v>0</v>
      </c>
      <c r="W5070" s="14">
        <f t="shared" si="1567"/>
        <v>0</v>
      </c>
      <c r="X5070" s="14">
        <f t="shared" si="1568"/>
        <v>243.32</v>
      </c>
      <c r="Y5070" s="14">
        <f t="shared" si="1569"/>
        <v>0</v>
      </c>
      <c r="Z5070" s="14">
        <f t="shared" si="1570"/>
        <v>0</v>
      </c>
      <c r="AA5070" s="14">
        <f t="shared" si="1571"/>
        <v>0</v>
      </c>
      <c r="AB5070" s="14">
        <f t="shared" si="1572"/>
        <v>0</v>
      </c>
      <c r="AC5070" s="15">
        <f t="shared" si="1573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58"/>
        <v>176</v>
      </c>
      <c r="O5071" s="14">
        <f t="shared" si="1559"/>
        <v>0</v>
      </c>
      <c r="P5071" s="14">
        <f t="shared" si="1560"/>
        <v>0</v>
      </c>
      <c r="Q5071" s="14">
        <f t="shared" si="1561"/>
        <v>0</v>
      </c>
      <c r="R5071" s="14">
        <f t="shared" si="1562"/>
        <v>0</v>
      </c>
      <c r="S5071" s="14">
        <f t="shared" si="1563"/>
        <v>102.08</v>
      </c>
      <c r="T5071" s="14">
        <f t="shared" si="1564"/>
        <v>0</v>
      </c>
      <c r="U5071" s="14">
        <f t="shared" si="1565"/>
        <v>0</v>
      </c>
      <c r="V5071" s="14">
        <f t="shared" si="1566"/>
        <v>0</v>
      </c>
      <c r="W5071" s="14">
        <f t="shared" si="1567"/>
        <v>0</v>
      </c>
      <c r="X5071" s="14">
        <f t="shared" si="1568"/>
        <v>278.08</v>
      </c>
      <c r="Y5071" s="14">
        <f t="shared" si="1569"/>
        <v>0</v>
      </c>
      <c r="Z5071" s="14">
        <f t="shared" si="1570"/>
        <v>0</v>
      </c>
      <c r="AA5071" s="14">
        <f t="shared" si="1571"/>
        <v>0</v>
      </c>
      <c r="AB5071" s="14">
        <f t="shared" si="1572"/>
        <v>0</v>
      </c>
      <c r="AC5071" s="15">
        <f t="shared" si="1573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58"/>
        <v>188</v>
      </c>
      <c r="O5072" s="14">
        <f t="shared" si="1559"/>
        <v>0</v>
      </c>
      <c r="P5072" s="14">
        <f t="shared" si="1560"/>
        <v>0</v>
      </c>
      <c r="Q5072" s="14">
        <f t="shared" si="1561"/>
        <v>0</v>
      </c>
      <c r="R5072" s="14">
        <f t="shared" si="1562"/>
        <v>0</v>
      </c>
      <c r="S5072" s="14">
        <f t="shared" si="1563"/>
        <v>112.8</v>
      </c>
      <c r="T5072" s="14">
        <f t="shared" si="1564"/>
        <v>0</v>
      </c>
      <c r="U5072" s="14">
        <f t="shared" si="1565"/>
        <v>0</v>
      </c>
      <c r="V5072" s="14">
        <f t="shared" si="1566"/>
        <v>0</v>
      </c>
      <c r="W5072" s="14">
        <f t="shared" si="1567"/>
        <v>0</v>
      </c>
      <c r="X5072" s="14">
        <f t="shared" si="1568"/>
        <v>300.8</v>
      </c>
      <c r="Y5072" s="14">
        <f t="shared" si="1569"/>
        <v>0</v>
      </c>
      <c r="Z5072" s="14">
        <f t="shared" si="1570"/>
        <v>0</v>
      </c>
      <c r="AA5072" s="14">
        <f t="shared" si="1571"/>
        <v>0</v>
      </c>
      <c r="AB5072" s="14">
        <f t="shared" si="1572"/>
        <v>0</v>
      </c>
      <c r="AC5072" s="15">
        <f t="shared" si="1573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58"/>
        <v>204</v>
      </c>
      <c r="O5073" s="14">
        <f t="shared" si="1559"/>
        <v>0</v>
      </c>
      <c r="P5073" s="14">
        <f t="shared" si="1560"/>
        <v>0</v>
      </c>
      <c r="Q5073" s="14">
        <f t="shared" si="1561"/>
        <v>0</v>
      </c>
      <c r="R5073" s="14">
        <f t="shared" si="1562"/>
        <v>0</v>
      </c>
      <c r="S5073" s="14">
        <f t="shared" si="1563"/>
        <v>204</v>
      </c>
      <c r="T5073" s="14">
        <f t="shared" si="1564"/>
        <v>0</v>
      </c>
      <c r="U5073" s="14">
        <f t="shared" si="1565"/>
        <v>0</v>
      </c>
      <c r="V5073" s="14">
        <f t="shared" si="1566"/>
        <v>0</v>
      </c>
      <c r="W5073" s="14">
        <f t="shared" si="1567"/>
        <v>0</v>
      </c>
      <c r="X5073" s="14">
        <f t="shared" si="1568"/>
        <v>408</v>
      </c>
      <c r="Y5073" s="14">
        <f t="shared" si="1569"/>
        <v>0</v>
      </c>
      <c r="Z5073" s="14">
        <f t="shared" si="1570"/>
        <v>0</v>
      </c>
      <c r="AA5073" s="14">
        <f t="shared" si="1571"/>
        <v>0</v>
      </c>
      <c r="AB5073" s="14">
        <f t="shared" si="1572"/>
        <v>0</v>
      </c>
      <c r="AC5073" s="15">
        <f t="shared" si="1573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58"/>
        <v>176</v>
      </c>
      <c r="O5074" s="14">
        <f t="shared" si="1559"/>
        <v>0</v>
      </c>
      <c r="P5074" s="14">
        <f t="shared" si="1560"/>
        <v>0</v>
      </c>
      <c r="Q5074" s="14">
        <f t="shared" si="1561"/>
        <v>0</v>
      </c>
      <c r="R5074" s="14">
        <f t="shared" si="1562"/>
        <v>0</v>
      </c>
      <c r="S5074" s="14">
        <f t="shared" si="1563"/>
        <v>105.6</v>
      </c>
      <c r="T5074" s="14">
        <f t="shared" si="1564"/>
        <v>0</v>
      </c>
      <c r="U5074" s="14">
        <f t="shared" si="1565"/>
        <v>0</v>
      </c>
      <c r="V5074" s="14">
        <f t="shared" si="1566"/>
        <v>0</v>
      </c>
      <c r="W5074" s="14">
        <f t="shared" si="1567"/>
        <v>0</v>
      </c>
      <c r="X5074" s="14">
        <f t="shared" si="1568"/>
        <v>281.60000000000002</v>
      </c>
      <c r="Y5074" s="14">
        <f t="shared" si="1569"/>
        <v>0</v>
      </c>
      <c r="Z5074" s="14">
        <f t="shared" si="1570"/>
        <v>0</v>
      </c>
      <c r="AA5074" s="14">
        <f t="shared" si="1571"/>
        <v>0</v>
      </c>
      <c r="AB5074" s="14">
        <f t="shared" si="1572"/>
        <v>0</v>
      </c>
      <c r="AC5074" s="15">
        <f t="shared" si="1573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58"/>
        <v>240</v>
      </c>
      <c r="O5075" s="14">
        <f t="shared" si="1559"/>
        <v>0</v>
      </c>
      <c r="P5075" s="14">
        <f t="shared" si="1560"/>
        <v>0</v>
      </c>
      <c r="Q5075" s="14">
        <f t="shared" si="1561"/>
        <v>0</v>
      </c>
      <c r="R5075" s="14">
        <f t="shared" si="1562"/>
        <v>0</v>
      </c>
      <c r="S5075" s="14">
        <f t="shared" si="1563"/>
        <v>240</v>
      </c>
      <c r="T5075" s="14">
        <f t="shared" si="1564"/>
        <v>0</v>
      </c>
      <c r="U5075" s="14">
        <f t="shared" si="1565"/>
        <v>0</v>
      </c>
      <c r="V5075" s="14">
        <f t="shared" si="1566"/>
        <v>0</v>
      </c>
      <c r="W5075" s="14">
        <f t="shared" si="1567"/>
        <v>0</v>
      </c>
      <c r="X5075" s="14">
        <f t="shared" si="1568"/>
        <v>480</v>
      </c>
      <c r="Y5075" s="14">
        <f t="shared" si="1569"/>
        <v>0</v>
      </c>
      <c r="Z5075" s="14">
        <f t="shared" si="1570"/>
        <v>0</v>
      </c>
      <c r="AA5075" s="14">
        <f t="shared" si="1571"/>
        <v>0</v>
      </c>
      <c r="AB5075" s="14">
        <f t="shared" si="1572"/>
        <v>0</v>
      </c>
      <c r="AC5075" s="15">
        <f t="shared" si="1573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58"/>
        <v>240</v>
      </c>
      <c r="O5076" s="14">
        <f t="shared" si="1559"/>
        <v>0</v>
      </c>
      <c r="P5076" s="14">
        <f t="shared" si="1560"/>
        <v>0</v>
      </c>
      <c r="Q5076" s="14">
        <f t="shared" si="1561"/>
        <v>0</v>
      </c>
      <c r="R5076" s="14">
        <f t="shared" si="1562"/>
        <v>0</v>
      </c>
      <c r="S5076" s="14">
        <f t="shared" si="1563"/>
        <v>240</v>
      </c>
      <c r="T5076" s="14">
        <f t="shared" si="1564"/>
        <v>0</v>
      </c>
      <c r="U5076" s="14">
        <f t="shared" si="1565"/>
        <v>0</v>
      </c>
      <c r="V5076" s="14">
        <f t="shared" si="1566"/>
        <v>0</v>
      </c>
      <c r="W5076" s="14">
        <f t="shared" si="1567"/>
        <v>0</v>
      </c>
      <c r="X5076" s="14">
        <f t="shared" si="1568"/>
        <v>480</v>
      </c>
      <c r="Y5076" s="14">
        <f t="shared" si="1569"/>
        <v>0</v>
      </c>
      <c r="Z5076" s="14">
        <f t="shared" si="1570"/>
        <v>0</v>
      </c>
      <c r="AA5076" s="14">
        <f t="shared" si="1571"/>
        <v>0</v>
      </c>
      <c r="AB5076" s="14">
        <f t="shared" si="1572"/>
        <v>0</v>
      </c>
      <c r="AC5076" s="15">
        <f t="shared" si="1573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58"/>
        <v>244</v>
      </c>
      <c r="O5077" s="14">
        <f t="shared" si="1559"/>
        <v>0</v>
      </c>
      <c r="P5077" s="14">
        <f t="shared" si="1560"/>
        <v>0</v>
      </c>
      <c r="Q5077" s="14">
        <f t="shared" si="1561"/>
        <v>0</v>
      </c>
      <c r="R5077" s="14">
        <f t="shared" si="1562"/>
        <v>0</v>
      </c>
      <c r="S5077" s="14">
        <f t="shared" si="1563"/>
        <v>292.8</v>
      </c>
      <c r="T5077" s="14">
        <f t="shared" si="1564"/>
        <v>0</v>
      </c>
      <c r="U5077" s="14">
        <f t="shared" si="1565"/>
        <v>0</v>
      </c>
      <c r="V5077" s="14">
        <f t="shared" si="1566"/>
        <v>0</v>
      </c>
      <c r="W5077" s="14">
        <f t="shared" si="1567"/>
        <v>0</v>
      </c>
      <c r="X5077" s="14">
        <f t="shared" si="1568"/>
        <v>536.79999999999995</v>
      </c>
      <c r="Y5077" s="14">
        <f t="shared" si="1569"/>
        <v>0</v>
      </c>
      <c r="Z5077" s="14">
        <f t="shared" si="1570"/>
        <v>0</v>
      </c>
      <c r="AA5077" s="14">
        <f t="shared" si="1571"/>
        <v>0</v>
      </c>
      <c r="AB5077" s="14">
        <f t="shared" si="1572"/>
        <v>0</v>
      </c>
      <c r="AC5077" s="15">
        <f t="shared" si="1573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58"/>
        <v>216</v>
      </c>
      <c r="O5078" s="14">
        <f t="shared" si="1559"/>
        <v>0</v>
      </c>
      <c r="P5078" s="14">
        <f t="shared" si="1560"/>
        <v>0</v>
      </c>
      <c r="Q5078" s="14">
        <f t="shared" si="1561"/>
        <v>0</v>
      </c>
      <c r="R5078" s="14">
        <f t="shared" si="1562"/>
        <v>0</v>
      </c>
      <c r="S5078" s="14">
        <f t="shared" si="1563"/>
        <v>216</v>
      </c>
      <c r="T5078" s="14">
        <f t="shared" si="1564"/>
        <v>0</v>
      </c>
      <c r="U5078" s="14">
        <f t="shared" si="1565"/>
        <v>0</v>
      </c>
      <c r="V5078" s="14">
        <f t="shared" si="1566"/>
        <v>0</v>
      </c>
      <c r="W5078" s="14">
        <f t="shared" si="1567"/>
        <v>0</v>
      </c>
      <c r="X5078" s="14">
        <f t="shared" si="1568"/>
        <v>432</v>
      </c>
      <c r="Y5078" s="14">
        <f t="shared" si="1569"/>
        <v>0</v>
      </c>
      <c r="Z5078" s="14">
        <f t="shared" si="1570"/>
        <v>0</v>
      </c>
      <c r="AA5078" s="14">
        <f t="shared" si="1571"/>
        <v>0</v>
      </c>
      <c r="AB5078" s="14">
        <f t="shared" si="1572"/>
        <v>0</v>
      </c>
      <c r="AC5078" s="15">
        <f t="shared" si="1573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58"/>
        <v>224</v>
      </c>
      <c r="O5079" s="14">
        <f t="shared" si="1559"/>
        <v>0</v>
      </c>
      <c r="P5079" s="14">
        <f t="shared" si="1560"/>
        <v>0</v>
      </c>
      <c r="Q5079" s="14">
        <f t="shared" si="1561"/>
        <v>0</v>
      </c>
      <c r="R5079" s="14">
        <f t="shared" si="1562"/>
        <v>0</v>
      </c>
      <c r="S5079" s="14">
        <f t="shared" si="1563"/>
        <v>358.40000000000003</v>
      </c>
      <c r="T5079" s="14">
        <f t="shared" si="1564"/>
        <v>0</v>
      </c>
      <c r="U5079" s="14">
        <f t="shared" si="1565"/>
        <v>0</v>
      </c>
      <c r="V5079" s="14">
        <f t="shared" si="1566"/>
        <v>0</v>
      </c>
      <c r="W5079" s="14">
        <f t="shared" si="1567"/>
        <v>0</v>
      </c>
      <c r="X5079" s="14">
        <f t="shared" si="1568"/>
        <v>582.40000000000009</v>
      </c>
      <c r="Y5079" s="14">
        <f t="shared" si="1569"/>
        <v>0</v>
      </c>
      <c r="Z5079" s="14">
        <f t="shared" si="1570"/>
        <v>0</v>
      </c>
      <c r="AA5079" s="14">
        <f t="shared" si="1571"/>
        <v>0</v>
      </c>
      <c r="AB5079" s="14">
        <f t="shared" si="1572"/>
        <v>0</v>
      </c>
      <c r="AC5079" s="15">
        <f t="shared" si="1573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58"/>
        <v>224</v>
      </c>
      <c r="O5080" s="14">
        <f t="shared" si="1559"/>
        <v>0</v>
      </c>
      <c r="P5080" s="14">
        <f t="shared" si="1560"/>
        <v>0</v>
      </c>
      <c r="Q5080" s="14">
        <f t="shared" si="1561"/>
        <v>0</v>
      </c>
      <c r="R5080" s="14">
        <f t="shared" si="1562"/>
        <v>0</v>
      </c>
      <c r="S5080" s="14">
        <f t="shared" si="1563"/>
        <v>448.00000000000006</v>
      </c>
      <c r="T5080" s="14">
        <f t="shared" si="1564"/>
        <v>0</v>
      </c>
      <c r="U5080" s="14">
        <f t="shared" si="1565"/>
        <v>0</v>
      </c>
      <c r="V5080" s="14">
        <f t="shared" si="1566"/>
        <v>0</v>
      </c>
      <c r="W5080" s="14">
        <f t="shared" si="1567"/>
        <v>0</v>
      </c>
      <c r="X5080" s="14">
        <f t="shared" si="1568"/>
        <v>672</v>
      </c>
      <c r="Y5080" s="14">
        <f t="shared" si="1569"/>
        <v>0</v>
      </c>
      <c r="Z5080" s="14">
        <f t="shared" si="1570"/>
        <v>0</v>
      </c>
      <c r="AA5080" s="14">
        <f t="shared" si="1571"/>
        <v>0</v>
      </c>
      <c r="AB5080" s="14">
        <f t="shared" si="1572"/>
        <v>0</v>
      </c>
      <c r="AC5080" s="15">
        <f t="shared" si="1573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869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74">D5082*$D$3</f>
        <v>220</v>
      </c>
      <c r="O5082" s="14">
        <f t="shared" ref="O5082" si="1575">E5082*$E$3</f>
        <v>0</v>
      </c>
      <c r="P5082" s="14">
        <f t="shared" ref="P5082" si="1576">F5082*$F$3</f>
        <v>0</v>
      </c>
      <c r="Q5082" s="14">
        <f t="shared" ref="Q5082" si="1577">G5082*$G$3</f>
        <v>0</v>
      </c>
      <c r="R5082" s="14">
        <f t="shared" ref="R5082" si="1578">H5082*$H$3</f>
        <v>0</v>
      </c>
      <c r="S5082" s="14">
        <f t="shared" ref="S5082" si="1579">(N5082/100)*(I5082*$I$3)+(N5082/100)*(J5082*$J$3)</f>
        <v>352</v>
      </c>
      <c r="T5082" s="14">
        <f t="shared" ref="T5082" si="1580">(O5082/100)*(K5082*$K$3)</f>
        <v>0</v>
      </c>
      <c r="U5082" s="14">
        <f t="shared" ref="U5082" si="1581">(P5082/100)*(K5082*$K$3)+(P5082/100)*(L5082*$L$3)</f>
        <v>0</v>
      </c>
      <c r="V5082" s="14">
        <f t="shared" ref="V5082" si="1582">(Q5082/100)*(L5082*$L$3)</f>
        <v>0</v>
      </c>
      <c r="W5082" s="14">
        <f t="shared" ref="W5082" si="1583">(R5082/100)*(K5082*$K$3)+(R5082/100)*(L5082*$L$3)</f>
        <v>0</v>
      </c>
      <c r="X5082" s="14">
        <f t="shared" ref="X5082" si="1584">N5082+S5082</f>
        <v>572</v>
      </c>
      <c r="Y5082" s="14">
        <f t="shared" ref="Y5082" si="1585">O5082+T5082</f>
        <v>0</v>
      </c>
      <c r="Z5082" s="14">
        <f t="shared" ref="Z5082" si="1586">P5082+U5082</f>
        <v>0</v>
      </c>
      <c r="AA5082" s="14">
        <f t="shared" ref="AA5082" si="1587">Q5082+V5082</f>
        <v>0</v>
      </c>
      <c r="AB5082" s="14">
        <f t="shared" ref="AB5082" si="1588">R5082+W5082</f>
        <v>0</v>
      </c>
      <c r="AC5082" s="15">
        <f t="shared" ref="AC5082" si="1589">ROUND(X5082+Y5082+Z5082+AA5082+AB5082,1)</f>
        <v>572</v>
      </c>
      <c r="AD5082" s="48"/>
    </row>
    <row r="5083" spans="1:30">
      <c r="A5083" s="99"/>
      <c r="B5083" s="87" t="s">
        <v>870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90">D5083*$D$3</f>
        <v>120</v>
      </c>
      <c r="O5083" s="14">
        <f t="shared" ref="O5083" si="1591">E5083*$E$3</f>
        <v>0</v>
      </c>
      <c r="P5083" s="14">
        <f t="shared" ref="P5083" si="1592">F5083*$F$3</f>
        <v>160</v>
      </c>
      <c r="Q5083" s="14">
        <f t="shared" ref="Q5083" si="1593">G5083*$G$3</f>
        <v>0</v>
      </c>
      <c r="R5083" s="14">
        <f t="shared" ref="R5083" si="1594">H5083*$H$3</f>
        <v>0</v>
      </c>
      <c r="S5083" s="14">
        <f t="shared" ref="S5083" si="1595">(N5083/100)*(I5083*$I$3)+(N5083/100)*(J5083*$J$3)</f>
        <v>48</v>
      </c>
      <c r="T5083" s="14">
        <f t="shared" ref="T5083" si="1596">(O5083/100)*(K5083*$K$3)</f>
        <v>0</v>
      </c>
      <c r="U5083" s="14">
        <f t="shared" ref="U5083" si="1597">(P5083/100)*(K5083*$K$3)+(P5083/100)*(L5083*$L$3)</f>
        <v>128</v>
      </c>
      <c r="V5083" s="14">
        <f t="shared" ref="V5083" si="1598">(Q5083/100)*(L5083*$L$3)</f>
        <v>0</v>
      </c>
      <c r="W5083" s="14">
        <f t="shared" ref="W5083" si="1599">(R5083/100)*(K5083*$K$3)+(R5083/100)*(L5083*$L$3)</f>
        <v>0</v>
      </c>
      <c r="X5083" s="14">
        <f t="shared" ref="X5083" si="1600">N5083+S5083</f>
        <v>168</v>
      </c>
      <c r="Y5083" s="14">
        <f t="shared" ref="Y5083" si="1601">O5083+T5083</f>
        <v>0</v>
      </c>
      <c r="Z5083" s="14">
        <f t="shared" ref="Z5083" si="1602">P5083+U5083</f>
        <v>288</v>
      </c>
      <c r="AA5083" s="14">
        <f t="shared" ref="AA5083" si="1603">Q5083+V5083</f>
        <v>0</v>
      </c>
      <c r="AB5083" s="14">
        <f t="shared" ref="AB5083" si="1604">R5083+W5083</f>
        <v>0</v>
      </c>
      <c r="AC5083" s="15">
        <f t="shared" ref="AC5083" si="1605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606">D5084*$D$3</f>
        <v>152</v>
      </c>
      <c r="O5084" s="14">
        <f t="shared" ref="O5084:O5107" si="1607">E5084*$E$3</f>
        <v>0</v>
      </c>
      <c r="P5084" s="14">
        <f t="shared" ref="P5084:P5107" si="1608">F5084*$F$3</f>
        <v>0</v>
      </c>
      <c r="Q5084" s="14">
        <f t="shared" ref="Q5084:Q5107" si="1609">G5084*$G$3</f>
        <v>0</v>
      </c>
      <c r="R5084" s="14">
        <f t="shared" ref="R5084:R5107" si="1610">H5084*$H$3</f>
        <v>0</v>
      </c>
      <c r="S5084" s="14">
        <f t="shared" ref="S5084:S5107" si="1611">(N5084/100)*(I5084*$I$3)+(N5084/100)*(J5084*$J$3)</f>
        <v>63.84</v>
      </c>
      <c r="T5084" s="14">
        <f t="shared" ref="T5084:T5107" si="1612">(O5084/100)*(K5084*$K$3)</f>
        <v>0</v>
      </c>
      <c r="U5084" s="14">
        <f t="shared" ref="U5084:U5107" si="1613">(P5084/100)*(K5084*$K$3)+(P5084/100)*(L5084*$L$3)</f>
        <v>0</v>
      </c>
      <c r="V5084" s="14">
        <f t="shared" ref="V5084:V5107" si="1614">(Q5084/100)*(L5084*$L$3)</f>
        <v>0</v>
      </c>
      <c r="W5084" s="14">
        <f t="shared" ref="W5084:W5107" si="1615">(R5084/100)*(K5084*$K$3)+(R5084/100)*(L5084*$L$3)</f>
        <v>0</v>
      </c>
      <c r="X5084" s="14">
        <f t="shared" ref="X5084:X5107" si="1616">N5084+S5084</f>
        <v>215.84</v>
      </c>
      <c r="Y5084" s="14">
        <f t="shared" ref="Y5084:Y5107" si="1617">O5084+T5084</f>
        <v>0</v>
      </c>
      <c r="Z5084" s="14">
        <f t="shared" ref="Z5084:Z5107" si="1618">P5084+U5084</f>
        <v>0</v>
      </c>
      <c r="AA5084" s="14">
        <f t="shared" ref="AA5084:AA5107" si="1619">Q5084+V5084</f>
        <v>0</v>
      </c>
      <c r="AB5084" s="14">
        <f t="shared" ref="AB5084:AB5107" si="1620">R5084+W5084</f>
        <v>0</v>
      </c>
      <c r="AC5084" s="15">
        <f t="shared" ref="AC5084:AC5107" si="1621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606"/>
        <v>250</v>
      </c>
      <c r="O5085" s="14">
        <f t="shared" si="1607"/>
        <v>0</v>
      </c>
      <c r="P5085" s="14">
        <f t="shared" si="1608"/>
        <v>0</v>
      </c>
      <c r="Q5085" s="14">
        <f t="shared" si="1609"/>
        <v>0</v>
      </c>
      <c r="R5085" s="14">
        <f t="shared" si="1610"/>
        <v>0</v>
      </c>
      <c r="S5085" s="14">
        <f t="shared" si="1611"/>
        <v>185</v>
      </c>
      <c r="T5085" s="14">
        <f t="shared" si="1612"/>
        <v>0</v>
      </c>
      <c r="U5085" s="14">
        <f t="shared" si="1613"/>
        <v>0</v>
      </c>
      <c r="V5085" s="14">
        <f t="shared" si="1614"/>
        <v>0</v>
      </c>
      <c r="W5085" s="14">
        <f t="shared" si="1615"/>
        <v>0</v>
      </c>
      <c r="X5085" s="14">
        <f t="shared" si="1616"/>
        <v>435</v>
      </c>
      <c r="Y5085" s="14">
        <f t="shared" si="1617"/>
        <v>0</v>
      </c>
      <c r="Z5085" s="14">
        <f t="shared" si="1618"/>
        <v>0</v>
      </c>
      <c r="AA5085" s="14">
        <f t="shared" si="1619"/>
        <v>0</v>
      </c>
      <c r="AB5085" s="14">
        <f t="shared" si="1620"/>
        <v>0</v>
      </c>
      <c r="AC5085" s="15">
        <f t="shared" si="1621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606"/>
        <v>144</v>
      </c>
      <c r="O5086" s="14">
        <f t="shared" si="1607"/>
        <v>0</v>
      </c>
      <c r="P5086" s="14">
        <f t="shared" si="1608"/>
        <v>0</v>
      </c>
      <c r="Q5086" s="14">
        <f t="shared" si="1609"/>
        <v>0</v>
      </c>
      <c r="R5086" s="14">
        <f t="shared" si="1610"/>
        <v>0</v>
      </c>
      <c r="S5086" s="14">
        <f t="shared" si="1611"/>
        <v>60.48</v>
      </c>
      <c r="T5086" s="14">
        <f t="shared" si="1612"/>
        <v>0</v>
      </c>
      <c r="U5086" s="14">
        <f t="shared" si="1613"/>
        <v>0</v>
      </c>
      <c r="V5086" s="14">
        <f t="shared" si="1614"/>
        <v>0</v>
      </c>
      <c r="W5086" s="14">
        <f t="shared" si="1615"/>
        <v>0</v>
      </c>
      <c r="X5086" s="14">
        <f t="shared" si="1616"/>
        <v>204.48</v>
      </c>
      <c r="Y5086" s="14">
        <f t="shared" si="1617"/>
        <v>0</v>
      </c>
      <c r="Z5086" s="14">
        <f t="shared" si="1618"/>
        <v>0</v>
      </c>
      <c r="AA5086" s="14">
        <f t="shared" si="1619"/>
        <v>0</v>
      </c>
      <c r="AB5086" s="14">
        <f t="shared" si="1620"/>
        <v>0</v>
      </c>
      <c r="AC5086" s="15">
        <f t="shared" si="1621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606"/>
        <v>152</v>
      </c>
      <c r="O5087" s="14">
        <f t="shared" si="1607"/>
        <v>0</v>
      </c>
      <c r="P5087" s="14">
        <f t="shared" si="1608"/>
        <v>0</v>
      </c>
      <c r="Q5087" s="14">
        <f t="shared" si="1609"/>
        <v>0</v>
      </c>
      <c r="R5087" s="14">
        <f t="shared" si="1610"/>
        <v>0</v>
      </c>
      <c r="S5087" s="14">
        <f t="shared" si="1611"/>
        <v>106.4</v>
      </c>
      <c r="T5087" s="14">
        <f t="shared" si="1612"/>
        <v>0</v>
      </c>
      <c r="U5087" s="14">
        <f t="shared" si="1613"/>
        <v>0</v>
      </c>
      <c r="V5087" s="14">
        <f t="shared" si="1614"/>
        <v>0</v>
      </c>
      <c r="W5087" s="14">
        <f t="shared" si="1615"/>
        <v>0</v>
      </c>
      <c r="X5087" s="14">
        <f t="shared" si="1616"/>
        <v>258.39999999999998</v>
      </c>
      <c r="Y5087" s="14">
        <f t="shared" si="1617"/>
        <v>0</v>
      </c>
      <c r="Z5087" s="14">
        <f t="shared" si="1618"/>
        <v>0</v>
      </c>
      <c r="AA5087" s="14">
        <f t="shared" si="1619"/>
        <v>0</v>
      </c>
      <c r="AB5087" s="14">
        <f t="shared" si="1620"/>
        <v>0</v>
      </c>
      <c r="AC5087" s="15">
        <f t="shared" si="1621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606"/>
        <v>212</v>
      </c>
      <c r="O5088" s="14">
        <f t="shared" si="1607"/>
        <v>0</v>
      </c>
      <c r="P5088" s="14">
        <f t="shared" si="1608"/>
        <v>22</v>
      </c>
      <c r="Q5088" s="14">
        <f t="shared" si="1609"/>
        <v>0</v>
      </c>
      <c r="R5088" s="14">
        <f t="shared" si="1610"/>
        <v>0</v>
      </c>
      <c r="S5088" s="14">
        <f t="shared" si="1611"/>
        <v>89.04</v>
      </c>
      <c r="T5088" s="14">
        <f t="shared" si="1612"/>
        <v>0</v>
      </c>
      <c r="U5088" s="14">
        <f t="shared" si="1613"/>
        <v>9.68</v>
      </c>
      <c r="V5088" s="14">
        <f t="shared" si="1614"/>
        <v>0</v>
      </c>
      <c r="W5088" s="14">
        <f t="shared" si="1615"/>
        <v>0</v>
      </c>
      <c r="X5088" s="14">
        <f t="shared" si="1616"/>
        <v>301.04000000000002</v>
      </c>
      <c r="Y5088" s="14">
        <f t="shared" si="1617"/>
        <v>0</v>
      </c>
      <c r="Z5088" s="14">
        <f t="shared" si="1618"/>
        <v>31.68</v>
      </c>
      <c r="AA5088" s="14">
        <f t="shared" si="1619"/>
        <v>0</v>
      </c>
      <c r="AB5088" s="14">
        <f t="shared" si="1620"/>
        <v>0</v>
      </c>
      <c r="AC5088" s="15">
        <f t="shared" si="1621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06"/>
        <v>110</v>
      </c>
      <c r="O5089" s="14">
        <f t="shared" si="1607"/>
        <v>0</v>
      </c>
      <c r="P5089" s="14">
        <f t="shared" si="1608"/>
        <v>0</v>
      </c>
      <c r="Q5089" s="14">
        <f t="shared" si="1609"/>
        <v>0</v>
      </c>
      <c r="R5089" s="14">
        <f t="shared" si="1610"/>
        <v>0</v>
      </c>
      <c r="S5089" s="14">
        <f t="shared" si="1611"/>
        <v>55.000000000000007</v>
      </c>
      <c r="T5089" s="14">
        <f t="shared" si="1612"/>
        <v>0</v>
      </c>
      <c r="U5089" s="14">
        <f t="shared" si="1613"/>
        <v>0</v>
      </c>
      <c r="V5089" s="14">
        <f t="shared" si="1614"/>
        <v>0</v>
      </c>
      <c r="W5089" s="14">
        <f t="shared" si="1615"/>
        <v>0</v>
      </c>
      <c r="X5089" s="14">
        <f t="shared" si="1616"/>
        <v>165</v>
      </c>
      <c r="Y5089" s="14">
        <f t="shared" si="1617"/>
        <v>0</v>
      </c>
      <c r="Z5089" s="14">
        <f t="shared" si="1618"/>
        <v>0</v>
      </c>
      <c r="AA5089" s="14">
        <f t="shared" si="1619"/>
        <v>0</v>
      </c>
      <c r="AB5089" s="14">
        <f t="shared" si="1620"/>
        <v>0</v>
      </c>
      <c r="AC5089" s="15">
        <f t="shared" si="1621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06"/>
        <v>198</v>
      </c>
      <c r="O5090" s="14">
        <f t="shared" si="1607"/>
        <v>0</v>
      </c>
      <c r="P5090" s="14">
        <f t="shared" si="1608"/>
        <v>0</v>
      </c>
      <c r="Q5090" s="14">
        <f t="shared" si="1609"/>
        <v>0</v>
      </c>
      <c r="R5090" s="14">
        <f t="shared" si="1610"/>
        <v>0</v>
      </c>
      <c r="S5090" s="14">
        <f t="shared" si="1611"/>
        <v>122.76</v>
      </c>
      <c r="T5090" s="14">
        <f t="shared" si="1612"/>
        <v>0</v>
      </c>
      <c r="U5090" s="14">
        <f t="shared" si="1613"/>
        <v>0</v>
      </c>
      <c r="V5090" s="14">
        <f t="shared" si="1614"/>
        <v>0</v>
      </c>
      <c r="W5090" s="14">
        <f t="shared" si="1615"/>
        <v>0</v>
      </c>
      <c r="X5090" s="14">
        <f t="shared" si="1616"/>
        <v>320.76</v>
      </c>
      <c r="Y5090" s="14">
        <f t="shared" si="1617"/>
        <v>0</v>
      </c>
      <c r="Z5090" s="14">
        <f t="shared" si="1618"/>
        <v>0</v>
      </c>
      <c r="AA5090" s="14">
        <f t="shared" si="1619"/>
        <v>0</v>
      </c>
      <c r="AB5090" s="14">
        <f t="shared" si="1620"/>
        <v>0</v>
      </c>
      <c r="AC5090" s="15">
        <f t="shared" si="1621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06"/>
        <v>200</v>
      </c>
      <c r="O5091" s="14">
        <f t="shared" si="1607"/>
        <v>0</v>
      </c>
      <c r="P5091" s="14">
        <f t="shared" si="1608"/>
        <v>0</v>
      </c>
      <c r="Q5091" s="14">
        <f t="shared" si="1609"/>
        <v>0</v>
      </c>
      <c r="R5091" s="14">
        <f t="shared" si="1610"/>
        <v>0</v>
      </c>
      <c r="S5091" s="14">
        <f t="shared" si="1611"/>
        <v>140</v>
      </c>
      <c r="T5091" s="14">
        <f t="shared" si="1612"/>
        <v>0</v>
      </c>
      <c r="U5091" s="14">
        <f t="shared" si="1613"/>
        <v>0</v>
      </c>
      <c r="V5091" s="14">
        <f t="shared" si="1614"/>
        <v>0</v>
      </c>
      <c r="W5091" s="14">
        <f t="shared" si="1615"/>
        <v>0</v>
      </c>
      <c r="X5091" s="14">
        <f t="shared" si="1616"/>
        <v>340</v>
      </c>
      <c r="Y5091" s="14">
        <f t="shared" si="1617"/>
        <v>0</v>
      </c>
      <c r="Z5091" s="14">
        <f t="shared" si="1618"/>
        <v>0</v>
      </c>
      <c r="AA5091" s="14">
        <f t="shared" si="1619"/>
        <v>0</v>
      </c>
      <c r="AB5091" s="14">
        <f t="shared" si="1620"/>
        <v>0</v>
      </c>
      <c r="AC5091" s="15">
        <f t="shared" si="1621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606"/>
        <v>172</v>
      </c>
      <c r="O5092" s="14">
        <f t="shared" si="1607"/>
        <v>0</v>
      </c>
      <c r="P5092" s="14">
        <f t="shared" si="1608"/>
        <v>0</v>
      </c>
      <c r="Q5092" s="14">
        <f t="shared" si="1609"/>
        <v>0</v>
      </c>
      <c r="R5092" s="14">
        <f t="shared" si="1610"/>
        <v>0</v>
      </c>
      <c r="S5092" s="14">
        <f t="shared" si="1611"/>
        <v>106.64</v>
      </c>
      <c r="T5092" s="14">
        <f t="shared" si="1612"/>
        <v>0</v>
      </c>
      <c r="U5092" s="14">
        <f t="shared" si="1613"/>
        <v>0</v>
      </c>
      <c r="V5092" s="14">
        <f t="shared" si="1614"/>
        <v>0</v>
      </c>
      <c r="W5092" s="14">
        <f t="shared" si="1615"/>
        <v>0</v>
      </c>
      <c r="X5092" s="14">
        <f t="shared" si="1616"/>
        <v>278.64</v>
      </c>
      <c r="Y5092" s="14">
        <f t="shared" si="1617"/>
        <v>0</v>
      </c>
      <c r="Z5092" s="14">
        <f t="shared" si="1618"/>
        <v>0</v>
      </c>
      <c r="AA5092" s="14">
        <f t="shared" si="1619"/>
        <v>0</v>
      </c>
      <c r="AB5092" s="14">
        <f t="shared" si="1620"/>
        <v>0</v>
      </c>
      <c r="AC5092" s="15">
        <f t="shared" si="1621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06"/>
        <v>166</v>
      </c>
      <c r="O5093" s="14">
        <f t="shared" si="1607"/>
        <v>0</v>
      </c>
      <c r="P5093" s="14">
        <f t="shared" si="1608"/>
        <v>0</v>
      </c>
      <c r="Q5093" s="14">
        <f t="shared" si="1609"/>
        <v>0</v>
      </c>
      <c r="R5093" s="14">
        <f t="shared" si="1610"/>
        <v>0</v>
      </c>
      <c r="S5093" s="14">
        <f t="shared" si="1611"/>
        <v>102.92</v>
      </c>
      <c r="T5093" s="14">
        <f t="shared" si="1612"/>
        <v>0</v>
      </c>
      <c r="U5093" s="14">
        <f t="shared" si="1613"/>
        <v>0</v>
      </c>
      <c r="V5093" s="14">
        <f t="shared" si="1614"/>
        <v>0</v>
      </c>
      <c r="W5093" s="14">
        <f t="shared" si="1615"/>
        <v>0</v>
      </c>
      <c r="X5093" s="14">
        <f t="shared" si="1616"/>
        <v>268.92</v>
      </c>
      <c r="Y5093" s="14">
        <f t="shared" si="1617"/>
        <v>0</v>
      </c>
      <c r="Z5093" s="14">
        <f t="shared" si="1618"/>
        <v>0</v>
      </c>
      <c r="AA5093" s="14">
        <f t="shared" si="1619"/>
        <v>0</v>
      </c>
      <c r="AB5093" s="14">
        <f t="shared" si="1620"/>
        <v>0</v>
      </c>
      <c r="AC5093" s="15">
        <f t="shared" si="1621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06"/>
        <v>166</v>
      </c>
      <c r="O5094" s="14">
        <f t="shared" si="1607"/>
        <v>0</v>
      </c>
      <c r="P5094" s="14">
        <f t="shared" si="1608"/>
        <v>0</v>
      </c>
      <c r="Q5094" s="14">
        <f t="shared" si="1609"/>
        <v>0</v>
      </c>
      <c r="R5094" s="14">
        <f t="shared" si="1610"/>
        <v>0</v>
      </c>
      <c r="S5094" s="14">
        <f t="shared" si="1611"/>
        <v>102.92</v>
      </c>
      <c r="T5094" s="14">
        <f t="shared" si="1612"/>
        <v>0</v>
      </c>
      <c r="U5094" s="14">
        <f t="shared" si="1613"/>
        <v>0</v>
      </c>
      <c r="V5094" s="14">
        <f t="shared" si="1614"/>
        <v>0</v>
      </c>
      <c r="W5094" s="14">
        <f t="shared" si="1615"/>
        <v>0</v>
      </c>
      <c r="X5094" s="14">
        <f t="shared" si="1616"/>
        <v>268.92</v>
      </c>
      <c r="Y5094" s="14">
        <f t="shared" si="1617"/>
        <v>0</v>
      </c>
      <c r="Z5094" s="14">
        <f t="shared" si="1618"/>
        <v>0</v>
      </c>
      <c r="AA5094" s="14">
        <f t="shared" si="1619"/>
        <v>0</v>
      </c>
      <c r="AB5094" s="14">
        <f t="shared" si="1620"/>
        <v>0</v>
      </c>
      <c r="AC5094" s="15">
        <f t="shared" si="1621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06"/>
        <v>160</v>
      </c>
      <c r="O5095" s="14">
        <f t="shared" si="1607"/>
        <v>0</v>
      </c>
      <c r="P5095" s="14">
        <f t="shared" si="1608"/>
        <v>0</v>
      </c>
      <c r="Q5095" s="14">
        <f t="shared" si="1609"/>
        <v>0</v>
      </c>
      <c r="R5095" s="14">
        <f t="shared" si="1610"/>
        <v>0</v>
      </c>
      <c r="S5095" s="14">
        <f t="shared" si="1611"/>
        <v>96</v>
      </c>
      <c r="T5095" s="14">
        <f t="shared" si="1612"/>
        <v>0</v>
      </c>
      <c r="U5095" s="14">
        <f t="shared" si="1613"/>
        <v>0</v>
      </c>
      <c r="V5095" s="14">
        <f t="shared" si="1614"/>
        <v>0</v>
      </c>
      <c r="W5095" s="14">
        <f t="shared" si="1615"/>
        <v>0</v>
      </c>
      <c r="X5095" s="14">
        <f t="shared" si="1616"/>
        <v>256</v>
      </c>
      <c r="Y5095" s="14">
        <f t="shared" si="1617"/>
        <v>0</v>
      </c>
      <c r="Z5095" s="14">
        <f t="shared" si="1618"/>
        <v>0</v>
      </c>
      <c r="AA5095" s="14">
        <f t="shared" si="1619"/>
        <v>0</v>
      </c>
      <c r="AB5095" s="14">
        <f t="shared" si="1620"/>
        <v>0</v>
      </c>
      <c r="AC5095" s="15">
        <f t="shared" si="1621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06"/>
        <v>178</v>
      </c>
      <c r="O5096" s="14">
        <f t="shared" si="1607"/>
        <v>0</v>
      </c>
      <c r="P5096" s="14">
        <f t="shared" si="1608"/>
        <v>0</v>
      </c>
      <c r="Q5096" s="14">
        <f t="shared" si="1609"/>
        <v>0</v>
      </c>
      <c r="R5096" s="14">
        <f t="shared" si="1610"/>
        <v>0</v>
      </c>
      <c r="S5096" s="14">
        <f t="shared" si="1611"/>
        <v>110.36</v>
      </c>
      <c r="T5096" s="14">
        <f t="shared" si="1612"/>
        <v>0</v>
      </c>
      <c r="U5096" s="14">
        <f t="shared" si="1613"/>
        <v>0</v>
      </c>
      <c r="V5096" s="14">
        <f t="shared" si="1614"/>
        <v>0</v>
      </c>
      <c r="W5096" s="14">
        <f t="shared" si="1615"/>
        <v>0</v>
      </c>
      <c r="X5096" s="14">
        <f t="shared" si="1616"/>
        <v>288.36</v>
      </c>
      <c r="Y5096" s="14">
        <f t="shared" si="1617"/>
        <v>0</v>
      </c>
      <c r="Z5096" s="14">
        <f t="shared" si="1618"/>
        <v>0</v>
      </c>
      <c r="AA5096" s="14">
        <f t="shared" si="1619"/>
        <v>0</v>
      </c>
      <c r="AB5096" s="14">
        <f t="shared" si="1620"/>
        <v>0</v>
      </c>
      <c r="AC5096" s="15">
        <f t="shared" si="1621"/>
        <v>288.39999999999998</v>
      </c>
      <c r="AD5096" s="48"/>
    </row>
    <row r="5097" spans="1:30" ht="14.25" customHeight="1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06"/>
        <v>166</v>
      </c>
      <c r="O5097" s="14">
        <f t="shared" si="1607"/>
        <v>0</v>
      </c>
      <c r="P5097" s="14">
        <f t="shared" si="1608"/>
        <v>0</v>
      </c>
      <c r="Q5097" s="14">
        <f t="shared" si="1609"/>
        <v>0</v>
      </c>
      <c r="R5097" s="14">
        <f t="shared" si="1610"/>
        <v>0</v>
      </c>
      <c r="S5097" s="14">
        <f t="shared" si="1611"/>
        <v>102.92</v>
      </c>
      <c r="T5097" s="14">
        <f t="shared" si="1612"/>
        <v>0</v>
      </c>
      <c r="U5097" s="14">
        <f t="shared" si="1613"/>
        <v>0</v>
      </c>
      <c r="V5097" s="14">
        <f t="shared" si="1614"/>
        <v>0</v>
      </c>
      <c r="W5097" s="14">
        <f t="shared" si="1615"/>
        <v>0</v>
      </c>
      <c r="X5097" s="14">
        <f t="shared" si="1616"/>
        <v>268.92</v>
      </c>
      <c r="Y5097" s="14">
        <f t="shared" si="1617"/>
        <v>0</v>
      </c>
      <c r="Z5097" s="14">
        <f t="shared" si="1618"/>
        <v>0</v>
      </c>
      <c r="AA5097" s="14">
        <f t="shared" si="1619"/>
        <v>0</v>
      </c>
      <c r="AB5097" s="14">
        <f t="shared" si="1620"/>
        <v>0</v>
      </c>
      <c r="AC5097" s="15">
        <f t="shared" si="1621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06"/>
        <v>190</v>
      </c>
      <c r="O5098" s="14">
        <f t="shared" si="1607"/>
        <v>0</v>
      </c>
      <c r="P5098" s="14">
        <f t="shared" si="1608"/>
        <v>0</v>
      </c>
      <c r="Q5098" s="14">
        <f t="shared" si="1609"/>
        <v>0</v>
      </c>
      <c r="R5098" s="14">
        <f t="shared" si="1610"/>
        <v>0</v>
      </c>
      <c r="S5098" s="14">
        <f t="shared" si="1611"/>
        <v>117.8</v>
      </c>
      <c r="T5098" s="14">
        <f t="shared" si="1612"/>
        <v>0</v>
      </c>
      <c r="U5098" s="14">
        <f t="shared" si="1613"/>
        <v>0</v>
      </c>
      <c r="V5098" s="14">
        <f t="shared" si="1614"/>
        <v>0</v>
      </c>
      <c r="W5098" s="14">
        <f t="shared" si="1615"/>
        <v>0</v>
      </c>
      <c r="X5098" s="14">
        <f t="shared" si="1616"/>
        <v>307.8</v>
      </c>
      <c r="Y5098" s="14">
        <f t="shared" si="1617"/>
        <v>0</v>
      </c>
      <c r="Z5098" s="14">
        <f t="shared" si="1618"/>
        <v>0</v>
      </c>
      <c r="AA5098" s="14">
        <f t="shared" si="1619"/>
        <v>0</v>
      </c>
      <c r="AB5098" s="14">
        <f t="shared" si="1620"/>
        <v>0</v>
      </c>
      <c r="AC5098" s="15">
        <f t="shared" si="1621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06"/>
        <v>180</v>
      </c>
      <c r="O5099" s="14">
        <f t="shared" si="1607"/>
        <v>0</v>
      </c>
      <c r="P5099" s="14">
        <f t="shared" si="1608"/>
        <v>0</v>
      </c>
      <c r="Q5099" s="14">
        <f t="shared" si="1609"/>
        <v>0</v>
      </c>
      <c r="R5099" s="14">
        <f t="shared" si="1610"/>
        <v>0</v>
      </c>
      <c r="S5099" s="14">
        <f t="shared" si="1611"/>
        <v>108</v>
      </c>
      <c r="T5099" s="14">
        <f t="shared" si="1612"/>
        <v>0</v>
      </c>
      <c r="U5099" s="14">
        <f t="shared" si="1613"/>
        <v>0</v>
      </c>
      <c r="V5099" s="14">
        <f t="shared" si="1614"/>
        <v>0</v>
      </c>
      <c r="W5099" s="14">
        <f t="shared" si="1615"/>
        <v>0</v>
      </c>
      <c r="X5099" s="14">
        <f t="shared" si="1616"/>
        <v>288</v>
      </c>
      <c r="Y5099" s="14">
        <f t="shared" si="1617"/>
        <v>0</v>
      </c>
      <c r="Z5099" s="14">
        <f t="shared" si="1618"/>
        <v>0</v>
      </c>
      <c r="AA5099" s="14">
        <f t="shared" si="1619"/>
        <v>0</v>
      </c>
      <c r="AB5099" s="14">
        <f t="shared" si="1620"/>
        <v>0</v>
      </c>
      <c r="AC5099" s="15">
        <f t="shared" si="1621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606"/>
        <v>264</v>
      </c>
      <c r="O5100" s="14">
        <f t="shared" si="1607"/>
        <v>0</v>
      </c>
      <c r="P5100" s="14">
        <f t="shared" si="1608"/>
        <v>0</v>
      </c>
      <c r="Q5100" s="14">
        <f t="shared" si="1609"/>
        <v>0</v>
      </c>
      <c r="R5100" s="14">
        <f t="shared" si="1610"/>
        <v>0</v>
      </c>
      <c r="S5100" s="14">
        <f t="shared" si="1611"/>
        <v>184.8</v>
      </c>
      <c r="T5100" s="14">
        <f t="shared" si="1612"/>
        <v>0</v>
      </c>
      <c r="U5100" s="14">
        <f t="shared" si="1613"/>
        <v>0</v>
      </c>
      <c r="V5100" s="14">
        <f t="shared" si="1614"/>
        <v>0</v>
      </c>
      <c r="W5100" s="14">
        <f t="shared" si="1615"/>
        <v>0</v>
      </c>
      <c r="X5100" s="14">
        <f t="shared" si="1616"/>
        <v>448.8</v>
      </c>
      <c r="Y5100" s="14">
        <f t="shared" si="1617"/>
        <v>0</v>
      </c>
      <c r="Z5100" s="14">
        <f t="shared" si="1618"/>
        <v>0</v>
      </c>
      <c r="AA5100" s="14">
        <f t="shared" si="1619"/>
        <v>0</v>
      </c>
      <c r="AB5100" s="14">
        <f t="shared" si="1620"/>
        <v>0</v>
      </c>
      <c r="AC5100" s="15">
        <f t="shared" si="1621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06"/>
        <v>260</v>
      </c>
      <c r="O5101" s="14">
        <f t="shared" si="1607"/>
        <v>0</v>
      </c>
      <c r="P5101" s="14">
        <f t="shared" si="1608"/>
        <v>0</v>
      </c>
      <c r="Q5101" s="14">
        <f t="shared" si="1609"/>
        <v>0</v>
      </c>
      <c r="R5101" s="14">
        <f t="shared" si="1610"/>
        <v>0</v>
      </c>
      <c r="S5101" s="14">
        <f t="shared" si="1611"/>
        <v>572</v>
      </c>
      <c r="T5101" s="14">
        <f t="shared" si="1612"/>
        <v>0</v>
      </c>
      <c r="U5101" s="14">
        <f t="shared" si="1613"/>
        <v>0</v>
      </c>
      <c r="V5101" s="14">
        <f t="shared" si="1614"/>
        <v>0</v>
      </c>
      <c r="W5101" s="14">
        <f t="shared" si="1615"/>
        <v>0</v>
      </c>
      <c r="X5101" s="14">
        <f t="shared" si="1616"/>
        <v>832</v>
      </c>
      <c r="Y5101" s="14">
        <f t="shared" si="1617"/>
        <v>0</v>
      </c>
      <c r="Z5101" s="14">
        <f t="shared" si="1618"/>
        <v>0</v>
      </c>
      <c r="AA5101" s="14">
        <f t="shared" si="1619"/>
        <v>0</v>
      </c>
      <c r="AB5101" s="14">
        <f t="shared" si="1620"/>
        <v>0</v>
      </c>
      <c r="AC5101" s="15">
        <f t="shared" si="1621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06"/>
        <v>238</v>
      </c>
      <c r="O5102" s="14">
        <f t="shared" si="1607"/>
        <v>0</v>
      </c>
      <c r="P5102" s="14">
        <f t="shared" si="1608"/>
        <v>0</v>
      </c>
      <c r="Q5102" s="14">
        <f t="shared" si="1609"/>
        <v>0</v>
      </c>
      <c r="R5102" s="14">
        <f t="shared" si="1610"/>
        <v>0</v>
      </c>
      <c r="S5102" s="14">
        <f t="shared" si="1611"/>
        <v>176.12</v>
      </c>
      <c r="T5102" s="14">
        <f t="shared" si="1612"/>
        <v>0</v>
      </c>
      <c r="U5102" s="14">
        <f t="shared" si="1613"/>
        <v>0</v>
      </c>
      <c r="V5102" s="14">
        <f t="shared" si="1614"/>
        <v>0</v>
      </c>
      <c r="W5102" s="14">
        <f t="shared" si="1615"/>
        <v>0</v>
      </c>
      <c r="X5102" s="14">
        <f t="shared" si="1616"/>
        <v>414.12</v>
      </c>
      <c r="Y5102" s="14">
        <f t="shared" si="1617"/>
        <v>0</v>
      </c>
      <c r="Z5102" s="14">
        <f t="shared" si="1618"/>
        <v>0</v>
      </c>
      <c r="AA5102" s="14">
        <f t="shared" si="1619"/>
        <v>0</v>
      </c>
      <c r="AB5102" s="14">
        <f t="shared" si="1620"/>
        <v>0</v>
      </c>
      <c r="AC5102" s="15">
        <f t="shared" si="1621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06"/>
        <v>220</v>
      </c>
      <c r="O5103" s="14">
        <f t="shared" si="1607"/>
        <v>0</v>
      </c>
      <c r="P5103" s="14">
        <f t="shared" si="1608"/>
        <v>0</v>
      </c>
      <c r="Q5103" s="14">
        <f t="shared" si="1609"/>
        <v>0</v>
      </c>
      <c r="R5103" s="14">
        <f t="shared" si="1610"/>
        <v>0</v>
      </c>
      <c r="S5103" s="14">
        <f t="shared" si="1611"/>
        <v>352</v>
      </c>
      <c r="T5103" s="14">
        <f t="shared" si="1612"/>
        <v>0</v>
      </c>
      <c r="U5103" s="14">
        <f t="shared" si="1613"/>
        <v>0</v>
      </c>
      <c r="V5103" s="14">
        <f t="shared" si="1614"/>
        <v>0</v>
      </c>
      <c r="W5103" s="14">
        <f t="shared" si="1615"/>
        <v>0</v>
      </c>
      <c r="X5103" s="14">
        <f t="shared" si="1616"/>
        <v>572</v>
      </c>
      <c r="Y5103" s="14">
        <f t="shared" si="1617"/>
        <v>0</v>
      </c>
      <c r="Z5103" s="14">
        <f t="shared" si="1618"/>
        <v>0</v>
      </c>
      <c r="AA5103" s="14">
        <f t="shared" si="1619"/>
        <v>0</v>
      </c>
      <c r="AB5103" s="14">
        <f t="shared" si="1620"/>
        <v>0</v>
      </c>
      <c r="AC5103" s="15">
        <f t="shared" si="1621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606"/>
        <v>260</v>
      </c>
      <c r="O5104" s="14">
        <f t="shared" si="1607"/>
        <v>0</v>
      </c>
      <c r="P5104" s="14">
        <f t="shared" si="1608"/>
        <v>0</v>
      </c>
      <c r="Q5104" s="14">
        <f t="shared" si="1609"/>
        <v>0</v>
      </c>
      <c r="R5104" s="14">
        <f t="shared" si="1610"/>
        <v>0</v>
      </c>
      <c r="S5104" s="14">
        <f t="shared" si="1611"/>
        <v>520</v>
      </c>
      <c r="T5104" s="14">
        <f t="shared" si="1612"/>
        <v>0</v>
      </c>
      <c r="U5104" s="14">
        <f t="shared" si="1613"/>
        <v>0</v>
      </c>
      <c r="V5104" s="14">
        <f t="shared" si="1614"/>
        <v>0</v>
      </c>
      <c r="W5104" s="14">
        <f t="shared" si="1615"/>
        <v>0</v>
      </c>
      <c r="X5104" s="14">
        <f t="shared" si="1616"/>
        <v>780</v>
      </c>
      <c r="Y5104" s="14">
        <f t="shared" si="1617"/>
        <v>0</v>
      </c>
      <c r="Z5104" s="14">
        <f t="shared" si="1618"/>
        <v>0</v>
      </c>
      <c r="AA5104" s="14">
        <f t="shared" si="1619"/>
        <v>0</v>
      </c>
      <c r="AB5104" s="14">
        <f t="shared" si="1620"/>
        <v>0</v>
      </c>
      <c r="AC5104" s="15">
        <f t="shared" si="1621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06"/>
        <v>216</v>
      </c>
      <c r="O5105" s="14">
        <f t="shared" si="1607"/>
        <v>0</v>
      </c>
      <c r="P5105" s="14">
        <f t="shared" si="1608"/>
        <v>0</v>
      </c>
      <c r="Q5105" s="14">
        <f t="shared" si="1609"/>
        <v>0</v>
      </c>
      <c r="R5105" s="14">
        <f t="shared" si="1610"/>
        <v>0</v>
      </c>
      <c r="S5105" s="14">
        <f t="shared" si="1611"/>
        <v>155.52000000000001</v>
      </c>
      <c r="T5105" s="14">
        <f t="shared" si="1612"/>
        <v>0</v>
      </c>
      <c r="U5105" s="14">
        <f t="shared" si="1613"/>
        <v>0</v>
      </c>
      <c r="V5105" s="14">
        <f t="shared" si="1614"/>
        <v>0</v>
      </c>
      <c r="W5105" s="14">
        <f t="shared" si="1615"/>
        <v>0</v>
      </c>
      <c r="X5105" s="14">
        <f t="shared" si="1616"/>
        <v>371.52</v>
      </c>
      <c r="Y5105" s="14">
        <f t="shared" si="1617"/>
        <v>0</v>
      </c>
      <c r="Z5105" s="14">
        <f t="shared" si="1618"/>
        <v>0</v>
      </c>
      <c r="AA5105" s="14">
        <f t="shared" si="1619"/>
        <v>0</v>
      </c>
      <c r="AB5105" s="14">
        <f t="shared" si="1620"/>
        <v>0</v>
      </c>
      <c r="AC5105" s="15">
        <f t="shared" si="1621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06"/>
        <v>250</v>
      </c>
      <c r="O5106" s="14">
        <f t="shared" si="1607"/>
        <v>0</v>
      </c>
      <c r="P5106" s="14">
        <f t="shared" si="1608"/>
        <v>0</v>
      </c>
      <c r="Q5106" s="14">
        <f t="shared" si="1609"/>
        <v>0</v>
      </c>
      <c r="R5106" s="14">
        <f t="shared" si="1610"/>
        <v>0</v>
      </c>
      <c r="S5106" s="14">
        <f t="shared" si="1611"/>
        <v>500</v>
      </c>
      <c r="T5106" s="14">
        <f t="shared" si="1612"/>
        <v>0</v>
      </c>
      <c r="U5106" s="14">
        <f t="shared" si="1613"/>
        <v>0</v>
      </c>
      <c r="V5106" s="14">
        <f t="shared" si="1614"/>
        <v>0</v>
      </c>
      <c r="W5106" s="14">
        <f t="shared" si="1615"/>
        <v>0</v>
      </c>
      <c r="X5106" s="14">
        <f t="shared" si="1616"/>
        <v>750</v>
      </c>
      <c r="Y5106" s="14">
        <f t="shared" si="1617"/>
        <v>0</v>
      </c>
      <c r="Z5106" s="14">
        <f t="shared" si="1618"/>
        <v>0</v>
      </c>
      <c r="AA5106" s="14">
        <f t="shared" si="1619"/>
        <v>0</v>
      </c>
      <c r="AB5106" s="14">
        <f t="shared" si="1620"/>
        <v>0</v>
      </c>
      <c r="AC5106" s="15">
        <f t="shared" si="1621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06"/>
        <v>228</v>
      </c>
      <c r="O5107" s="14">
        <f t="shared" si="1607"/>
        <v>0</v>
      </c>
      <c r="P5107" s="14">
        <f t="shared" si="1608"/>
        <v>0</v>
      </c>
      <c r="Q5107" s="14">
        <f t="shared" si="1609"/>
        <v>0</v>
      </c>
      <c r="R5107" s="14">
        <f t="shared" si="1610"/>
        <v>0</v>
      </c>
      <c r="S5107" s="14">
        <f t="shared" si="1611"/>
        <v>159.6</v>
      </c>
      <c r="T5107" s="14">
        <f t="shared" si="1612"/>
        <v>0</v>
      </c>
      <c r="U5107" s="14">
        <f t="shared" si="1613"/>
        <v>0</v>
      </c>
      <c r="V5107" s="14">
        <f t="shared" si="1614"/>
        <v>0</v>
      </c>
      <c r="W5107" s="14">
        <f t="shared" si="1615"/>
        <v>0</v>
      </c>
      <c r="X5107" s="14">
        <f t="shared" si="1616"/>
        <v>387.6</v>
      </c>
      <c r="Y5107" s="14">
        <f t="shared" si="1617"/>
        <v>0</v>
      </c>
      <c r="Z5107" s="14">
        <f t="shared" si="1618"/>
        <v>0</v>
      </c>
      <c r="AA5107" s="14">
        <f t="shared" si="1619"/>
        <v>0</v>
      </c>
      <c r="AB5107" s="14">
        <f t="shared" si="1620"/>
        <v>0</v>
      </c>
      <c r="AC5107" s="15">
        <f t="shared" si="1621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622">D5108*$D$3</f>
        <v>158</v>
      </c>
      <c r="O5108" s="14">
        <f t="shared" ref="O5108:O5118" si="1623">E5108*$E$3</f>
        <v>0</v>
      </c>
      <c r="P5108" s="14">
        <f t="shared" ref="P5108:P5118" si="1624">F5108*$F$3</f>
        <v>0</v>
      </c>
      <c r="Q5108" s="14">
        <f t="shared" ref="Q5108:Q5118" si="1625">G5108*$G$3</f>
        <v>0</v>
      </c>
      <c r="R5108" s="14">
        <f t="shared" ref="R5108:R5118" si="1626">H5108*$H$3</f>
        <v>0</v>
      </c>
      <c r="S5108" s="14">
        <f t="shared" ref="S5108:S5118" si="1627">(N5108/100)*(I5108*$I$3)+(N5108/100)*(J5108*$J$3)</f>
        <v>158</v>
      </c>
      <c r="T5108" s="14">
        <f t="shared" ref="T5108:T5118" si="1628">(O5108/100)*(K5108*$K$3)</f>
        <v>0</v>
      </c>
      <c r="U5108" s="14">
        <f t="shared" ref="U5108:U5118" si="1629">(P5108/100)*(K5108*$K$3)+(P5108/100)*(L5108*$L$3)</f>
        <v>0</v>
      </c>
      <c r="V5108" s="14">
        <f t="shared" ref="V5108:V5118" si="1630">(Q5108/100)*(L5108*$L$3)</f>
        <v>0</v>
      </c>
      <c r="W5108" s="14">
        <f t="shared" ref="W5108:W5118" si="1631">(R5108/100)*(K5108*$K$3)+(R5108/100)*(L5108*$L$3)</f>
        <v>0</v>
      </c>
      <c r="X5108" s="14">
        <f t="shared" ref="X5108:X5118" si="1632">N5108+S5108</f>
        <v>316</v>
      </c>
      <c r="Y5108" s="14">
        <f t="shared" ref="Y5108:Y5118" si="1633">O5108+T5108</f>
        <v>0</v>
      </c>
      <c r="Z5108" s="14">
        <f t="shared" ref="Z5108:Z5118" si="1634">P5108+U5108</f>
        <v>0</v>
      </c>
      <c r="AA5108" s="14">
        <f t="shared" ref="AA5108:AA5118" si="1635">Q5108+V5108</f>
        <v>0</v>
      </c>
      <c r="AB5108" s="14">
        <f t="shared" ref="AB5108:AB5118" si="1636">R5108+W5108</f>
        <v>0</v>
      </c>
      <c r="AC5108" s="15">
        <f t="shared" ref="AC5108:AC5118" si="1637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22"/>
        <v>160</v>
      </c>
      <c r="O5109" s="14">
        <f t="shared" si="1623"/>
        <v>0</v>
      </c>
      <c r="P5109" s="14">
        <f t="shared" si="1624"/>
        <v>0</v>
      </c>
      <c r="Q5109" s="14">
        <f t="shared" si="1625"/>
        <v>0</v>
      </c>
      <c r="R5109" s="14">
        <f t="shared" si="1626"/>
        <v>0</v>
      </c>
      <c r="S5109" s="14">
        <f t="shared" si="1627"/>
        <v>128</v>
      </c>
      <c r="T5109" s="14">
        <f t="shared" si="1628"/>
        <v>0</v>
      </c>
      <c r="U5109" s="14">
        <f t="shared" si="1629"/>
        <v>0</v>
      </c>
      <c r="V5109" s="14">
        <f t="shared" si="1630"/>
        <v>0</v>
      </c>
      <c r="W5109" s="14">
        <f t="shared" si="1631"/>
        <v>0</v>
      </c>
      <c r="X5109" s="14">
        <f t="shared" si="1632"/>
        <v>288</v>
      </c>
      <c r="Y5109" s="14">
        <f t="shared" si="1633"/>
        <v>0</v>
      </c>
      <c r="Z5109" s="14">
        <f t="shared" si="1634"/>
        <v>0</v>
      </c>
      <c r="AA5109" s="14">
        <f t="shared" si="1635"/>
        <v>0</v>
      </c>
      <c r="AB5109" s="14">
        <f t="shared" si="1636"/>
        <v>0</v>
      </c>
      <c r="AC5109" s="15">
        <f t="shared" si="1637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22"/>
        <v>180</v>
      </c>
      <c r="O5110" s="14">
        <f t="shared" si="1623"/>
        <v>0</v>
      </c>
      <c r="P5110" s="14">
        <f t="shared" si="1624"/>
        <v>0</v>
      </c>
      <c r="Q5110" s="14">
        <f t="shared" si="1625"/>
        <v>0</v>
      </c>
      <c r="R5110" s="14">
        <f t="shared" si="1626"/>
        <v>0</v>
      </c>
      <c r="S5110" s="14">
        <f t="shared" si="1627"/>
        <v>288</v>
      </c>
      <c r="T5110" s="14">
        <f t="shared" si="1628"/>
        <v>0</v>
      </c>
      <c r="U5110" s="14">
        <f t="shared" si="1629"/>
        <v>0</v>
      </c>
      <c r="V5110" s="14">
        <f t="shared" si="1630"/>
        <v>0</v>
      </c>
      <c r="W5110" s="14">
        <f t="shared" si="1631"/>
        <v>0</v>
      </c>
      <c r="X5110" s="14">
        <f t="shared" si="1632"/>
        <v>468</v>
      </c>
      <c r="Y5110" s="14">
        <f t="shared" si="1633"/>
        <v>0</v>
      </c>
      <c r="Z5110" s="14">
        <f t="shared" si="1634"/>
        <v>0</v>
      </c>
      <c r="AA5110" s="14">
        <f t="shared" si="1635"/>
        <v>0</v>
      </c>
      <c r="AB5110" s="14">
        <f t="shared" si="1636"/>
        <v>0</v>
      </c>
      <c r="AC5110" s="15">
        <f t="shared" si="1637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22"/>
        <v>180</v>
      </c>
      <c r="O5111" s="14">
        <f t="shared" si="1623"/>
        <v>0</v>
      </c>
      <c r="P5111" s="14">
        <f t="shared" si="1624"/>
        <v>0</v>
      </c>
      <c r="Q5111" s="14">
        <f t="shared" si="1625"/>
        <v>0</v>
      </c>
      <c r="R5111" s="14">
        <f t="shared" si="1626"/>
        <v>0</v>
      </c>
      <c r="S5111" s="14">
        <f t="shared" si="1627"/>
        <v>360</v>
      </c>
      <c r="T5111" s="14">
        <f t="shared" si="1628"/>
        <v>0</v>
      </c>
      <c r="U5111" s="14">
        <f t="shared" si="1629"/>
        <v>0</v>
      </c>
      <c r="V5111" s="14">
        <f t="shared" si="1630"/>
        <v>0</v>
      </c>
      <c r="W5111" s="14">
        <f t="shared" si="1631"/>
        <v>0</v>
      </c>
      <c r="X5111" s="14">
        <f t="shared" si="1632"/>
        <v>540</v>
      </c>
      <c r="Y5111" s="14">
        <f t="shared" si="1633"/>
        <v>0</v>
      </c>
      <c r="Z5111" s="14">
        <f t="shared" si="1634"/>
        <v>0</v>
      </c>
      <c r="AA5111" s="14">
        <f t="shared" si="1635"/>
        <v>0</v>
      </c>
      <c r="AB5111" s="14">
        <f t="shared" si="1636"/>
        <v>0</v>
      </c>
      <c r="AC5111" s="15">
        <f t="shared" si="1637"/>
        <v>540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622"/>
        <v>220</v>
      </c>
      <c r="O5112" s="14">
        <f t="shared" si="1623"/>
        <v>0</v>
      </c>
      <c r="P5112" s="14">
        <f t="shared" si="1624"/>
        <v>0</v>
      </c>
      <c r="Q5112" s="14">
        <f t="shared" si="1625"/>
        <v>0</v>
      </c>
      <c r="R5112" s="14">
        <f t="shared" si="1626"/>
        <v>0</v>
      </c>
      <c r="S5112" s="14">
        <f t="shared" si="1627"/>
        <v>220.00000000000003</v>
      </c>
      <c r="T5112" s="14">
        <f t="shared" si="1628"/>
        <v>0</v>
      </c>
      <c r="U5112" s="14">
        <f t="shared" si="1629"/>
        <v>0</v>
      </c>
      <c r="V5112" s="14">
        <f t="shared" si="1630"/>
        <v>0</v>
      </c>
      <c r="W5112" s="14">
        <f t="shared" si="1631"/>
        <v>0</v>
      </c>
      <c r="X5112" s="14">
        <f t="shared" si="1632"/>
        <v>440</v>
      </c>
      <c r="Y5112" s="14">
        <f t="shared" si="1633"/>
        <v>0</v>
      </c>
      <c r="Z5112" s="14">
        <f t="shared" si="1634"/>
        <v>0</v>
      </c>
      <c r="AA5112" s="14">
        <f t="shared" si="1635"/>
        <v>0</v>
      </c>
      <c r="AB5112" s="14">
        <f t="shared" si="1636"/>
        <v>0</v>
      </c>
      <c r="AC5112" s="15">
        <f t="shared" si="1637"/>
        <v>440</v>
      </c>
      <c r="AD5112" s="48"/>
    </row>
    <row r="5113" spans="1:30">
      <c r="A5113" s="99"/>
      <c r="B5113" s="94" t="s">
        <v>589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22"/>
        <v>160</v>
      </c>
      <c r="O5113" s="14">
        <f t="shared" si="1623"/>
        <v>0</v>
      </c>
      <c r="P5113" s="14">
        <f t="shared" si="1624"/>
        <v>0</v>
      </c>
      <c r="Q5113" s="14">
        <f t="shared" si="1625"/>
        <v>0</v>
      </c>
      <c r="R5113" s="14">
        <f t="shared" si="1626"/>
        <v>0</v>
      </c>
      <c r="S5113" s="14">
        <f t="shared" si="1627"/>
        <v>96</v>
      </c>
      <c r="T5113" s="14">
        <f t="shared" si="1628"/>
        <v>0</v>
      </c>
      <c r="U5113" s="14">
        <f t="shared" si="1629"/>
        <v>0</v>
      </c>
      <c r="V5113" s="14">
        <f t="shared" si="1630"/>
        <v>0</v>
      </c>
      <c r="W5113" s="14">
        <f t="shared" si="1631"/>
        <v>0</v>
      </c>
      <c r="X5113" s="14">
        <f t="shared" si="1632"/>
        <v>256</v>
      </c>
      <c r="Y5113" s="14">
        <f t="shared" si="1633"/>
        <v>0</v>
      </c>
      <c r="Z5113" s="14">
        <f t="shared" si="1634"/>
        <v>0</v>
      </c>
      <c r="AA5113" s="14">
        <f t="shared" si="1635"/>
        <v>0</v>
      </c>
      <c r="AB5113" s="14">
        <f t="shared" si="1636"/>
        <v>0</v>
      </c>
      <c r="AC5113" s="15">
        <f t="shared" si="1637"/>
        <v>256</v>
      </c>
      <c r="AD5113" s="48"/>
    </row>
    <row r="5114" spans="1:30">
      <c r="A5114" s="99"/>
      <c r="B5114" s="94" t="s">
        <v>590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22"/>
        <v>176</v>
      </c>
      <c r="O5114" s="14">
        <f t="shared" si="1623"/>
        <v>0</v>
      </c>
      <c r="P5114" s="14">
        <f t="shared" si="1624"/>
        <v>0</v>
      </c>
      <c r="Q5114" s="14">
        <f t="shared" si="1625"/>
        <v>0</v>
      </c>
      <c r="R5114" s="14">
        <f t="shared" si="1626"/>
        <v>0</v>
      </c>
      <c r="S5114" s="14">
        <f t="shared" si="1627"/>
        <v>105.6</v>
      </c>
      <c r="T5114" s="14">
        <f t="shared" si="1628"/>
        <v>0</v>
      </c>
      <c r="U5114" s="14">
        <f t="shared" si="1629"/>
        <v>0</v>
      </c>
      <c r="V5114" s="14">
        <f t="shared" si="1630"/>
        <v>0</v>
      </c>
      <c r="W5114" s="14">
        <f t="shared" si="1631"/>
        <v>0</v>
      </c>
      <c r="X5114" s="14">
        <f t="shared" si="1632"/>
        <v>281.60000000000002</v>
      </c>
      <c r="Y5114" s="14">
        <f t="shared" si="1633"/>
        <v>0</v>
      </c>
      <c r="Z5114" s="14">
        <f t="shared" si="1634"/>
        <v>0</v>
      </c>
      <c r="AA5114" s="14">
        <f t="shared" si="1635"/>
        <v>0</v>
      </c>
      <c r="AB5114" s="14">
        <f t="shared" si="1636"/>
        <v>0</v>
      </c>
      <c r="AC5114" s="15">
        <f t="shared" si="1637"/>
        <v>281.60000000000002</v>
      </c>
      <c r="AD5114" s="48"/>
    </row>
    <row r="5115" spans="1:30">
      <c r="A5115" s="99"/>
      <c r="B5115" s="94" t="s">
        <v>591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22"/>
        <v>176</v>
      </c>
      <c r="O5115" s="14">
        <f t="shared" si="1623"/>
        <v>0</v>
      </c>
      <c r="P5115" s="14">
        <f t="shared" si="1624"/>
        <v>0</v>
      </c>
      <c r="Q5115" s="14">
        <f t="shared" si="1625"/>
        <v>0</v>
      </c>
      <c r="R5115" s="14">
        <f t="shared" si="1626"/>
        <v>0</v>
      </c>
      <c r="S5115" s="14">
        <f t="shared" si="1627"/>
        <v>105.6</v>
      </c>
      <c r="T5115" s="14">
        <f t="shared" si="1628"/>
        <v>0</v>
      </c>
      <c r="U5115" s="14">
        <f t="shared" si="1629"/>
        <v>0</v>
      </c>
      <c r="V5115" s="14">
        <f t="shared" si="1630"/>
        <v>0</v>
      </c>
      <c r="W5115" s="14">
        <f t="shared" si="1631"/>
        <v>0</v>
      </c>
      <c r="X5115" s="14">
        <f t="shared" si="1632"/>
        <v>281.60000000000002</v>
      </c>
      <c r="Y5115" s="14">
        <f t="shared" si="1633"/>
        <v>0</v>
      </c>
      <c r="Z5115" s="14">
        <f t="shared" si="1634"/>
        <v>0</v>
      </c>
      <c r="AA5115" s="14">
        <f t="shared" si="1635"/>
        <v>0</v>
      </c>
      <c r="AB5115" s="14">
        <f t="shared" si="1636"/>
        <v>0</v>
      </c>
      <c r="AC5115" s="15">
        <f t="shared" si="1637"/>
        <v>281.60000000000002</v>
      </c>
      <c r="AD5115" s="48"/>
    </row>
    <row r="5116" spans="1:30">
      <c r="A5116" s="99"/>
      <c r="B5116" s="94" t="s">
        <v>592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22"/>
        <v>200</v>
      </c>
      <c r="O5116" s="14">
        <f t="shared" si="1623"/>
        <v>0</v>
      </c>
      <c r="P5116" s="14">
        <f t="shared" si="1624"/>
        <v>0</v>
      </c>
      <c r="Q5116" s="14">
        <f t="shared" si="1625"/>
        <v>0</v>
      </c>
      <c r="R5116" s="14">
        <f t="shared" si="1626"/>
        <v>0</v>
      </c>
      <c r="S5116" s="14">
        <f t="shared" si="1627"/>
        <v>200</v>
      </c>
      <c r="T5116" s="14">
        <f t="shared" si="1628"/>
        <v>0</v>
      </c>
      <c r="U5116" s="14">
        <f t="shared" si="1629"/>
        <v>0</v>
      </c>
      <c r="V5116" s="14">
        <f t="shared" si="1630"/>
        <v>0</v>
      </c>
      <c r="W5116" s="14">
        <f t="shared" si="1631"/>
        <v>0</v>
      </c>
      <c r="X5116" s="14">
        <f t="shared" si="1632"/>
        <v>400</v>
      </c>
      <c r="Y5116" s="14">
        <f t="shared" si="1633"/>
        <v>0</v>
      </c>
      <c r="Z5116" s="14">
        <f t="shared" si="1634"/>
        <v>0</v>
      </c>
      <c r="AA5116" s="14">
        <f t="shared" si="1635"/>
        <v>0</v>
      </c>
      <c r="AB5116" s="14">
        <f t="shared" si="1636"/>
        <v>0</v>
      </c>
      <c r="AC5116" s="15">
        <f t="shared" si="1637"/>
        <v>400</v>
      </c>
      <c r="AD5116" s="48"/>
    </row>
    <row r="5117" spans="1:30">
      <c r="A5117" s="99"/>
      <c r="B5117" s="95" t="s">
        <v>593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22"/>
        <v>176</v>
      </c>
      <c r="O5117" s="14">
        <f t="shared" si="1623"/>
        <v>0</v>
      </c>
      <c r="P5117" s="14">
        <f t="shared" si="1624"/>
        <v>0</v>
      </c>
      <c r="Q5117" s="14">
        <f t="shared" si="1625"/>
        <v>0</v>
      </c>
      <c r="R5117" s="14">
        <f t="shared" si="1626"/>
        <v>0</v>
      </c>
      <c r="S5117" s="14">
        <f t="shared" si="1627"/>
        <v>105.6</v>
      </c>
      <c r="T5117" s="14">
        <f t="shared" si="1628"/>
        <v>0</v>
      </c>
      <c r="U5117" s="14">
        <f t="shared" si="1629"/>
        <v>0</v>
      </c>
      <c r="V5117" s="14">
        <f t="shared" si="1630"/>
        <v>0</v>
      </c>
      <c r="W5117" s="14">
        <f t="shared" si="1631"/>
        <v>0</v>
      </c>
      <c r="X5117" s="14">
        <f t="shared" si="1632"/>
        <v>281.60000000000002</v>
      </c>
      <c r="Y5117" s="14">
        <f t="shared" si="1633"/>
        <v>0</v>
      </c>
      <c r="Z5117" s="14">
        <f t="shared" si="1634"/>
        <v>0</v>
      </c>
      <c r="AA5117" s="14">
        <f t="shared" si="1635"/>
        <v>0</v>
      </c>
      <c r="AB5117" s="14">
        <f t="shared" si="1636"/>
        <v>0</v>
      </c>
      <c r="AC5117" s="15">
        <f t="shared" si="1637"/>
        <v>281.60000000000002</v>
      </c>
      <c r="AD5117" s="48"/>
    </row>
    <row r="5118" spans="1:30">
      <c r="A5118" s="99"/>
      <c r="B5118" s="94" t="s">
        <v>594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22"/>
        <v>200</v>
      </c>
      <c r="O5118" s="14">
        <f t="shared" si="1623"/>
        <v>0</v>
      </c>
      <c r="P5118" s="14">
        <f t="shared" si="1624"/>
        <v>0</v>
      </c>
      <c r="Q5118" s="14">
        <f t="shared" si="1625"/>
        <v>0</v>
      </c>
      <c r="R5118" s="14">
        <f t="shared" si="1626"/>
        <v>0</v>
      </c>
      <c r="S5118" s="14">
        <f t="shared" si="1627"/>
        <v>320</v>
      </c>
      <c r="T5118" s="14">
        <f t="shared" si="1628"/>
        <v>0</v>
      </c>
      <c r="U5118" s="14">
        <f t="shared" si="1629"/>
        <v>0</v>
      </c>
      <c r="V5118" s="14">
        <f t="shared" si="1630"/>
        <v>0</v>
      </c>
      <c r="W5118" s="14">
        <f t="shared" si="1631"/>
        <v>0</v>
      </c>
      <c r="X5118" s="14">
        <f t="shared" si="1632"/>
        <v>520</v>
      </c>
      <c r="Y5118" s="14">
        <f t="shared" si="1633"/>
        <v>0</v>
      </c>
      <c r="Z5118" s="14">
        <f t="shared" si="1634"/>
        <v>0</v>
      </c>
      <c r="AA5118" s="14">
        <f t="shared" si="1635"/>
        <v>0</v>
      </c>
      <c r="AB5118" s="14">
        <f t="shared" si="1636"/>
        <v>0</v>
      </c>
      <c r="AC5118" s="15">
        <f t="shared" si="1637"/>
        <v>520</v>
      </c>
      <c r="AD5118" s="48"/>
    </row>
    <row r="5119" spans="1:30">
      <c r="A5119" s="99"/>
      <c r="B5119" s="94" t="s">
        <v>867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38">D5119*$D$3</f>
        <v>160</v>
      </c>
      <c r="O5119" s="14">
        <f t="shared" ref="O5119" si="1639">E5119*$E$3</f>
        <v>120</v>
      </c>
      <c r="P5119" s="14">
        <f t="shared" ref="P5119" si="1640">F5119*$F$3</f>
        <v>0</v>
      </c>
      <c r="Q5119" s="14">
        <f t="shared" ref="Q5119" si="1641">G5119*$G$3</f>
        <v>0</v>
      </c>
      <c r="R5119" s="14">
        <f t="shared" ref="R5119" si="1642">H5119*$H$3</f>
        <v>0</v>
      </c>
      <c r="S5119" s="14">
        <f t="shared" ref="S5119" si="1643">(N5119/100)*(I5119*$I$3)+(N5119/100)*(J5119*$J$3)</f>
        <v>64</v>
      </c>
      <c r="T5119" s="14">
        <f t="shared" ref="T5119" si="1644">(O5119/100)*(K5119*$K$3)</f>
        <v>144</v>
      </c>
      <c r="U5119" s="14">
        <f t="shared" ref="U5119" si="1645">(P5119/100)*(K5119*$K$3)+(P5119/100)*(L5119*$L$3)</f>
        <v>0</v>
      </c>
      <c r="V5119" s="14">
        <f t="shared" ref="V5119" si="1646">(Q5119/100)*(L5119*$L$3)</f>
        <v>0</v>
      </c>
      <c r="W5119" s="14">
        <f t="shared" ref="W5119" si="1647">(R5119/100)*(K5119*$K$3)+(R5119/100)*(L5119*$L$3)</f>
        <v>0</v>
      </c>
      <c r="X5119" s="14">
        <f t="shared" ref="X5119" si="1648">N5119+S5119</f>
        <v>224</v>
      </c>
      <c r="Y5119" s="14">
        <f t="shared" ref="Y5119" si="1649">O5119+T5119</f>
        <v>264</v>
      </c>
      <c r="Z5119" s="14">
        <f t="shared" ref="Z5119" si="1650">P5119+U5119</f>
        <v>0</v>
      </c>
      <c r="AA5119" s="14">
        <f t="shared" ref="AA5119" si="1651">Q5119+V5119</f>
        <v>0</v>
      </c>
      <c r="AB5119" s="14">
        <f t="shared" ref="AB5119" si="1652">R5119+W5119</f>
        <v>0</v>
      </c>
      <c r="AC5119" s="15">
        <f t="shared" ref="AC5119" si="1653">ROUND(X5119+Y5119+Z5119+AA5119+AB5119,1)</f>
        <v>488</v>
      </c>
      <c r="AD5119" s="48"/>
    </row>
    <row r="5120" spans="1:30">
      <c r="A5120" s="99"/>
      <c r="B5120" s="94" t="s">
        <v>868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54">D5120*$D$3</f>
        <v>180</v>
      </c>
      <c r="O5120" s="14">
        <f t="shared" ref="O5120" si="1655">E5120*$E$3</f>
        <v>0</v>
      </c>
      <c r="P5120" s="14">
        <f t="shared" ref="P5120" si="1656">F5120*$F$3</f>
        <v>0</v>
      </c>
      <c r="Q5120" s="14">
        <f t="shared" ref="Q5120" si="1657">G5120*$G$3</f>
        <v>0</v>
      </c>
      <c r="R5120" s="14">
        <f t="shared" ref="R5120" si="1658">H5120*$H$3</f>
        <v>0</v>
      </c>
      <c r="S5120" s="14">
        <f t="shared" ref="S5120" si="1659">(N5120/100)*(I5120*$I$3)+(N5120/100)*(J5120*$J$3)</f>
        <v>216</v>
      </c>
      <c r="T5120" s="14">
        <f t="shared" ref="T5120" si="1660">(O5120/100)*(K5120*$K$3)</f>
        <v>0</v>
      </c>
      <c r="U5120" s="14">
        <f t="shared" ref="U5120" si="1661">(P5120/100)*(K5120*$K$3)+(P5120/100)*(L5120*$L$3)</f>
        <v>0</v>
      </c>
      <c r="V5120" s="14">
        <f t="shared" ref="V5120" si="1662">(Q5120/100)*(L5120*$L$3)</f>
        <v>0</v>
      </c>
      <c r="W5120" s="14">
        <f t="shared" ref="W5120" si="1663">(R5120/100)*(K5120*$K$3)+(R5120/100)*(L5120*$L$3)</f>
        <v>0</v>
      </c>
      <c r="X5120" s="14">
        <f t="shared" ref="X5120" si="1664">N5120+S5120</f>
        <v>396</v>
      </c>
      <c r="Y5120" s="14">
        <f t="shared" ref="Y5120" si="1665">O5120+T5120</f>
        <v>0</v>
      </c>
      <c r="Z5120" s="14">
        <f t="shared" ref="Z5120" si="1666">P5120+U5120</f>
        <v>0</v>
      </c>
      <c r="AA5120" s="14">
        <f t="shared" ref="AA5120" si="1667">Q5120+V5120</f>
        <v>0</v>
      </c>
      <c r="AB5120" s="14">
        <f t="shared" ref="AB5120" si="1668">R5120+W5120</f>
        <v>0</v>
      </c>
      <c r="AC5120" s="15">
        <f t="shared" ref="AC5120" si="1669">ROUND(X5120+Y5120+Z5120+AA5120+AB5120,1)</f>
        <v>396</v>
      </c>
      <c r="AD5120" s="48"/>
    </row>
    <row r="5121" spans="1:30">
      <c r="A5121" s="107"/>
      <c r="B5121" s="150" t="s">
        <v>919</v>
      </c>
      <c r="C5121" s="150"/>
      <c r="D5121" s="150"/>
      <c r="E5121" s="150"/>
      <c r="F5121" s="150"/>
      <c r="G5121" s="150"/>
      <c r="H5121" s="150"/>
      <c r="I5121" s="150"/>
      <c r="J5121" s="150"/>
      <c r="K5121" s="150"/>
      <c r="L5121" s="150"/>
      <c r="M5121" s="150"/>
      <c r="N5121" s="150"/>
      <c r="O5121" s="150"/>
      <c r="P5121" s="150"/>
      <c r="Q5121" s="150"/>
      <c r="R5121" s="150"/>
      <c r="S5121" s="150"/>
      <c r="T5121" s="150"/>
      <c r="U5121" s="150"/>
      <c r="V5121" s="150"/>
      <c r="W5121" s="150"/>
      <c r="X5121" s="150"/>
      <c r="Y5121" s="150"/>
      <c r="Z5121" s="150"/>
      <c r="AA5121" s="150"/>
      <c r="AB5121" s="150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839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920</v>
      </c>
    </row>
    <row r="5124" spans="1:30">
      <c r="A5124" s="99"/>
      <c r="B5124" s="116" t="s">
        <v>887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638</v>
      </c>
    </row>
    <row r="5125" spans="1:30">
      <c r="A5125" s="99"/>
      <c r="B5125" s="87"/>
      <c r="C5125" s="21" t="s">
        <v>839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920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>
      <c r="A5127" s="99"/>
      <c r="B5127" s="87"/>
      <c r="C5127" s="21" t="s">
        <v>839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921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839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913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839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913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839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922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839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923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924</v>
      </c>
    </row>
    <row r="5137" spans="1:30">
      <c r="A5137" s="99"/>
      <c r="B5137" s="87"/>
      <c r="C5137" s="21" t="s">
        <v>839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925</v>
      </c>
    </row>
    <row r="5138" spans="1:30">
      <c r="A5138" s="99"/>
      <c r="B5138" s="116" t="s">
        <v>877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839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913</v>
      </c>
    </row>
    <row r="5140" spans="1:30">
      <c r="A5140" s="99"/>
      <c r="B5140" s="116" t="s">
        <v>894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839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916</v>
      </c>
    </row>
    <row r="5142" spans="1:30">
      <c r="A5142" s="107"/>
      <c r="B5142" s="150" t="s">
        <v>364</v>
      </c>
      <c r="C5142" s="150"/>
      <c r="D5142" s="150"/>
      <c r="E5142" s="150"/>
      <c r="F5142" s="150"/>
      <c r="G5142" s="150"/>
      <c r="H5142" s="150"/>
      <c r="I5142" s="150"/>
      <c r="J5142" s="150"/>
      <c r="K5142" s="150"/>
      <c r="L5142" s="150"/>
      <c r="M5142" s="150"/>
      <c r="N5142" s="150"/>
      <c r="O5142" s="150"/>
      <c r="P5142" s="150"/>
      <c r="Q5142" s="150"/>
      <c r="R5142" s="150"/>
      <c r="S5142" s="150"/>
      <c r="T5142" s="150"/>
      <c r="U5142" s="150"/>
      <c r="V5142" s="150"/>
      <c r="W5142" s="150"/>
      <c r="X5142" s="150"/>
      <c r="Y5142" s="150"/>
      <c r="Z5142" s="150"/>
      <c r="AA5142" s="150"/>
      <c r="AB5142" s="150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839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913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908</v>
      </c>
    </row>
    <row r="5146" spans="1:30">
      <c r="A5146" s="99"/>
      <c r="B5146" s="87"/>
      <c r="C5146" s="21" t="s">
        <v>839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914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642</v>
      </c>
    </row>
    <row r="5148" spans="1:30">
      <c r="A5148" s="99"/>
      <c r="B5148" s="87"/>
      <c r="C5148" s="21" t="s">
        <v>839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913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839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909</v>
      </c>
    </row>
    <row r="5151" spans="1:30">
      <c r="A5151" s="99"/>
      <c r="B5151" s="116" t="s">
        <v>805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910</v>
      </c>
    </row>
    <row r="5152" spans="1:30">
      <c r="A5152" s="99"/>
      <c r="B5152" s="87"/>
      <c r="C5152" s="21" t="s">
        <v>839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911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839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912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915</v>
      </c>
    </row>
    <row r="5156" spans="1:30">
      <c r="A5156" s="99"/>
      <c r="B5156" s="87"/>
      <c r="C5156" s="21" t="s">
        <v>839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621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917</v>
      </c>
    </row>
    <row r="5158" spans="1:30">
      <c r="A5158" s="99"/>
      <c r="B5158" s="87"/>
      <c r="C5158" s="21" t="s">
        <v>839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918</v>
      </c>
    </row>
    <row r="5159" spans="1:30">
      <c r="A5159" s="107"/>
      <c r="B5159" s="150" t="s">
        <v>904</v>
      </c>
      <c r="C5159" s="150"/>
      <c r="D5159" s="150"/>
      <c r="E5159" s="150"/>
      <c r="F5159" s="150"/>
      <c r="G5159" s="150"/>
      <c r="H5159" s="150"/>
      <c r="I5159" s="150"/>
      <c r="J5159" s="150"/>
      <c r="K5159" s="150"/>
      <c r="L5159" s="150"/>
      <c r="M5159" s="150"/>
      <c r="N5159" s="150"/>
      <c r="O5159" s="150"/>
      <c r="P5159" s="150"/>
      <c r="Q5159" s="150"/>
      <c r="R5159" s="150"/>
      <c r="S5159" s="150"/>
      <c r="T5159" s="150"/>
      <c r="U5159" s="150"/>
      <c r="V5159" s="150"/>
      <c r="W5159" s="150"/>
      <c r="X5159" s="150"/>
      <c r="Y5159" s="150"/>
      <c r="Z5159" s="150"/>
      <c r="AA5159" s="150"/>
      <c r="AB5159" s="150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839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916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947</v>
      </c>
    </row>
    <row r="5163" spans="1:30">
      <c r="A5163" s="99"/>
      <c r="B5163" s="87"/>
      <c r="C5163" s="21" t="s">
        <v>839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916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649</v>
      </c>
    </row>
    <row r="5165" spans="1:30">
      <c r="A5165" s="99"/>
      <c r="B5165" s="87"/>
      <c r="C5165" s="21" t="s">
        <v>839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916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839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928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839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929</v>
      </c>
    </row>
    <row r="5170" spans="1:30">
      <c r="A5170" s="99"/>
      <c r="B5170" s="116" t="s">
        <v>864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839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930</v>
      </c>
    </row>
    <row r="5172" spans="1:30">
      <c r="A5172" s="107"/>
      <c r="B5172" s="150" t="s">
        <v>365</v>
      </c>
      <c r="C5172" s="150"/>
      <c r="D5172" s="150"/>
      <c r="E5172" s="150"/>
      <c r="F5172" s="150"/>
      <c r="G5172" s="150"/>
      <c r="H5172" s="150"/>
      <c r="I5172" s="150"/>
      <c r="J5172" s="150"/>
      <c r="K5172" s="150"/>
      <c r="L5172" s="150"/>
      <c r="M5172" s="150"/>
      <c r="N5172" s="150"/>
      <c r="O5172" s="150"/>
      <c r="P5172" s="150"/>
      <c r="Q5172" s="150"/>
      <c r="R5172" s="150"/>
      <c r="S5172" s="150"/>
      <c r="T5172" s="150"/>
      <c r="U5172" s="150"/>
      <c r="V5172" s="150"/>
      <c r="W5172" s="150"/>
      <c r="X5172" s="150"/>
      <c r="Y5172" s="150"/>
      <c r="Z5172" s="150"/>
      <c r="AA5172" s="150"/>
      <c r="AB5172" s="150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839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931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638</v>
      </c>
    </row>
    <row r="5176" spans="1:30">
      <c r="A5176" s="99"/>
      <c r="B5176" s="87"/>
      <c r="C5176" s="21" t="s">
        <v>839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931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642</v>
      </c>
    </row>
    <row r="5178" spans="1:30">
      <c r="A5178" s="99"/>
      <c r="B5178" s="87"/>
      <c r="C5178" s="21" t="s">
        <v>839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621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932</v>
      </c>
    </row>
    <row r="5180" spans="1:30">
      <c r="A5180" s="99"/>
      <c r="B5180" s="87"/>
      <c r="C5180" s="21" t="s">
        <v>839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933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839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934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910</v>
      </c>
    </row>
    <row r="5184" spans="1:30">
      <c r="A5184" s="99"/>
      <c r="B5184" s="87"/>
      <c r="C5184" s="21" t="s">
        <v>839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935</v>
      </c>
    </row>
    <row r="5185" spans="1:30">
      <c r="A5185" s="99"/>
      <c r="B5185" s="116" t="s">
        <v>863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839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936</v>
      </c>
    </row>
    <row r="5187" spans="1:30">
      <c r="A5187" s="99"/>
      <c r="B5187" s="116" t="s">
        <v>865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839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914</v>
      </c>
    </row>
    <row r="5189" spans="1:30">
      <c r="A5189" s="99"/>
      <c r="B5189" s="116" t="s">
        <v>866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650</v>
      </c>
    </row>
    <row r="5190" spans="1:30">
      <c r="A5190" s="99"/>
      <c r="B5190" s="87"/>
      <c r="C5190" s="21" t="s">
        <v>839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937</v>
      </c>
    </row>
    <row r="5191" spans="1:30">
      <c r="A5191" s="107"/>
      <c r="B5191" s="150" t="s">
        <v>905</v>
      </c>
      <c r="C5191" s="150"/>
      <c r="D5191" s="150"/>
      <c r="E5191" s="150"/>
      <c r="F5191" s="150"/>
      <c r="G5191" s="150"/>
      <c r="H5191" s="150"/>
      <c r="I5191" s="150"/>
      <c r="J5191" s="150"/>
      <c r="K5191" s="150"/>
      <c r="L5191" s="150"/>
      <c r="M5191" s="150"/>
      <c r="N5191" s="150"/>
      <c r="O5191" s="150"/>
      <c r="P5191" s="150"/>
      <c r="Q5191" s="150"/>
      <c r="R5191" s="150"/>
      <c r="S5191" s="150"/>
      <c r="T5191" s="150"/>
      <c r="U5191" s="150"/>
      <c r="V5191" s="150"/>
      <c r="W5191" s="150"/>
      <c r="X5191" s="150"/>
      <c r="Y5191" s="150"/>
      <c r="Z5191" s="150"/>
      <c r="AA5191" s="150"/>
      <c r="AB5191" s="150"/>
      <c r="AC5191" s="18"/>
      <c r="AD5191" s="18"/>
    </row>
    <row r="5192" spans="1:30">
      <c r="A5192" s="99"/>
      <c r="B5192" s="116" t="s">
        <v>926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839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931</v>
      </c>
    </row>
    <row r="5194" spans="1:30">
      <c r="A5194" s="99"/>
      <c r="B5194" s="116" t="s">
        <v>573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839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938</v>
      </c>
    </row>
    <row r="5196" spans="1:30">
      <c r="A5196" s="99"/>
      <c r="B5196" s="116" t="s">
        <v>572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839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939</v>
      </c>
    </row>
    <row r="5198" spans="1:30">
      <c r="A5198" s="107"/>
      <c r="B5198" s="150" t="s">
        <v>372</v>
      </c>
      <c r="C5198" s="150"/>
      <c r="D5198" s="150"/>
      <c r="E5198" s="150"/>
      <c r="F5198" s="150"/>
      <c r="G5198" s="150"/>
      <c r="H5198" s="150"/>
      <c r="I5198" s="150"/>
      <c r="J5198" s="150"/>
      <c r="K5198" s="150"/>
      <c r="L5198" s="150"/>
      <c r="M5198" s="150"/>
      <c r="N5198" s="150"/>
      <c r="O5198" s="150"/>
      <c r="P5198" s="150"/>
      <c r="Q5198" s="150"/>
      <c r="R5198" s="150"/>
      <c r="S5198" s="150"/>
      <c r="T5198" s="150"/>
      <c r="U5198" s="150"/>
      <c r="V5198" s="150"/>
      <c r="W5198" s="150"/>
      <c r="X5198" s="150"/>
      <c r="Y5198" s="150"/>
      <c r="Z5198" s="150"/>
      <c r="AA5198" s="150"/>
      <c r="AB5198" s="150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839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940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915</v>
      </c>
    </row>
    <row r="5202" spans="1:30">
      <c r="A5202" s="99"/>
      <c r="B5202" s="87"/>
      <c r="C5202" s="21" t="s">
        <v>839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621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839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912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634</v>
      </c>
    </row>
    <row r="5206" spans="1:30">
      <c r="A5206" s="99"/>
      <c r="B5206" s="87"/>
      <c r="C5206" s="21" t="s">
        <v>839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940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941</v>
      </c>
    </row>
    <row r="5208" spans="1:30">
      <c r="A5208" s="99"/>
      <c r="B5208" s="87"/>
      <c r="C5208" s="21" t="s">
        <v>839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942</v>
      </c>
    </row>
    <row r="5209" spans="1:30">
      <c r="A5209" s="107"/>
      <c r="B5209" s="150" t="s">
        <v>906</v>
      </c>
      <c r="C5209" s="150"/>
      <c r="D5209" s="150"/>
      <c r="E5209" s="150"/>
      <c r="F5209" s="150"/>
      <c r="G5209" s="150"/>
      <c r="H5209" s="150"/>
      <c r="I5209" s="150"/>
      <c r="J5209" s="150"/>
      <c r="K5209" s="150"/>
      <c r="L5209" s="150"/>
      <c r="M5209" s="150"/>
      <c r="N5209" s="150"/>
      <c r="O5209" s="150"/>
      <c r="P5209" s="150"/>
      <c r="Q5209" s="150"/>
      <c r="R5209" s="150"/>
      <c r="S5209" s="150"/>
      <c r="T5209" s="150"/>
      <c r="U5209" s="150"/>
      <c r="V5209" s="150"/>
      <c r="W5209" s="150"/>
      <c r="X5209" s="150"/>
      <c r="Y5209" s="150"/>
      <c r="Z5209" s="150"/>
      <c r="AA5209" s="150"/>
      <c r="AB5209" s="150"/>
      <c r="AC5209" s="18"/>
      <c r="AD5209" s="18"/>
    </row>
    <row r="5210" spans="1:30">
      <c r="A5210" s="99"/>
      <c r="B5210" s="116" t="s">
        <v>927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839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940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638</v>
      </c>
    </row>
    <row r="5213" spans="1:30">
      <c r="A5213" s="99"/>
      <c r="B5213" s="87"/>
      <c r="C5213" s="21" t="s">
        <v>839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943</v>
      </c>
    </row>
    <row r="5214" spans="1:30">
      <c r="A5214" s="107"/>
      <c r="B5214" s="150" t="s">
        <v>379</v>
      </c>
      <c r="C5214" s="150"/>
      <c r="D5214" s="150"/>
      <c r="E5214" s="150"/>
      <c r="F5214" s="150"/>
      <c r="G5214" s="150"/>
      <c r="H5214" s="150"/>
      <c r="I5214" s="150"/>
      <c r="J5214" s="150"/>
      <c r="K5214" s="150"/>
      <c r="L5214" s="150"/>
      <c r="M5214" s="150"/>
      <c r="N5214" s="150"/>
      <c r="O5214" s="150"/>
      <c r="P5214" s="150"/>
      <c r="Q5214" s="150"/>
      <c r="R5214" s="150"/>
      <c r="S5214" s="150"/>
      <c r="T5214" s="150"/>
      <c r="U5214" s="150"/>
      <c r="V5214" s="150"/>
      <c r="W5214" s="150"/>
      <c r="X5214" s="150"/>
      <c r="Y5214" s="150"/>
      <c r="Z5214" s="150"/>
      <c r="AA5214" s="150"/>
      <c r="AB5214" s="150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839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934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839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946</v>
      </c>
    </row>
    <row r="5219" spans="1:30">
      <c r="A5219" s="99"/>
      <c r="B5219" s="116" t="s">
        <v>949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638</v>
      </c>
    </row>
    <row r="5220" spans="1:30">
      <c r="A5220" s="99"/>
      <c r="B5220" s="87"/>
      <c r="C5220" s="21" t="s">
        <v>839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952</v>
      </c>
    </row>
    <row r="5221" spans="1:30">
      <c r="A5221" s="99"/>
      <c r="B5221" s="116" t="s">
        <v>950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642</v>
      </c>
    </row>
    <row r="5222" spans="1:30">
      <c r="A5222" s="99"/>
      <c r="B5222" s="87"/>
      <c r="C5222" s="21" t="s">
        <v>839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953</v>
      </c>
    </row>
    <row r="5223" spans="1:30">
      <c r="A5223" s="99"/>
      <c r="B5223" s="116" t="s">
        <v>951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910</v>
      </c>
    </row>
    <row r="5224" spans="1:30">
      <c r="A5224" s="99"/>
      <c r="B5224" s="87"/>
      <c r="C5224" s="21" t="s">
        <v>839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935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948</v>
      </c>
    </row>
    <row r="5226" spans="1:30">
      <c r="A5226" s="99"/>
      <c r="B5226" s="87"/>
      <c r="C5226" s="21" t="s">
        <v>839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945</v>
      </c>
    </row>
    <row r="5227" spans="1:30">
      <c r="A5227" s="107"/>
      <c r="B5227" s="150" t="s">
        <v>907</v>
      </c>
      <c r="C5227" s="150"/>
      <c r="D5227" s="150"/>
      <c r="E5227" s="150"/>
      <c r="F5227" s="150"/>
      <c r="G5227" s="150"/>
      <c r="H5227" s="150"/>
      <c r="I5227" s="150"/>
      <c r="J5227" s="150"/>
      <c r="K5227" s="150"/>
      <c r="L5227" s="150"/>
      <c r="M5227" s="150"/>
      <c r="N5227" s="150"/>
      <c r="O5227" s="150"/>
      <c r="P5227" s="150"/>
      <c r="Q5227" s="150"/>
      <c r="R5227" s="150"/>
      <c r="S5227" s="150"/>
      <c r="T5227" s="150"/>
      <c r="U5227" s="150"/>
      <c r="V5227" s="150"/>
      <c r="W5227" s="150"/>
      <c r="X5227" s="150"/>
      <c r="Y5227" s="150"/>
      <c r="Z5227" s="150"/>
      <c r="AA5227" s="150"/>
      <c r="AB5227" s="150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839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944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641</v>
      </c>
    </row>
    <row r="5231" spans="1:30">
      <c r="A5231" s="99"/>
      <c r="B5231" s="87"/>
      <c r="C5231" s="21" t="s">
        <v>839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944</v>
      </c>
    </row>
    <row r="5232" spans="1:30">
      <c r="A5232" s="107"/>
      <c r="B5232" s="150" t="s">
        <v>385</v>
      </c>
      <c r="C5232" s="150"/>
      <c r="D5232" s="150"/>
      <c r="E5232" s="150"/>
      <c r="F5232" s="150"/>
      <c r="G5232" s="150"/>
      <c r="H5232" s="150"/>
      <c r="I5232" s="150"/>
      <c r="J5232" s="150"/>
      <c r="K5232" s="150"/>
      <c r="L5232" s="150"/>
      <c r="M5232" s="150"/>
      <c r="N5232" s="150"/>
      <c r="O5232" s="150"/>
      <c r="P5232" s="150"/>
      <c r="Q5232" s="150"/>
      <c r="R5232" s="150"/>
      <c r="S5232" s="150"/>
      <c r="T5232" s="150"/>
      <c r="U5232" s="150"/>
      <c r="V5232" s="150"/>
      <c r="W5232" s="150"/>
      <c r="X5232" s="150"/>
      <c r="Y5232" s="150"/>
      <c r="Z5232" s="150"/>
      <c r="AA5232" s="150"/>
      <c r="AB5232" s="150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50" t="s">
        <v>397</v>
      </c>
      <c r="C5245" s="150"/>
      <c r="D5245" s="150"/>
      <c r="E5245" s="150"/>
      <c r="F5245" s="150"/>
      <c r="G5245" s="150"/>
      <c r="H5245" s="150"/>
      <c r="I5245" s="150"/>
      <c r="J5245" s="150"/>
      <c r="K5245" s="150"/>
      <c r="L5245" s="150"/>
      <c r="M5245" s="150"/>
      <c r="N5245" s="150"/>
      <c r="O5245" s="150"/>
      <c r="P5245" s="150"/>
      <c r="Q5245" s="150"/>
      <c r="R5245" s="150"/>
      <c r="S5245" s="150"/>
      <c r="T5245" s="150"/>
      <c r="U5245" s="150"/>
      <c r="V5245" s="150"/>
      <c r="W5245" s="150"/>
      <c r="X5245" s="150"/>
      <c r="Y5245" s="150"/>
      <c r="Z5245" s="150"/>
      <c r="AA5245" s="150"/>
      <c r="AB5245" s="150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50" t="s">
        <v>407</v>
      </c>
      <c r="C5255" s="150"/>
      <c r="D5255" s="150"/>
      <c r="E5255" s="150"/>
      <c r="F5255" s="150"/>
      <c r="G5255" s="150"/>
      <c r="H5255" s="150"/>
      <c r="I5255" s="150"/>
      <c r="J5255" s="150"/>
      <c r="K5255" s="150"/>
      <c r="L5255" s="150"/>
      <c r="M5255" s="150"/>
      <c r="N5255" s="150"/>
      <c r="O5255" s="150"/>
      <c r="P5255" s="150"/>
      <c r="Q5255" s="150"/>
      <c r="R5255" s="150"/>
      <c r="S5255" s="150"/>
      <c r="T5255" s="150"/>
      <c r="U5255" s="150"/>
      <c r="V5255" s="150"/>
      <c r="W5255" s="150"/>
      <c r="X5255" s="150"/>
      <c r="Y5255" s="150"/>
      <c r="Z5255" s="150"/>
      <c r="AA5255" s="150"/>
      <c r="AB5255" s="150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60:AB4660"/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</mergeCells>
  <conditionalFormatting sqref="AD5233:AD5244 AD5246:AD5254 AD5256:AD5268 AD4975:AD4992 AD4737:AD4918 AE4664:AF4664 AE4666:AF4666 AE4668:AF4668 AE4670:AF4670 AE4672:AF4672 AE4674:AF4674 AE4676:AF4676 AE4662:AF4662 AD5037 AD5039:AD5120 AD4920:AD4973 AD4994:AD5035 AE4592:AF4599 AE4573:AF4581 AE4557:AF4571 AE4494:AF4555 AE3529:AF3558 AE2821:AF2835 AD3921:AD3950 AE4225:AF4359 AD3123:AD3137 AE1703:AF1762 AE1764:AF1883 AD1915:AD1974 AE1885:AF2049 AD1976:AD2095 AE2051:AF2170 AE2172:AF2201 AE2203:AF2382 AD2414:AD2443 AE2384:AF2578 AD2445:AD2624 AE2580:AF2819 AD2626:AD2820 AE2837:AF3196 AE3198:AF3527 AE3560:AF3679 AE3681:AF3890 AE4073:AF4162 AD4479:AD4553 AE4164:AF4223 AD2097:AD2261 AE3997:AF4071 AE4388:AF4416 AE4418:AF4454 AE4456:AF4466 AE4468:AF4492 AE4583:AF4590 AE4361:AF4386 AE4638:AF4660 AE4618:AF4636 AE4601:AF4616 AE3892:AF3995 AE1432:AF1701 AD4661:AD4735 AD3139:AD3558 AD2822:AD3121 AD3952:AD4101 AD4329:AD4477 AD1599:AD1913 AD2263:AD2412 AD4103:AD4327 AD1253:AD1597 AE727:AF1129 AD4555:AD4659 AE1131:AF1430 AD817:AD1251 AE306:AF725 AD51:AD364 AE50:AF304 AD36:AF49 AD21:AF34 AE35:AF35 AE20:AF20 AD3560:AD3919 AD366:AD81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665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660</v>
      </c>
      <c r="B3" s="22" t="s">
        <v>654</v>
      </c>
      <c r="D3" s="22" t="s">
        <v>659</v>
      </c>
      <c r="E3" s="23" t="s">
        <v>661</v>
      </c>
      <c r="F3" s="23" t="s">
        <v>662</v>
      </c>
      <c r="G3" s="23" t="s">
        <v>663</v>
      </c>
      <c r="H3" s="23" t="s">
        <v>664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1004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656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796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658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675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655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656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796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658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676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655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656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796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658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677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655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656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796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658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678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655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656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796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658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849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655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656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796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658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679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655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656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796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658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680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655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656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796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658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990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655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656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796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658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846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655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656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796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658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681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655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656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796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658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1006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655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656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796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658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1007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655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656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796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658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987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655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656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796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658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682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655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656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796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658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992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655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656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796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658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683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655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656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796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658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684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655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656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796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658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685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655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656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796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658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852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655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656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796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658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686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655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656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796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658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820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655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656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796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658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853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655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656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796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658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687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655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656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796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658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688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655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656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796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658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689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655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656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796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658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777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655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855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655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666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660</v>
      </c>
      <c r="B144" s="22" t="s">
        <v>654</v>
      </c>
      <c r="C144" s="22"/>
      <c r="D144" s="22" t="s">
        <v>659</v>
      </c>
      <c r="E144" s="22" t="s">
        <v>661</v>
      </c>
      <c r="F144" s="22" t="s">
        <v>662</v>
      </c>
      <c r="G144" s="22" t="s">
        <v>663</v>
      </c>
      <c r="H144" s="22" t="s">
        <v>664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690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655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656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796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658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691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655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656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796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658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692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655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656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796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658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693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655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656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796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658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1003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655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960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655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656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796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658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991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655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656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796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658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851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655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656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796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658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694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655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656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796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658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957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655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656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796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658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775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655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858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655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860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655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967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655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968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969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655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695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655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656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796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658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843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655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656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796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658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955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655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789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655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857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655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974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655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975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655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667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660</v>
      </c>
      <c r="B225" s="22" t="s">
        <v>654</v>
      </c>
      <c r="C225" s="22"/>
      <c r="D225" s="22" t="s">
        <v>659</v>
      </c>
      <c r="E225" s="22" t="s">
        <v>661</v>
      </c>
      <c r="F225" s="22" t="s">
        <v>662</v>
      </c>
      <c r="G225" s="22" t="s">
        <v>663</v>
      </c>
      <c r="H225" s="22" t="s">
        <v>664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696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655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656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796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658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1008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655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656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796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658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989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655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656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796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658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961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655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656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796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658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1013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655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656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796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658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973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655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980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655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842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655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656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796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658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697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655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656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796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658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988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655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656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796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658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698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655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656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796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658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958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655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656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796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658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699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655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656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796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658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776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655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778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655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861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655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700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655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656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796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658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956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655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656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796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658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701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655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656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796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658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1001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655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656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796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658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1002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655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656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796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658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702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655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656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796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658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1019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655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656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796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658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845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655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656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796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658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703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655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656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796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658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780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796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704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655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656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796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658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1020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655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847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655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656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796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658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971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655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972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655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668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660</v>
      </c>
      <c r="B355" s="22" t="s">
        <v>654</v>
      </c>
      <c r="C355" s="22"/>
      <c r="D355" s="22" t="s">
        <v>659</v>
      </c>
      <c r="E355" s="22" t="s">
        <v>661</v>
      </c>
      <c r="F355" s="22" t="s">
        <v>662</v>
      </c>
      <c r="G355" s="22" t="s">
        <v>663</v>
      </c>
      <c r="H355" s="22" t="s">
        <v>664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705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655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656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796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658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706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655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656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796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658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993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655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656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796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658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708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655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656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656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658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709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655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656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796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658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710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655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656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796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658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792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655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793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655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794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655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859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655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963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655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964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655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965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655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966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655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707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655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656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796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658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712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655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656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796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658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711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655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656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796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658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713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655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656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796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658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655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656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796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658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790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655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714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655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656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796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658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715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655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656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796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658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716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655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656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796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658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717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655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656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796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658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986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655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656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796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658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1000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655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656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796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658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1012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655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656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796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658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718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655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656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796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658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719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655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656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796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658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1010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655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656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796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658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720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655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656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796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658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721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655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656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796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658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959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655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656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796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658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722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655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656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796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658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1018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655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656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796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658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788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655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984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655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723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655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656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796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658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724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655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656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796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658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669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660</v>
      </c>
      <c r="B519" s="22" t="s">
        <v>654</v>
      </c>
      <c r="C519" s="22"/>
      <c r="D519" s="22" t="s">
        <v>659</v>
      </c>
      <c r="E519" s="22" t="s">
        <v>661</v>
      </c>
      <c r="F519" s="22" t="s">
        <v>662</v>
      </c>
      <c r="G519" s="22" t="s">
        <v>663</v>
      </c>
      <c r="H519" s="22" t="s">
        <v>664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725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655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656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796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658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985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655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656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796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658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726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655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656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796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658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998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655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656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796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658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727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655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656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796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658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854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655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796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728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655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656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796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658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781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655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729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655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656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796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658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730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655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656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796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658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731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655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656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796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658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732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655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656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796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658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733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655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656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796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658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734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655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656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796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658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735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655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656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796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658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736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655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656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796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658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737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655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656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796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658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738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655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656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796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658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787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655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982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655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976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655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977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655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978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655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979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655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739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655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656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658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779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655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981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655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740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655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656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796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658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741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655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656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796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658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742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655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656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796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658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743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655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656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796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658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744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655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656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745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655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656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796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658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999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655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656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796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658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746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655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656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796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658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983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655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962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655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747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655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656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796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658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862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655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656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796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658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1011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655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656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796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658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748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655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656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796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658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1015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655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656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796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658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786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655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848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655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656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796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658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749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655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656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796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658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750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655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656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796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658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751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656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796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658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752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655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658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856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655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656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670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660</v>
      </c>
      <c r="B720" s="22" t="s">
        <v>654</v>
      </c>
      <c r="C720" s="22"/>
      <c r="D720" s="22" t="s">
        <v>659</v>
      </c>
      <c r="E720" s="22" t="s">
        <v>661</v>
      </c>
      <c r="F720" s="22" t="s">
        <v>662</v>
      </c>
      <c r="G720" s="22" t="s">
        <v>663</v>
      </c>
      <c r="H720" s="22" t="s">
        <v>664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753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655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656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796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658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1014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655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656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796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658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754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655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656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796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658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755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655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656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796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658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783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655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756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655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656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796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658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757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655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656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796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658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784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656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791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656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850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655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656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796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658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758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655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656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796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658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785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655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844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655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656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796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658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997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655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656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796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658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1009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655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656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796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658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759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655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656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796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658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760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655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656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796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658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761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655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656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796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658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762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655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656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796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658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763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655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656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796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658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764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655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656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796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658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765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655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656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658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766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655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656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796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658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1005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655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656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796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658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767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655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656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658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768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655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656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658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769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655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656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796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658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782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655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970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655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770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655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656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796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658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771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656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796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658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772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655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656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796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658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773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656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658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774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655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656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835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835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835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609</v>
      </c>
      <c r="B1" s="30">
        <v>1.2</v>
      </c>
    </row>
    <row r="2" spans="1:18">
      <c r="A2" s="29" t="s">
        <v>610</v>
      </c>
      <c r="B2" s="30">
        <v>1.2</v>
      </c>
    </row>
    <row r="3" spans="1:18">
      <c r="A3" s="29" t="s">
        <v>611</v>
      </c>
      <c r="B3" s="30">
        <v>1.2</v>
      </c>
    </row>
    <row r="4" spans="1:18">
      <c r="A4" s="29" t="s">
        <v>613</v>
      </c>
      <c r="B4" s="30">
        <v>1.2</v>
      </c>
    </row>
    <row r="5" spans="1:18">
      <c r="A5" s="29" t="s">
        <v>612</v>
      </c>
      <c r="B5" s="30">
        <v>1.2</v>
      </c>
    </row>
    <row r="6" spans="1:18">
      <c r="A6" s="43" t="s">
        <v>595</v>
      </c>
      <c r="B6" s="44">
        <v>1.2</v>
      </c>
    </row>
    <row r="7" spans="1:18">
      <c r="A7" s="153" t="s">
        <v>599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6"/>
    </row>
    <row r="8" spans="1:18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  <c r="R8" s="19" t="s">
        <v>596</v>
      </c>
    </row>
    <row r="9" spans="1:18">
      <c r="A9" s="16" t="s">
        <v>463</v>
      </c>
      <c r="B9" s="35" t="s">
        <v>599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618</v>
      </c>
    </row>
    <row r="10" spans="1:18">
      <c r="A10" s="16" t="s">
        <v>464</v>
      </c>
      <c r="B10" s="35" t="s">
        <v>599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618</v>
      </c>
    </row>
    <row r="11" spans="1:18">
      <c r="A11" s="16" t="s">
        <v>467</v>
      </c>
      <c r="B11" s="35" t="s">
        <v>599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618</v>
      </c>
      <c r="R11" t="s">
        <v>630</v>
      </c>
    </row>
    <row r="12" spans="1:18">
      <c r="A12" s="16" t="s">
        <v>468</v>
      </c>
      <c r="B12" s="35" t="s">
        <v>599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618</v>
      </c>
    </row>
    <row r="13" spans="1:18">
      <c r="A13" s="16" t="s">
        <v>471</v>
      </c>
      <c r="B13" s="35" t="s">
        <v>599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619</v>
      </c>
    </row>
    <row r="14" spans="1:18">
      <c r="A14" s="16" t="s">
        <v>473</v>
      </c>
      <c r="B14" s="35" t="s">
        <v>599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618</v>
      </c>
    </row>
    <row r="15" spans="1:18">
      <c r="A15" s="16" t="s">
        <v>474</v>
      </c>
      <c r="B15" s="35" t="s">
        <v>599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618</v>
      </c>
      <c r="R15" t="s">
        <v>644</v>
      </c>
    </row>
    <row r="16" spans="1:18">
      <c r="A16" s="16" t="s">
        <v>475</v>
      </c>
      <c r="B16" s="35" t="s">
        <v>599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621</v>
      </c>
    </row>
    <row r="17" spans="1:18">
      <c r="A17" s="16" t="s">
        <v>476</v>
      </c>
      <c r="B17" s="35" t="s">
        <v>599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618</v>
      </c>
      <c r="R17" t="s">
        <v>640</v>
      </c>
    </row>
    <row r="18" spans="1:18">
      <c r="A18" s="16" t="s">
        <v>477</v>
      </c>
      <c r="B18" s="35" t="s">
        <v>599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618</v>
      </c>
    </row>
    <row r="19" spans="1:18">
      <c r="A19" s="16" t="s">
        <v>478</v>
      </c>
      <c r="B19" s="35" t="s">
        <v>599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619</v>
      </c>
    </row>
    <row r="20" spans="1:18">
      <c r="A20" s="16" t="s">
        <v>479</v>
      </c>
      <c r="B20" s="35" t="s">
        <v>599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618</v>
      </c>
    </row>
    <row r="21" spans="1:18">
      <c r="A21" s="16" t="s">
        <v>480</v>
      </c>
      <c r="B21" s="35" t="s">
        <v>599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618</v>
      </c>
      <c r="R21" t="s">
        <v>641</v>
      </c>
    </row>
    <row r="22" spans="1:18">
      <c r="A22" s="16" t="s">
        <v>481</v>
      </c>
      <c r="B22" s="35" t="s">
        <v>599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621</v>
      </c>
      <c r="R22" t="s">
        <v>630</v>
      </c>
    </row>
    <row r="23" spans="1:18">
      <c r="A23" s="16" t="s">
        <v>482</v>
      </c>
      <c r="B23" s="35" t="s">
        <v>599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618</v>
      </c>
      <c r="R23" t="s">
        <v>632</v>
      </c>
    </row>
    <row r="24" spans="1:18">
      <c r="A24" s="16" t="s">
        <v>483</v>
      </c>
      <c r="B24" s="35" t="s">
        <v>599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622</v>
      </c>
    </row>
    <row r="25" spans="1:18">
      <c r="A25" s="16" t="s">
        <v>484</v>
      </c>
      <c r="B25" s="35" t="s">
        <v>599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618</v>
      </c>
      <c r="R25" t="s">
        <v>631</v>
      </c>
    </row>
    <row r="26" spans="1:18">
      <c r="A26" s="27" t="s">
        <v>527</v>
      </c>
      <c r="B26" s="35" t="s">
        <v>599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622</v>
      </c>
      <c r="R26" t="s">
        <v>642</v>
      </c>
    </row>
    <row r="27" spans="1:18">
      <c r="A27" s="25" t="s">
        <v>485</v>
      </c>
      <c r="B27" s="35" t="s">
        <v>599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622</v>
      </c>
      <c r="R27" t="s">
        <v>643</v>
      </c>
    </row>
    <row r="28" spans="1:18">
      <c r="A28" s="25" t="s">
        <v>488</v>
      </c>
      <c r="B28" s="36" t="s">
        <v>599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600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6"/>
    </row>
    <row r="31" spans="1:18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9" t="s">
        <v>620</v>
      </c>
      <c r="R31" s="19" t="s">
        <v>596</v>
      </c>
    </row>
    <row r="32" spans="1:18">
      <c r="A32" s="16" t="s">
        <v>465</v>
      </c>
      <c r="B32" s="37" t="s">
        <v>600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618</v>
      </c>
    </row>
    <row r="33" spans="1:18">
      <c r="A33" s="16" t="s">
        <v>466</v>
      </c>
      <c r="B33" s="37" t="s">
        <v>600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618</v>
      </c>
    </row>
    <row r="34" spans="1:18">
      <c r="A34" s="16" t="s">
        <v>469</v>
      </c>
      <c r="B34" s="37" t="s">
        <v>600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618</v>
      </c>
    </row>
    <row r="35" spans="1:18">
      <c r="A35" s="16" t="s">
        <v>487</v>
      </c>
      <c r="B35" s="37" t="s">
        <v>600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621</v>
      </c>
    </row>
    <row r="36" spans="1:18">
      <c r="A36" s="16" t="s">
        <v>489</v>
      </c>
      <c r="B36" s="37" t="s">
        <v>600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618</v>
      </c>
    </row>
    <row r="37" spans="1:18">
      <c r="A37" s="16" t="s">
        <v>490</v>
      </c>
      <c r="B37" s="37" t="s">
        <v>600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618</v>
      </c>
    </row>
    <row r="38" spans="1:18">
      <c r="A38" s="16" t="s">
        <v>492</v>
      </c>
      <c r="B38" s="37" t="s">
        <v>600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618</v>
      </c>
      <c r="R38" t="s">
        <v>637</v>
      </c>
    </row>
    <row r="39" spans="1:18">
      <c r="A39" s="16" t="s">
        <v>496</v>
      </c>
      <c r="B39" s="37" t="s">
        <v>600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619</v>
      </c>
    </row>
    <row r="40" spans="1:18">
      <c r="A40" s="16" t="s">
        <v>497</v>
      </c>
      <c r="B40" s="37" t="s">
        <v>600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624</v>
      </c>
    </row>
    <row r="41" spans="1:18">
      <c r="A41" s="16" t="s">
        <v>498</v>
      </c>
      <c r="B41" s="37" t="s">
        <v>600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618</v>
      </c>
    </row>
    <row r="42" spans="1:18">
      <c r="A42" s="16" t="s">
        <v>499</v>
      </c>
      <c r="B42" s="37" t="s">
        <v>600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618</v>
      </c>
      <c r="R42" t="s">
        <v>634</v>
      </c>
    </row>
    <row r="43" spans="1:18">
      <c r="A43" s="16" t="s">
        <v>502</v>
      </c>
      <c r="B43" s="37" t="s">
        <v>600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621</v>
      </c>
      <c r="R43" t="s">
        <v>633</v>
      </c>
    </row>
    <row r="44" spans="1:18">
      <c r="A44" s="16" t="s">
        <v>504</v>
      </c>
      <c r="B44" s="37" t="s">
        <v>600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618</v>
      </c>
    </row>
    <row r="45" spans="1:18">
      <c r="A45" s="16" t="s">
        <v>506</v>
      </c>
      <c r="B45" s="37" t="s">
        <v>600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618</v>
      </c>
    </row>
    <row r="46" spans="1:18">
      <c r="A46" s="16" t="s">
        <v>507</v>
      </c>
      <c r="B46" s="37" t="s">
        <v>600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621</v>
      </c>
    </row>
    <row r="47" spans="1:18">
      <c r="A47" s="16" t="s">
        <v>508</v>
      </c>
      <c r="B47" s="37" t="s">
        <v>600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621</v>
      </c>
      <c r="R47" t="s">
        <v>645</v>
      </c>
    </row>
    <row r="48" spans="1:18">
      <c r="A48" s="16" t="s">
        <v>510</v>
      </c>
      <c r="B48" s="37" t="s">
        <v>600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619</v>
      </c>
      <c r="R48" t="s">
        <v>636</v>
      </c>
    </row>
    <row r="49" spans="1:18">
      <c r="A49" s="16" t="s">
        <v>512</v>
      </c>
      <c r="B49" s="37" t="s">
        <v>600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621</v>
      </c>
      <c r="R49" t="s">
        <v>646</v>
      </c>
    </row>
    <row r="50" spans="1:18">
      <c r="A50" s="16" t="s">
        <v>470</v>
      </c>
      <c r="B50" s="37" t="s">
        <v>600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618</v>
      </c>
    </row>
    <row r="51" spans="1:18">
      <c r="A51" s="16" t="s">
        <v>869</v>
      </c>
      <c r="B51" s="37" t="s">
        <v>600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619</v>
      </c>
    </row>
    <row r="52" spans="1:18">
      <c r="A52" s="16" t="s">
        <v>870</v>
      </c>
      <c r="B52" s="37" t="s">
        <v>600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619</v>
      </c>
    </row>
    <row r="53" spans="1:18">
      <c r="A53" s="25" t="s">
        <v>491</v>
      </c>
      <c r="B53" s="37" t="s">
        <v>600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621</v>
      </c>
    </row>
    <row r="54" spans="1:18">
      <c r="A54" s="25" t="s">
        <v>493</v>
      </c>
      <c r="B54" s="37" t="s">
        <v>600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618</v>
      </c>
      <c r="R54" t="s">
        <v>638</v>
      </c>
    </row>
    <row r="55" spans="1:18">
      <c r="A55" s="25" t="s">
        <v>494</v>
      </c>
      <c r="B55" s="37" t="s">
        <v>600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618</v>
      </c>
    </row>
    <row r="56" spans="1:18">
      <c r="A56" s="25" t="s">
        <v>495</v>
      </c>
      <c r="B56" s="37" t="s">
        <v>600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618</v>
      </c>
    </row>
    <row r="57" spans="1:18">
      <c r="A57" s="25" t="s">
        <v>500</v>
      </c>
      <c r="B57" s="37" t="s">
        <v>600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618</v>
      </c>
      <c r="R57" t="s">
        <v>638</v>
      </c>
    </row>
    <row r="58" spans="1:18">
      <c r="A58" s="25" t="s">
        <v>501</v>
      </c>
      <c r="B58" s="37" t="s">
        <v>600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618</v>
      </c>
      <c r="R58" t="s">
        <v>637</v>
      </c>
    </row>
    <row r="59" spans="1:18">
      <c r="A59" s="25" t="s">
        <v>503</v>
      </c>
      <c r="B59" s="37" t="s">
        <v>600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618</v>
      </c>
    </row>
    <row r="60" spans="1:18">
      <c r="A60" s="25" t="s">
        <v>505</v>
      </c>
      <c r="B60" s="37" t="s">
        <v>600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622</v>
      </c>
      <c r="R60" t="s">
        <v>647</v>
      </c>
    </row>
    <row r="61" spans="1:18">
      <c r="A61" s="25" t="s">
        <v>509</v>
      </c>
      <c r="B61" s="37" t="s">
        <v>600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618</v>
      </c>
      <c r="R61" t="s">
        <v>635</v>
      </c>
    </row>
    <row r="62" spans="1:18">
      <c r="A62" s="25" t="s">
        <v>511</v>
      </c>
      <c r="B62" s="37" t="s">
        <v>600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621</v>
      </c>
      <c r="R62" t="s">
        <v>638</v>
      </c>
    </row>
    <row r="63" spans="1:18">
      <c r="A63" s="25" t="s">
        <v>513</v>
      </c>
      <c r="B63" s="37" t="s">
        <v>600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621</v>
      </c>
    </row>
    <row r="64" spans="1:18">
      <c r="A64" s="27" t="s">
        <v>565</v>
      </c>
      <c r="B64" s="37" t="s">
        <v>600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618</v>
      </c>
    </row>
    <row r="65" spans="1:18">
      <c r="A65" s="27" t="s">
        <v>566</v>
      </c>
      <c r="B65" s="37" t="s">
        <v>600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622</v>
      </c>
      <c r="R65" t="s">
        <v>645</v>
      </c>
    </row>
    <row r="66" spans="1:18">
      <c r="A66" s="27" t="s">
        <v>567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619</v>
      </c>
      <c r="R66" t="s">
        <v>648</v>
      </c>
    </row>
    <row r="67" spans="1:18">
      <c r="A67" s="27" t="s">
        <v>590</v>
      </c>
      <c r="B67" s="37" t="s">
        <v>600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622</v>
      </c>
      <c r="R67" t="s">
        <v>649</v>
      </c>
    </row>
    <row r="68" spans="1:18">
      <c r="A68" s="27" t="s">
        <v>591</v>
      </c>
      <c r="B68" s="37" t="s">
        <v>600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618</v>
      </c>
    </row>
    <row r="69" spans="1:18">
      <c r="A69" s="27" t="s">
        <v>593</v>
      </c>
      <c r="B69" s="38" t="s">
        <v>600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621</v>
      </c>
    </row>
    <row r="70" spans="1:18">
      <c r="A70" s="27" t="s">
        <v>867</v>
      </c>
      <c r="B70" s="37" t="s">
        <v>600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619</v>
      </c>
    </row>
    <row r="71" spans="1:18">
      <c r="A71" s="27" t="s">
        <v>868</v>
      </c>
      <c r="B71" s="37" t="s">
        <v>600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618</v>
      </c>
      <c r="R71" s="19" t="s">
        <v>596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601</v>
      </c>
      <c r="B73" s="150"/>
      <c r="C73" s="150"/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6"/>
    </row>
    <row r="74" spans="1:18">
      <c r="A74" s="28" t="s">
        <v>0</v>
      </c>
      <c r="B74" s="18" t="s">
        <v>597</v>
      </c>
      <c r="C74" s="18" t="s">
        <v>598</v>
      </c>
      <c r="D74" s="24" t="s">
        <v>604</v>
      </c>
      <c r="E74" s="24" t="s">
        <v>605</v>
      </c>
      <c r="F74" s="24" t="s">
        <v>606</v>
      </c>
      <c r="G74" s="24" t="s">
        <v>603</v>
      </c>
      <c r="H74" s="24" t="s">
        <v>4</v>
      </c>
      <c r="I74" s="19" t="s">
        <v>607</v>
      </c>
      <c r="J74" s="19" t="s">
        <v>608</v>
      </c>
      <c r="K74" s="24" t="s">
        <v>604</v>
      </c>
      <c r="L74" s="24" t="s">
        <v>605</v>
      </c>
      <c r="M74" s="24" t="s">
        <v>606</v>
      </c>
      <c r="N74" s="24" t="s">
        <v>603</v>
      </c>
      <c r="O74" s="24" t="s">
        <v>4</v>
      </c>
      <c r="P74" s="19" t="s">
        <v>607</v>
      </c>
      <c r="Q74" s="19" t="s">
        <v>620</v>
      </c>
    </row>
    <row r="75" spans="1:18">
      <c r="A75" s="16" t="s">
        <v>515</v>
      </c>
      <c r="B75" s="37" t="s">
        <v>601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619</v>
      </c>
      <c r="R75" t="s">
        <v>636</v>
      </c>
    </row>
    <row r="76" spans="1:18">
      <c r="A76" s="16" t="s">
        <v>516</v>
      </c>
      <c r="B76" s="37" t="s">
        <v>601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619</v>
      </c>
    </row>
    <row r="77" spans="1:18">
      <c r="A77" s="16" t="s">
        <v>521</v>
      </c>
      <c r="B77" s="37" t="s">
        <v>601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619</v>
      </c>
      <c r="R77" t="s">
        <v>645</v>
      </c>
    </row>
    <row r="78" spans="1:18">
      <c r="A78" s="16" t="s">
        <v>523</v>
      </c>
      <c r="B78" s="37" t="s">
        <v>601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619</v>
      </c>
    </row>
    <row r="79" spans="1:18">
      <c r="A79" s="16" t="s">
        <v>353</v>
      </c>
      <c r="B79" s="37" t="s">
        <v>601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625</v>
      </c>
    </row>
    <row r="80" spans="1:18">
      <c r="A80" s="16" t="s">
        <v>526</v>
      </c>
      <c r="B80" s="37" t="s">
        <v>601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619</v>
      </c>
    </row>
    <row r="81" spans="1:18">
      <c r="A81" s="16" t="s">
        <v>317</v>
      </c>
      <c r="B81" s="37" t="s">
        <v>601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625</v>
      </c>
      <c r="R81" t="s">
        <v>638</v>
      </c>
    </row>
    <row r="82" spans="1:18">
      <c r="A82" s="16" t="s">
        <v>234</v>
      </c>
      <c r="B82" s="37" t="s">
        <v>601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626</v>
      </c>
    </row>
    <row r="83" spans="1:18">
      <c r="A83" s="25" t="s">
        <v>472</v>
      </c>
      <c r="B83" s="37" t="s">
        <v>601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628</v>
      </c>
    </row>
    <row r="84" spans="1:18">
      <c r="A84" s="25" t="s">
        <v>486</v>
      </c>
      <c r="B84" s="37" t="s">
        <v>601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621</v>
      </c>
    </row>
    <row r="85" spans="1:18">
      <c r="A85" s="25" t="s">
        <v>514</v>
      </c>
      <c r="B85" s="37" t="s">
        <v>601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629</v>
      </c>
      <c r="R85" t="s">
        <v>651</v>
      </c>
    </row>
    <row r="86" spans="1:18">
      <c r="A86" s="25" t="s">
        <v>517</v>
      </c>
      <c r="B86" s="37" t="s">
        <v>601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619</v>
      </c>
      <c r="R86" t="s">
        <v>641</v>
      </c>
    </row>
    <row r="87" spans="1:18">
      <c r="A87" s="25" t="s">
        <v>518</v>
      </c>
      <c r="B87" s="37" t="s">
        <v>601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627</v>
      </c>
      <c r="R87" t="s">
        <v>640</v>
      </c>
    </row>
    <row r="88" spans="1:18">
      <c r="A88" s="25" t="s">
        <v>519</v>
      </c>
      <c r="B88" s="37" t="s">
        <v>601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621</v>
      </c>
      <c r="R88" t="s">
        <v>639</v>
      </c>
    </row>
    <row r="89" spans="1:18">
      <c r="A89" s="25" t="s">
        <v>520</v>
      </c>
      <c r="B89" s="37" t="s">
        <v>601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619</v>
      </c>
    </row>
    <row r="90" spans="1:18">
      <c r="A90" s="25" t="s">
        <v>522</v>
      </c>
      <c r="B90" s="37" t="s">
        <v>601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621</v>
      </c>
    </row>
    <row r="91" spans="1:18">
      <c r="A91" s="25" t="s">
        <v>524</v>
      </c>
      <c r="B91" s="37" t="s">
        <v>601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619</v>
      </c>
    </row>
    <row r="92" spans="1:18">
      <c r="A92" s="25" t="s">
        <v>525</v>
      </c>
      <c r="B92" s="37" t="s">
        <v>601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621</v>
      </c>
      <c r="R92" t="s">
        <v>638</v>
      </c>
    </row>
    <row r="93" spans="1:18">
      <c r="A93" s="27" t="s">
        <v>568</v>
      </c>
      <c r="B93" s="37" t="s">
        <v>601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619</v>
      </c>
      <c r="R93" t="s">
        <v>650</v>
      </c>
    </row>
    <row r="94" spans="1:18">
      <c r="A94" s="27" t="s">
        <v>569</v>
      </c>
      <c r="B94" s="37" t="s">
        <v>601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621</v>
      </c>
    </row>
    <row r="95" spans="1:18">
      <c r="A95" s="27" t="s">
        <v>589</v>
      </c>
      <c r="B95" s="37" t="s">
        <v>601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621</v>
      </c>
    </row>
    <row r="96" spans="1:18">
      <c r="A96" s="27" t="s">
        <v>592</v>
      </c>
      <c r="B96" s="37" t="s">
        <v>601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619</v>
      </c>
    </row>
    <row r="97" spans="1:17">
      <c r="A97" s="27" t="s">
        <v>594</v>
      </c>
      <c r="B97" s="38" t="s">
        <v>601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619</v>
      </c>
    </row>
    <row r="98" spans="1:17">
      <c r="A98" s="27" t="s">
        <v>994</v>
      </c>
      <c r="B98" s="38" t="s">
        <v>601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609</v>
      </c>
      <c r="B1" s="30">
        <v>1.1000000000000001</v>
      </c>
    </row>
    <row r="2" spans="1:17">
      <c r="A2" s="29" t="s">
        <v>610</v>
      </c>
      <c r="B2" s="30">
        <v>1.1000000000000001</v>
      </c>
    </row>
    <row r="3" spans="1:17">
      <c r="A3" s="29" t="s">
        <v>611</v>
      </c>
      <c r="B3" s="30">
        <v>1.1000000000000001</v>
      </c>
    </row>
    <row r="4" spans="1:17">
      <c r="A4" s="29" t="s">
        <v>613</v>
      </c>
      <c r="B4" s="30">
        <v>1.1000000000000001</v>
      </c>
    </row>
    <row r="5" spans="1:17">
      <c r="A5" s="29" t="s">
        <v>612</v>
      </c>
      <c r="B5" s="30">
        <v>1.1000000000000001</v>
      </c>
    </row>
    <row r="6" spans="1:17">
      <c r="A6" s="43" t="s">
        <v>595</v>
      </c>
      <c r="B6" s="44">
        <v>1.1000000000000001</v>
      </c>
    </row>
    <row r="7" spans="1:17">
      <c r="A7" s="153" t="s">
        <v>599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6"/>
    </row>
    <row r="8" spans="1:17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</row>
    <row r="9" spans="1:17">
      <c r="A9" s="16" t="s">
        <v>463</v>
      </c>
      <c r="B9" s="35" t="s">
        <v>599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618</v>
      </c>
    </row>
    <row r="10" spans="1:17">
      <c r="A10" s="16" t="s">
        <v>464</v>
      </c>
      <c r="B10" s="35" t="s">
        <v>599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618</v>
      </c>
    </row>
    <row r="11" spans="1:17">
      <c r="A11" s="16" t="s">
        <v>467</v>
      </c>
      <c r="B11" s="35" t="s">
        <v>599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618</v>
      </c>
    </row>
    <row r="12" spans="1:17">
      <c r="A12" s="16" t="s">
        <v>468</v>
      </c>
      <c r="B12" s="35" t="s">
        <v>599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618</v>
      </c>
    </row>
    <row r="13" spans="1:17">
      <c r="A13" s="16" t="s">
        <v>471</v>
      </c>
      <c r="B13" s="35" t="s">
        <v>599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619</v>
      </c>
    </row>
    <row r="14" spans="1:17">
      <c r="A14" s="16" t="s">
        <v>473</v>
      </c>
      <c r="B14" s="35" t="s">
        <v>599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618</v>
      </c>
    </row>
    <row r="15" spans="1:17">
      <c r="A15" s="16" t="s">
        <v>474</v>
      </c>
      <c r="B15" s="35" t="s">
        <v>599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618</v>
      </c>
    </row>
    <row r="16" spans="1:17">
      <c r="A16" s="16" t="s">
        <v>475</v>
      </c>
      <c r="B16" s="35" t="s">
        <v>599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621</v>
      </c>
    </row>
    <row r="17" spans="1:17">
      <c r="A17" s="16" t="s">
        <v>476</v>
      </c>
      <c r="B17" s="35" t="s">
        <v>599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618</v>
      </c>
    </row>
    <row r="18" spans="1:17">
      <c r="A18" s="16" t="s">
        <v>477</v>
      </c>
      <c r="B18" s="35" t="s">
        <v>599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618</v>
      </c>
    </row>
    <row r="19" spans="1:17">
      <c r="A19" s="16" t="s">
        <v>478</v>
      </c>
      <c r="B19" s="35" t="s">
        <v>599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619</v>
      </c>
    </row>
    <row r="20" spans="1:17">
      <c r="A20" s="16" t="s">
        <v>479</v>
      </c>
      <c r="B20" s="35" t="s">
        <v>599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618</v>
      </c>
    </row>
    <row r="21" spans="1:17">
      <c r="A21" s="16" t="s">
        <v>480</v>
      </c>
      <c r="B21" s="35" t="s">
        <v>599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618</v>
      </c>
    </row>
    <row r="22" spans="1:17">
      <c r="A22" s="16" t="s">
        <v>481</v>
      </c>
      <c r="B22" s="35" t="s">
        <v>599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621</v>
      </c>
    </row>
    <row r="23" spans="1:17">
      <c r="A23" s="16" t="s">
        <v>482</v>
      </c>
      <c r="B23" s="35" t="s">
        <v>599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618</v>
      </c>
    </row>
    <row r="24" spans="1:17">
      <c r="A24" s="16" t="s">
        <v>483</v>
      </c>
      <c r="B24" s="35" t="s">
        <v>599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622</v>
      </c>
    </row>
    <row r="25" spans="1:17">
      <c r="A25" s="16" t="s">
        <v>484</v>
      </c>
      <c r="B25" s="35" t="s">
        <v>599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618</v>
      </c>
    </row>
    <row r="26" spans="1:17">
      <c r="A26" s="27" t="s">
        <v>527</v>
      </c>
      <c r="B26" s="35" t="s">
        <v>599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622</v>
      </c>
    </row>
    <row r="27" spans="1:17">
      <c r="A27" s="25" t="s">
        <v>485</v>
      </c>
      <c r="B27" s="35" t="s">
        <v>599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622</v>
      </c>
    </row>
    <row r="28" spans="1:17">
      <c r="A28" s="25" t="s">
        <v>488</v>
      </c>
      <c r="B28" s="36" t="s">
        <v>599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623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600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6"/>
    </row>
    <row r="31" spans="1:17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8" t="s">
        <v>596</v>
      </c>
    </row>
    <row r="32" spans="1:17">
      <c r="A32" s="16" t="s">
        <v>465</v>
      </c>
      <c r="B32" s="37" t="s">
        <v>600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618</v>
      </c>
    </row>
    <row r="33" spans="1:17">
      <c r="A33" s="16" t="s">
        <v>466</v>
      </c>
      <c r="B33" s="37" t="s">
        <v>600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618</v>
      </c>
    </row>
    <row r="34" spans="1:17">
      <c r="A34" s="16" t="s">
        <v>469</v>
      </c>
      <c r="B34" s="37" t="s">
        <v>600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618</v>
      </c>
    </row>
    <row r="35" spans="1:17">
      <c r="A35" s="16" t="s">
        <v>487</v>
      </c>
      <c r="B35" s="37" t="s">
        <v>600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621</v>
      </c>
    </row>
    <row r="36" spans="1:17">
      <c r="A36" s="16" t="s">
        <v>489</v>
      </c>
      <c r="B36" s="37" t="s">
        <v>600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618</v>
      </c>
    </row>
    <row r="37" spans="1:17">
      <c r="A37" s="16" t="s">
        <v>490</v>
      </c>
      <c r="B37" s="37" t="s">
        <v>600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618</v>
      </c>
    </row>
    <row r="38" spans="1:17">
      <c r="A38" s="16" t="s">
        <v>492</v>
      </c>
      <c r="B38" s="37" t="s">
        <v>600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618</v>
      </c>
    </row>
    <row r="39" spans="1:17">
      <c r="A39" s="16" t="s">
        <v>496</v>
      </c>
      <c r="B39" s="37" t="s">
        <v>600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619</v>
      </c>
    </row>
    <row r="40" spans="1:17">
      <c r="A40" s="16" t="s">
        <v>497</v>
      </c>
      <c r="B40" s="37" t="s">
        <v>600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624</v>
      </c>
    </row>
    <row r="41" spans="1:17">
      <c r="A41" s="16" t="s">
        <v>498</v>
      </c>
      <c r="B41" s="37" t="s">
        <v>600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618</v>
      </c>
    </row>
    <row r="42" spans="1:17">
      <c r="A42" s="16" t="s">
        <v>499</v>
      </c>
      <c r="B42" s="37" t="s">
        <v>600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618</v>
      </c>
    </row>
    <row r="43" spans="1:17">
      <c r="A43" s="16" t="s">
        <v>502</v>
      </c>
      <c r="B43" s="37" t="s">
        <v>600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621</v>
      </c>
    </row>
    <row r="44" spans="1:17">
      <c r="A44" s="16" t="s">
        <v>504</v>
      </c>
      <c r="B44" s="37" t="s">
        <v>600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618</v>
      </c>
    </row>
    <row r="45" spans="1:17">
      <c r="A45" s="16" t="s">
        <v>506</v>
      </c>
      <c r="B45" s="37" t="s">
        <v>600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618</v>
      </c>
    </row>
    <row r="46" spans="1:17">
      <c r="A46" s="16" t="s">
        <v>507</v>
      </c>
      <c r="B46" s="37" t="s">
        <v>600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621</v>
      </c>
    </row>
    <row r="47" spans="1:17">
      <c r="A47" s="16" t="s">
        <v>508</v>
      </c>
      <c r="B47" s="37" t="s">
        <v>600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621</v>
      </c>
    </row>
    <row r="48" spans="1:17">
      <c r="A48" s="16" t="s">
        <v>510</v>
      </c>
      <c r="B48" s="37" t="s">
        <v>600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619</v>
      </c>
    </row>
    <row r="49" spans="1:17">
      <c r="A49" s="16" t="s">
        <v>512</v>
      </c>
      <c r="B49" s="37" t="s">
        <v>600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621</v>
      </c>
    </row>
    <row r="50" spans="1:17">
      <c r="A50" s="16" t="s">
        <v>470</v>
      </c>
      <c r="B50" s="37" t="s">
        <v>600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618</v>
      </c>
    </row>
    <row r="51" spans="1:17">
      <c r="A51" s="25" t="s">
        <v>491</v>
      </c>
      <c r="B51" s="37" t="s">
        <v>600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621</v>
      </c>
    </row>
    <row r="52" spans="1:17">
      <c r="A52" s="25" t="s">
        <v>493</v>
      </c>
      <c r="B52" s="37" t="s">
        <v>600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618</v>
      </c>
    </row>
    <row r="53" spans="1:17">
      <c r="A53" s="25" t="s">
        <v>494</v>
      </c>
      <c r="B53" s="37" t="s">
        <v>600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618</v>
      </c>
    </row>
    <row r="54" spans="1:17">
      <c r="A54" s="25" t="s">
        <v>495</v>
      </c>
      <c r="B54" s="37" t="s">
        <v>600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618</v>
      </c>
    </row>
    <row r="55" spans="1:17">
      <c r="A55" s="25" t="s">
        <v>500</v>
      </c>
      <c r="B55" s="37" t="s">
        <v>600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618</v>
      </c>
    </row>
    <row r="56" spans="1:17">
      <c r="A56" s="25" t="s">
        <v>501</v>
      </c>
      <c r="B56" s="37" t="s">
        <v>600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618</v>
      </c>
    </row>
    <row r="57" spans="1:17">
      <c r="A57" s="25" t="s">
        <v>503</v>
      </c>
      <c r="B57" s="37" t="s">
        <v>600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618</v>
      </c>
    </row>
    <row r="58" spans="1:17">
      <c r="A58" s="25" t="s">
        <v>505</v>
      </c>
      <c r="B58" s="37" t="s">
        <v>600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622</v>
      </c>
    </row>
    <row r="59" spans="1:17">
      <c r="A59" s="25" t="s">
        <v>509</v>
      </c>
      <c r="B59" s="37" t="s">
        <v>600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618</v>
      </c>
    </row>
    <row r="60" spans="1:17">
      <c r="A60" s="25" t="s">
        <v>511</v>
      </c>
      <c r="B60" s="37" t="s">
        <v>600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621</v>
      </c>
    </row>
    <row r="61" spans="1:17">
      <c r="A61" s="25" t="s">
        <v>513</v>
      </c>
      <c r="B61" s="37" t="s">
        <v>600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621</v>
      </c>
    </row>
    <row r="62" spans="1:17">
      <c r="A62" s="27" t="s">
        <v>565</v>
      </c>
      <c r="B62" s="37" t="s">
        <v>600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618</v>
      </c>
    </row>
    <row r="63" spans="1:17">
      <c r="A63" s="27" t="s">
        <v>566</v>
      </c>
      <c r="B63" s="37" t="s">
        <v>600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622</v>
      </c>
    </row>
    <row r="64" spans="1:17">
      <c r="A64" s="27" t="s">
        <v>567</v>
      </c>
      <c r="B64" s="37" t="s">
        <v>600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619</v>
      </c>
    </row>
    <row r="65" spans="1:17">
      <c r="A65" s="27" t="s">
        <v>590</v>
      </c>
      <c r="B65" s="37" t="s">
        <v>600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622</v>
      </c>
    </row>
    <row r="66" spans="1:17">
      <c r="A66" s="27" t="s">
        <v>591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618</v>
      </c>
    </row>
    <row r="67" spans="1:17">
      <c r="A67" s="27" t="s">
        <v>593</v>
      </c>
      <c r="B67" s="38" t="s">
        <v>600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621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601</v>
      </c>
      <c r="B69" s="150"/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6"/>
    </row>
    <row r="70" spans="1:17">
      <c r="A70" s="28" t="s">
        <v>0</v>
      </c>
      <c r="B70" s="18" t="s">
        <v>597</v>
      </c>
      <c r="C70" s="18" t="s">
        <v>598</v>
      </c>
      <c r="D70" s="24" t="s">
        <v>604</v>
      </c>
      <c r="E70" s="24" t="s">
        <v>605</v>
      </c>
      <c r="F70" s="24" t="s">
        <v>606</v>
      </c>
      <c r="G70" s="24" t="s">
        <v>603</v>
      </c>
      <c r="H70" s="24" t="s">
        <v>4</v>
      </c>
      <c r="I70" s="19" t="s">
        <v>607</v>
      </c>
      <c r="J70" s="19" t="s">
        <v>608</v>
      </c>
      <c r="K70" s="24" t="s">
        <v>604</v>
      </c>
      <c r="L70" s="24" t="s">
        <v>605</v>
      </c>
      <c r="M70" s="24" t="s">
        <v>606</v>
      </c>
      <c r="N70" s="24" t="s">
        <v>603</v>
      </c>
      <c r="O70" s="24" t="s">
        <v>4</v>
      </c>
      <c r="P70" s="19" t="s">
        <v>607</v>
      </c>
      <c r="Q70" s="28" t="s">
        <v>596</v>
      </c>
    </row>
    <row r="71" spans="1:17">
      <c r="A71" s="16" t="s">
        <v>515</v>
      </c>
      <c r="B71" s="37" t="s">
        <v>601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619</v>
      </c>
    </row>
    <row r="72" spans="1:17">
      <c r="A72" s="16" t="s">
        <v>516</v>
      </c>
      <c r="B72" s="37" t="s">
        <v>601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619</v>
      </c>
    </row>
    <row r="73" spans="1:17">
      <c r="A73" s="16" t="s">
        <v>521</v>
      </c>
      <c r="B73" s="37" t="s">
        <v>601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619</v>
      </c>
    </row>
    <row r="74" spans="1:17">
      <c r="A74" s="16" t="s">
        <v>523</v>
      </c>
      <c r="B74" s="37" t="s">
        <v>601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619</v>
      </c>
    </row>
    <row r="75" spans="1:17">
      <c r="A75" s="16" t="s">
        <v>353</v>
      </c>
      <c r="B75" s="37" t="s">
        <v>601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625</v>
      </c>
    </row>
    <row r="76" spans="1:17">
      <c r="A76" s="16" t="s">
        <v>526</v>
      </c>
      <c r="B76" s="37" t="s">
        <v>601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619</v>
      </c>
    </row>
    <row r="77" spans="1:17">
      <c r="A77" s="16" t="s">
        <v>317</v>
      </c>
      <c r="B77" s="37" t="s">
        <v>601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625</v>
      </c>
    </row>
    <row r="78" spans="1:17">
      <c r="A78" s="16" t="s">
        <v>234</v>
      </c>
      <c r="B78" s="37" t="s">
        <v>601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626</v>
      </c>
    </row>
    <row r="79" spans="1:17">
      <c r="A79" s="25" t="s">
        <v>472</v>
      </c>
      <c r="B79" s="37" t="s">
        <v>601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628</v>
      </c>
    </row>
    <row r="80" spans="1:17">
      <c r="A80" s="25" t="s">
        <v>486</v>
      </c>
      <c r="B80" s="37" t="s">
        <v>601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621</v>
      </c>
    </row>
    <row r="81" spans="1:17">
      <c r="A81" s="25" t="s">
        <v>514</v>
      </c>
      <c r="B81" s="37" t="s">
        <v>601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629</v>
      </c>
    </row>
    <row r="82" spans="1:17">
      <c r="A82" s="25" t="s">
        <v>517</v>
      </c>
      <c r="B82" s="37" t="s">
        <v>601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619</v>
      </c>
    </row>
    <row r="83" spans="1:17">
      <c r="A83" s="25" t="s">
        <v>518</v>
      </c>
      <c r="B83" s="37" t="s">
        <v>601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627</v>
      </c>
    </row>
    <row r="84" spans="1:17">
      <c r="A84" s="25" t="s">
        <v>519</v>
      </c>
      <c r="B84" s="37" t="s">
        <v>601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621</v>
      </c>
    </row>
    <row r="85" spans="1:17">
      <c r="A85" s="25" t="s">
        <v>520</v>
      </c>
      <c r="B85" s="37" t="s">
        <v>601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619</v>
      </c>
    </row>
    <row r="86" spans="1:17">
      <c r="A86" s="25" t="s">
        <v>522</v>
      </c>
      <c r="B86" s="37" t="s">
        <v>601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621</v>
      </c>
    </row>
    <row r="87" spans="1:17">
      <c r="A87" s="25" t="s">
        <v>524</v>
      </c>
      <c r="B87" s="37" t="s">
        <v>601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619</v>
      </c>
    </row>
    <row r="88" spans="1:17">
      <c r="A88" s="25" t="s">
        <v>525</v>
      </c>
      <c r="B88" s="37" t="s">
        <v>601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621</v>
      </c>
    </row>
    <row r="89" spans="1:17">
      <c r="A89" s="27" t="s">
        <v>568</v>
      </c>
      <c r="B89" s="37" t="s">
        <v>601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619</v>
      </c>
    </row>
    <row r="90" spans="1:17">
      <c r="A90" s="27" t="s">
        <v>569</v>
      </c>
      <c r="B90" s="37" t="s">
        <v>601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621</v>
      </c>
    </row>
    <row r="91" spans="1:17">
      <c r="A91" s="27" t="s">
        <v>589</v>
      </c>
      <c r="B91" s="37" t="s">
        <v>601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621</v>
      </c>
    </row>
    <row r="92" spans="1:17">
      <c r="A92" s="27" t="s">
        <v>592</v>
      </c>
      <c r="B92" s="37" t="s">
        <v>601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619</v>
      </c>
    </row>
    <row r="93" spans="1:17">
      <c r="A93" s="27" t="s">
        <v>594</v>
      </c>
      <c r="B93" s="38" t="s">
        <v>601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654</v>
      </c>
      <c r="B1" s="1" t="s">
        <v>655</v>
      </c>
      <c r="C1" s="1" t="s">
        <v>656</v>
      </c>
      <c r="D1" s="1" t="s">
        <v>657</v>
      </c>
      <c r="E1" s="1" t="s">
        <v>658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659</v>
      </c>
      <c r="B4" s="1" t="s">
        <v>655</v>
      </c>
      <c r="C4" s="1" t="s">
        <v>656</v>
      </c>
      <c r="D4" s="1" t="s">
        <v>657</v>
      </c>
      <c r="E4" s="1" t="s">
        <v>658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673</v>
      </c>
    </row>
    <row r="11" spans="1:6">
      <c r="A11">
        <v>101</v>
      </c>
      <c r="B11" t="s">
        <v>672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597</v>
      </c>
      <c r="B1" s="1" t="s">
        <v>806</v>
      </c>
      <c r="C1" s="1" t="s">
        <v>807</v>
      </c>
      <c r="D1" s="1" t="s">
        <v>808</v>
      </c>
      <c r="E1" s="1" t="s">
        <v>801</v>
      </c>
      <c r="F1" s="1" t="s">
        <v>802</v>
      </c>
      <c r="G1" s="1" t="s">
        <v>803</v>
      </c>
      <c r="H1" s="1" t="s">
        <v>804</v>
      </c>
      <c r="I1" s="1" t="s">
        <v>631</v>
      </c>
      <c r="J1" s="1" t="s">
        <v>809</v>
      </c>
      <c r="K1" s="1" t="s">
        <v>810</v>
      </c>
    </row>
    <row r="2" spans="1:11">
      <c r="A2" s="118" t="s">
        <v>819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2020-07-31T00:57:31Z</dcterms:modified>
</cp:coreProperties>
</file>