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3859" i="10"/>
  <c r="AA3859" s="1"/>
  <c r="U3859"/>
  <c r="T3859"/>
  <c r="Y3859" s="1"/>
  <c r="R3859"/>
  <c r="W3859" s="1"/>
  <c r="Q3859"/>
  <c r="P3859"/>
  <c r="O3859"/>
  <c r="N3859"/>
  <c r="W3858"/>
  <c r="AB3858" s="1"/>
  <c r="V3858"/>
  <c r="U3858"/>
  <c r="Z3858" s="1"/>
  <c r="R3858"/>
  <c r="Q3858"/>
  <c r="P3858"/>
  <c r="O3858"/>
  <c r="N3858"/>
  <c r="W3857"/>
  <c r="V3857"/>
  <c r="AA3857" s="1"/>
  <c r="R3857"/>
  <c r="Q3857"/>
  <c r="P3857"/>
  <c r="O3857"/>
  <c r="N3857"/>
  <c r="S3857" s="1"/>
  <c r="X3857" s="1"/>
  <c r="R3856"/>
  <c r="W3856" s="1"/>
  <c r="AB3856" s="1"/>
  <c r="Q3856"/>
  <c r="P3856"/>
  <c r="O3856"/>
  <c r="T3856" s="1"/>
  <c r="Y3856" s="1"/>
  <c r="N3856"/>
  <c r="S3856" s="1"/>
  <c r="X3856" s="1"/>
  <c r="R3855"/>
  <c r="Q3855"/>
  <c r="P3855"/>
  <c r="U3855" s="1"/>
  <c r="Z3855" s="1"/>
  <c r="O3855"/>
  <c r="T3855" s="1"/>
  <c r="Y3855" s="1"/>
  <c r="N3855"/>
  <c r="S3855" s="1"/>
  <c r="X3855" s="1"/>
  <c r="S3854"/>
  <c r="X3854" s="1"/>
  <c r="R3854"/>
  <c r="Q3854"/>
  <c r="V3854" s="1"/>
  <c r="AA3854" s="1"/>
  <c r="P3854"/>
  <c r="U3854" s="1"/>
  <c r="Z3854" s="1"/>
  <c r="O3854"/>
  <c r="T3854" s="1"/>
  <c r="Y3854" s="1"/>
  <c r="N3854"/>
  <c r="T3853"/>
  <c r="Y3853" s="1"/>
  <c r="S3853"/>
  <c r="R3853"/>
  <c r="W3853" s="1"/>
  <c r="AB3853" s="1"/>
  <c r="Q3853"/>
  <c r="V3853" s="1"/>
  <c r="AA3853" s="1"/>
  <c r="P3853"/>
  <c r="U3853" s="1"/>
  <c r="Z3853" s="1"/>
  <c r="O3853"/>
  <c r="N3853"/>
  <c r="T3852"/>
  <c r="R3852"/>
  <c r="W3852" s="1"/>
  <c r="AB3852" s="1"/>
  <c r="Q3852"/>
  <c r="V3852" s="1"/>
  <c r="P3852"/>
  <c r="O3852"/>
  <c r="N3852"/>
  <c r="S3852" s="1"/>
  <c r="X3852" s="1"/>
  <c r="U3851"/>
  <c r="R3851"/>
  <c r="W3851" s="1"/>
  <c r="AB3851" s="1"/>
  <c r="Q3851"/>
  <c r="P3851"/>
  <c r="O3851"/>
  <c r="T3851" s="1"/>
  <c r="Y3851" s="1"/>
  <c r="N3851"/>
  <c r="U876"/>
  <c r="Z876" s="1"/>
  <c r="T876"/>
  <c r="S876"/>
  <c r="X876" s="1"/>
  <c r="R876"/>
  <c r="W876" s="1"/>
  <c r="AB876" s="1"/>
  <c r="Q876"/>
  <c r="V876" s="1"/>
  <c r="AA876" s="1"/>
  <c r="P876"/>
  <c r="O876"/>
  <c r="N876"/>
  <c r="U875"/>
  <c r="Z875" s="1"/>
  <c r="T875"/>
  <c r="S875"/>
  <c r="X875" s="1"/>
  <c r="R875"/>
  <c r="W875" s="1"/>
  <c r="AB875" s="1"/>
  <c r="Q875"/>
  <c r="V875" s="1"/>
  <c r="AA875" s="1"/>
  <c r="P875"/>
  <c r="O875"/>
  <c r="N875"/>
  <c r="U874"/>
  <c r="Z874" s="1"/>
  <c r="T874"/>
  <c r="S874"/>
  <c r="X874" s="1"/>
  <c r="R874"/>
  <c r="W874" s="1"/>
  <c r="AB874" s="1"/>
  <c r="Q874"/>
  <c r="V874" s="1"/>
  <c r="AA874" s="1"/>
  <c r="P874"/>
  <c r="O874"/>
  <c r="Y874" s="1"/>
  <c r="N874"/>
  <c r="U873"/>
  <c r="Z873" s="1"/>
  <c r="T873"/>
  <c r="S873"/>
  <c r="X873" s="1"/>
  <c r="R873"/>
  <c r="W873" s="1"/>
  <c r="AB873" s="1"/>
  <c r="Q873"/>
  <c r="V873" s="1"/>
  <c r="AA873" s="1"/>
  <c r="P873"/>
  <c r="O873"/>
  <c r="Y873" s="1"/>
  <c r="N873"/>
  <c r="U872"/>
  <c r="Z872" s="1"/>
  <c r="T872"/>
  <c r="S872"/>
  <c r="X872" s="1"/>
  <c r="R872"/>
  <c r="W872" s="1"/>
  <c r="AB872" s="1"/>
  <c r="Q872"/>
  <c r="V872" s="1"/>
  <c r="AA872" s="1"/>
  <c r="P872"/>
  <c r="O872"/>
  <c r="N872"/>
  <c r="U871"/>
  <c r="Z871" s="1"/>
  <c r="T871"/>
  <c r="S871"/>
  <c r="X871" s="1"/>
  <c r="R871"/>
  <c r="W871" s="1"/>
  <c r="AB871" s="1"/>
  <c r="Q871"/>
  <c r="V871" s="1"/>
  <c r="AA871" s="1"/>
  <c r="P871"/>
  <c r="O871"/>
  <c r="N871"/>
  <c r="U870"/>
  <c r="Z870" s="1"/>
  <c r="T870"/>
  <c r="S870"/>
  <c r="X870" s="1"/>
  <c r="R870"/>
  <c r="W870" s="1"/>
  <c r="AB870" s="1"/>
  <c r="Q870"/>
  <c r="V870" s="1"/>
  <c r="AA870" s="1"/>
  <c r="P870"/>
  <c r="O870"/>
  <c r="N870"/>
  <c r="U869"/>
  <c r="Z869" s="1"/>
  <c r="T869"/>
  <c r="S869"/>
  <c r="X869" s="1"/>
  <c r="R869"/>
  <c r="W869" s="1"/>
  <c r="AB869" s="1"/>
  <c r="Q869"/>
  <c r="V869" s="1"/>
  <c r="AA869" s="1"/>
  <c r="P869"/>
  <c r="O869"/>
  <c r="N869"/>
  <c r="U868"/>
  <c r="Z868" s="1"/>
  <c r="T868"/>
  <c r="S868"/>
  <c r="X868" s="1"/>
  <c r="R868"/>
  <c r="W868" s="1"/>
  <c r="AB868" s="1"/>
  <c r="Q868"/>
  <c r="V868" s="1"/>
  <c r="AA868" s="1"/>
  <c r="P868"/>
  <c r="O868"/>
  <c r="N868"/>
  <c r="U867"/>
  <c r="Z867" s="1"/>
  <c r="T867"/>
  <c r="S867"/>
  <c r="X867" s="1"/>
  <c r="R867"/>
  <c r="W867" s="1"/>
  <c r="AB867" s="1"/>
  <c r="Q867"/>
  <c r="V867" s="1"/>
  <c r="AA867" s="1"/>
  <c r="P867"/>
  <c r="O867"/>
  <c r="N867"/>
  <c r="U866"/>
  <c r="Z866" s="1"/>
  <c r="T866"/>
  <c r="S866"/>
  <c r="X866" s="1"/>
  <c r="R866"/>
  <c r="W866" s="1"/>
  <c r="AB866" s="1"/>
  <c r="Q866"/>
  <c r="V866" s="1"/>
  <c r="AA866" s="1"/>
  <c r="P866"/>
  <c r="O866"/>
  <c r="N866"/>
  <c r="U865"/>
  <c r="Z865" s="1"/>
  <c r="T865"/>
  <c r="S865"/>
  <c r="X865" s="1"/>
  <c r="R865"/>
  <c r="W865" s="1"/>
  <c r="AB865" s="1"/>
  <c r="Q865"/>
  <c r="V865" s="1"/>
  <c r="AA865" s="1"/>
  <c r="P865"/>
  <c r="O865"/>
  <c r="N865"/>
  <c r="U864"/>
  <c r="Z864" s="1"/>
  <c r="T864"/>
  <c r="S864"/>
  <c r="X864" s="1"/>
  <c r="R864"/>
  <c r="W864" s="1"/>
  <c r="AB864" s="1"/>
  <c r="Q864"/>
  <c r="V864" s="1"/>
  <c r="AA864" s="1"/>
  <c r="P864"/>
  <c r="O864"/>
  <c r="N864"/>
  <c r="U863"/>
  <c r="Z863" s="1"/>
  <c r="T863"/>
  <c r="S863"/>
  <c r="X863" s="1"/>
  <c r="R863"/>
  <c r="W863" s="1"/>
  <c r="AB863" s="1"/>
  <c r="Q863"/>
  <c r="V863" s="1"/>
  <c r="AA863" s="1"/>
  <c r="P863"/>
  <c r="O863"/>
  <c r="N863"/>
  <c r="U862"/>
  <c r="Z862" s="1"/>
  <c r="T862"/>
  <c r="S862"/>
  <c r="X862" s="1"/>
  <c r="R862"/>
  <c r="W862" s="1"/>
  <c r="AB862" s="1"/>
  <c r="Q862"/>
  <c r="V862" s="1"/>
  <c r="AA862" s="1"/>
  <c r="P862"/>
  <c r="O862"/>
  <c r="N862"/>
  <c r="U500"/>
  <c r="T500"/>
  <c r="S500"/>
  <c r="X500" s="1"/>
  <c r="R500"/>
  <c r="W500" s="1"/>
  <c r="AB500" s="1"/>
  <c r="Q500"/>
  <c r="V500" s="1"/>
  <c r="AA500" s="1"/>
  <c r="P500"/>
  <c r="O500"/>
  <c r="N500"/>
  <c r="U499"/>
  <c r="Z499" s="1"/>
  <c r="T499"/>
  <c r="Y499" s="1"/>
  <c r="S499"/>
  <c r="R499"/>
  <c r="W499" s="1"/>
  <c r="AB499" s="1"/>
  <c r="Q499"/>
  <c r="V499" s="1"/>
  <c r="AA499" s="1"/>
  <c r="P499"/>
  <c r="O499"/>
  <c r="N499"/>
  <c r="U495"/>
  <c r="T495"/>
  <c r="Y495" s="1"/>
  <c r="S495"/>
  <c r="X495" s="1"/>
  <c r="R495"/>
  <c r="W495" s="1"/>
  <c r="AB495" s="1"/>
  <c r="Q495"/>
  <c r="V495" s="1"/>
  <c r="AA495" s="1"/>
  <c r="P495"/>
  <c r="O495"/>
  <c r="N495"/>
  <c r="U494"/>
  <c r="Z494" s="1"/>
  <c r="T494"/>
  <c r="Y494" s="1"/>
  <c r="S494"/>
  <c r="R494"/>
  <c r="W494" s="1"/>
  <c r="AB494" s="1"/>
  <c r="Q494"/>
  <c r="V494" s="1"/>
  <c r="AA494" s="1"/>
  <c r="P494"/>
  <c r="O494"/>
  <c r="N494"/>
  <c r="U493"/>
  <c r="Z493" s="1"/>
  <c r="T493"/>
  <c r="Y493" s="1"/>
  <c r="S493"/>
  <c r="R493"/>
  <c r="W493" s="1"/>
  <c r="AB493" s="1"/>
  <c r="Q493"/>
  <c r="V493" s="1"/>
  <c r="AA493" s="1"/>
  <c r="P493"/>
  <c r="O493"/>
  <c r="N493"/>
  <c r="U492"/>
  <c r="Z492" s="1"/>
  <c r="T492"/>
  <c r="Y492" s="1"/>
  <c r="S492"/>
  <c r="R492"/>
  <c r="W492" s="1"/>
  <c r="AB492" s="1"/>
  <c r="Q492"/>
  <c r="V492" s="1"/>
  <c r="AA492" s="1"/>
  <c r="P492"/>
  <c r="O492"/>
  <c r="N492"/>
  <c r="U491"/>
  <c r="Z491" s="1"/>
  <c r="T491"/>
  <c r="Y491" s="1"/>
  <c r="S491"/>
  <c r="R491"/>
  <c r="W491" s="1"/>
  <c r="AB491" s="1"/>
  <c r="Q491"/>
  <c r="V491" s="1"/>
  <c r="AA491" s="1"/>
  <c r="P491"/>
  <c r="O491"/>
  <c r="N491"/>
  <c r="U490"/>
  <c r="T490"/>
  <c r="Y490" s="1"/>
  <c r="S490"/>
  <c r="X490" s="1"/>
  <c r="R490"/>
  <c r="W490" s="1"/>
  <c r="AB490" s="1"/>
  <c r="Q490"/>
  <c r="V490" s="1"/>
  <c r="AA490" s="1"/>
  <c r="P490"/>
  <c r="O490"/>
  <c r="N490"/>
  <c r="U489"/>
  <c r="Z489" s="1"/>
  <c r="T489"/>
  <c r="S489"/>
  <c r="X489" s="1"/>
  <c r="R489"/>
  <c r="W489" s="1"/>
  <c r="AB489" s="1"/>
  <c r="Q489"/>
  <c r="V489" s="1"/>
  <c r="AA489" s="1"/>
  <c r="P489"/>
  <c r="O489"/>
  <c r="N489"/>
  <c r="U488"/>
  <c r="Z488" s="1"/>
  <c r="T488"/>
  <c r="Y488" s="1"/>
  <c r="S488"/>
  <c r="X488" s="1"/>
  <c r="R488"/>
  <c r="W488" s="1"/>
  <c r="AB488" s="1"/>
  <c r="Q488"/>
  <c r="V488" s="1"/>
  <c r="AA488" s="1"/>
  <c r="P488"/>
  <c r="O488"/>
  <c r="N488"/>
  <c r="U487"/>
  <c r="Z487" s="1"/>
  <c r="T487"/>
  <c r="Y487" s="1"/>
  <c r="S487"/>
  <c r="X487" s="1"/>
  <c r="R487"/>
  <c r="W487" s="1"/>
  <c r="AB487" s="1"/>
  <c r="Q487"/>
  <c r="V487" s="1"/>
  <c r="AA487" s="1"/>
  <c r="P487"/>
  <c r="O487"/>
  <c r="N487"/>
  <c r="U486"/>
  <c r="Z486" s="1"/>
  <c r="T486"/>
  <c r="S486"/>
  <c r="X486" s="1"/>
  <c r="R486"/>
  <c r="W486" s="1"/>
  <c r="AB486" s="1"/>
  <c r="Q486"/>
  <c r="V486" s="1"/>
  <c r="AA486" s="1"/>
  <c r="P486"/>
  <c r="O486"/>
  <c r="N486"/>
  <c r="T498"/>
  <c r="Y498" s="1"/>
  <c r="R498"/>
  <c r="W498" s="1"/>
  <c r="AB498" s="1"/>
  <c r="Q498"/>
  <c r="P498"/>
  <c r="O498"/>
  <c r="N498"/>
  <c r="S498" s="1"/>
  <c r="X498" s="1"/>
  <c r="R497"/>
  <c r="Q497"/>
  <c r="P497"/>
  <c r="U497" s="1"/>
  <c r="O497"/>
  <c r="T497" s="1"/>
  <c r="Y497" s="1"/>
  <c r="N497"/>
  <c r="S497" s="1"/>
  <c r="S496"/>
  <c r="R496"/>
  <c r="Q496"/>
  <c r="V496" s="1"/>
  <c r="AA496" s="1"/>
  <c r="P496"/>
  <c r="U496" s="1"/>
  <c r="Z496" s="1"/>
  <c r="O496"/>
  <c r="T496" s="1"/>
  <c r="N496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V4576"/>
  <c r="R4576"/>
  <c r="W4576" s="1"/>
  <c r="Q4576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79" i="15"/>
  <c r="C679" s="1"/>
  <c r="B679"/>
  <c r="D678"/>
  <c r="C678" s="1"/>
  <c r="B678"/>
  <c r="D677"/>
  <c r="C677" s="1"/>
  <c r="B677"/>
  <c r="D676"/>
  <c r="C676" s="1"/>
  <c r="B676"/>
  <c r="L675"/>
  <c r="K675"/>
  <c r="J675"/>
  <c r="I675"/>
  <c r="H675"/>
  <c r="G675"/>
  <c r="F675"/>
  <c r="E675"/>
  <c r="D718"/>
  <c r="C718" s="1"/>
  <c r="B718"/>
  <c r="D717"/>
  <c r="C717" s="1"/>
  <c r="B717"/>
  <c r="D716"/>
  <c r="C716" s="1"/>
  <c r="B716"/>
  <c r="D715"/>
  <c r="C715" s="1"/>
  <c r="B715"/>
  <c r="L714"/>
  <c r="K714"/>
  <c r="J714"/>
  <c r="I714"/>
  <c r="H714"/>
  <c r="G714"/>
  <c r="F714"/>
  <c r="E714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669"/>
  <c r="C669" s="1"/>
  <c r="B669"/>
  <c r="D668"/>
  <c r="C668" s="1"/>
  <c r="B668"/>
  <c r="D667"/>
  <c r="C667" s="1"/>
  <c r="B667"/>
  <c r="D666"/>
  <c r="C666" s="1"/>
  <c r="B666"/>
  <c r="L665"/>
  <c r="K665"/>
  <c r="J665"/>
  <c r="I665"/>
  <c r="H665"/>
  <c r="G665"/>
  <c r="F665"/>
  <c r="E665"/>
  <c r="D471"/>
  <c r="C471" s="1"/>
  <c r="B471"/>
  <c r="D470"/>
  <c r="C470" s="1"/>
  <c r="B470"/>
  <c r="D469"/>
  <c r="C469" s="1"/>
  <c r="B469"/>
  <c r="D468"/>
  <c r="C468" s="1"/>
  <c r="B468"/>
  <c r="L467"/>
  <c r="K467"/>
  <c r="J467"/>
  <c r="I467"/>
  <c r="H467"/>
  <c r="G467"/>
  <c r="F467"/>
  <c r="E467"/>
  <c r="D771"/>
  <c r="C771" s="1"/>
  <c r="B771"/>
  <c r="D770"/>
  <c r="C770" s="1"/>
  <c r="B770"/>
  <c r="D769"/>
  <c r="C769" s="1"/>
  <c r="B769"/>
  <c r="D768"/>
  <c r="C768" s="1"/>
  <c r="B768"/>
  <c r="L767"/>
  <c r="K767"/>
  <c r="J767"/>
  <c r="I767"/>
  <c r="H767"/>
  <c r="G767"/>
  <c r="F767"/>
  <c r="E767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15"/>
  <c r="C815" s="1"/>
  <c r="B815"/>
  <c r="D814"/>
  <c r="C814" s="1"/>
  <c r="B814"/>
  <c r="D813"/>
  <c r="C813" s="1"/>
  <c r="B813"/>
  <c r="D812"/>
  <c r="C812" s="1"/>
  <c r="B812"/>
  <c r="L811"/>
  <c r="K811"/>
  <c r="J811"/>
  <c r="I811"/>
  <c r="H811"/>
  <c r="G811"/>
  <c r="F811"/>
  <c r="E81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1"/>
  <c r="C451" s="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45"/>
  <c r="C645" s="1"/>
  <c r="B645"/>
  <c r="D644"/>
  <c r="C644" s="1"/>
  <c r="B644"/>
  <c r="D643"/>
  <c r="C643" s="1"/>
  <c r="B643"/>
  <c r="D642"/>
  <c r="C642" s="1"/>
  <c r="B642"/>
  <c r="L641"/>
  <c r="K641"/>
  <c r="J641"/>
  <c r="I641"/>
  <c r="H641"/>
  <c r="G641"/>
  <c r="F641"/>
  <c r="E641"/>
  <c r="D527"/>
  <c r="C527" s="1"/>
  <c r="B527"/>
  <c r="D526"/>
  <c r="C526" s="1"/>
  <c r="B526"/>
  <c r="D525"/>
  <c r="C525" s="1"/>
  <c r="B525"/>
  <c r="D524"/>
  <c r="C524" s="1"/>
  <c r="B524"/>
  <c r="L523"/>
  <c r="K523"/>
  <c r="J523"/>
  <c r="I523"/>
  <c r="H523"/>
  <c r="G523"/>
  <c r="F523"/>
  <c r="E523"/>
  <c r="D766"/>
  <c r="C766" s="1"/>
  <c r="B766"/>
  <c r="D765"/>
  <c r="C765" s="1"/>
  <c r="B765"/>
  <c r="D764"/>
  <c r="C764" s="1"/>
  <c r="B764"/>
  <c r="D763"/>
  <c r="C763" s="1"/>
  <c r="B763"/>
  <c r="L762"/>
  <c r="K762"/>
  <c r="J762"/>
  <c r="I762"/>
  <c r="H762"/>
  <c r="G762"/>
  <c r="F762"/>
  <c r="E762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63" i="15"/>
  <c r="C363" s="1"/>
  <c r="B363"/>
  <c r="D362"/>
  <c r="C362" s="1"/>
  <c r="B362"/>
  <c r="D361"/>
  <c r="C361" s="1"/>
  <c r="B361"/>
  <c r="D360"/>
  <c r="C360" s="1"/>
  <c r="B360"/>
  <c r="L359"/>
  <c r="K359"/>
  <c r="J359"/>
  <c r="I359"/>
  <c r="H359"/>
  <c r="G359"/>
  <c r="F359"/>
  <c r="E35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517"/>
  <c r="C517" s="1"/>
  <c r="B517"/>
  <c r="D516"/>
  <c r="C516" s="1"/>
  <c r="B516"/>
  <c r="D515"/>
  <c r="C515" s="1"/>
  <c r="B515"/>
  <c r="D514"/>
  <c r="C514" s="1"/>
  <c r="B514"/>
  <c r="L513"/>
  <c r="K513"/>
  <c r="J513"/>
  <c r="I513"/>
  <c r="H513"/>
  <c r="G513"/>
  <c r="F513"/>
  <c r="E513"/>
  <c r="D495"/>
  <c r="C495" s="1"/>
  <c r="B495"/>
  <c r="L494"/>
  <c r="K494"/>
  <c r="J494"/>
  <c r="I494"/>
  <c r="H494"/>
  <c r="G494"/>
  <c r="F494"/>
  <c r="E494"/>
  <c r="D612"/>
  <c r="C612" s="1"/>
  <c r="B612"/>
  <c r="L611"/>
  <c r="K611"/>
  <c r="J611"/>
  <c r="I611"/>
  <c r="H611"/>
  <c r="G611"/>
  <c r="F611"/>
  <c r="E611"/>
  <c r="D254"/>
  <c r="C254" s="1"/>
  <c r="B254"/>
  <c r="L253"/>
  <c r="K253"/>
  <c r="J253"/>
  <c r="I253"/>
  <c r="H253"/>
  <c r="G253"/>
  <c r="F253"/>
  <c r="E253"/>
  <c r="D604"/>
  <c r="C604" s="1"/>
  <c r="B604"/>
  <c r="L603"/>
  <c r="K603"/>
  <c r="J603"/>
  <c r="I603"/>
  <c r="H603"/>
  <c r="G603"/>
  <c r="F603"/>
  <c r="E603"/>
  <c r="D602"/>
  <c r="C602" s="1"/>
  <c r="B602"/>
  <c r="L601"/>
  <c r="K601"/>
  <c r="J601"/>
  <c r="I601"/>
  <c r="H601"/>
  <c r="G601"/>
  <c r="F601"/>
  <c r="E601"/>
  <c r="D600"/>
  <c r="C600" s="1"/>
  <c r="B600"/>
  <c r="L599"/>
  <c r="K599"/>
  <c r="J599"/>
  <c r="I599"/>
  <c r="H599"/>
  <c r="G599"/>
  <c r="F599"/>
  <c r="E599"/>
  <c r="D598"/>
  <c r="C598" s="1"/>
  <c r="B598"/>
  <c r="L597"/>
  <c r="K597"/>
  <c r="J597"/>
  <c r="I597"/>
  <c r="H597"/>
  <c r="G597"/>
  <c r="F597"/>
  <c r="E597"/>
  <c r="D596"/>
  <c r="C596" s="1"/>
  <c r="B596"/>
  <c r="L595"/>
  <c r="K595"/>
  <c r="J595"/>
  <c r="I595"/>
  <c r="H595"/>
  <c r="G595"/>
  <c r="F595"/>
  <c r="E59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46"/>
  <c r="C346" s="1"/>
  <c r="B346"/>
  <c r="L345"/>
  <c r="K345"/>
  <c r="J345"/>
  <c r="I345"/>
  <c r="H345"/>
  <c r="G345"/>
  <c r="F345"/>
  <c r="E345"/>
  <c r="L343"/>
  <c r="K343"/>
  <c r="J343"/>
  <c r="I343"/>
  <c r="H343"/>
  <c r="G343"/>
  <c r="F343"/>
  <c r="E343"/>
  <c r="D344"/>
  <c r="C344" s="1"/>
  <c r="B344"/>
  <c r="D832"/>
  <c r="C832" s="1"/>
  <c r="B832"/>
  <c r="L831"/>
  <c r="K831"/>
  <c r="J831"/>
  <c r="I831"/>
  <c r="H831"/>
  <c r="G831"/>
  <c r="F831"/>
  <c r="E83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94"/>
  <c r="C394" s="1"/>
  <c r="B394"/>
  <c r="L393"/>
  <c r="K393"/>
  <c r="J393"/>
  <c r="I393"/>
  <c r="H393"/>
  <c r="G393"/>
  <c r="F393"/>
  <c r="E393"/>
  <c r="D392"/>
  <c r="C392" s="1"/>
  <c r="B392"/>
  <c r="L391"/>
  <c r="K391"/>
  <c r="J391"/>
  <c r="I391"/>
  <c r="H391"/>
  <c r="G391"/>
  <c r="F391"/>
  <c r="E391"/>
  <c r="D390"/>
  <c r="C390" s="1"/>
  <c r="B390"/>
  <c r="L389"/>
  <c r="K389"/>
  <c r="J389"/>
  <c r="I389"/>
  <c r="H389"/>
  <c r="G389"/>
  <c r="F389"/>
  <c r="E389"/>
  <c r="D388"/>
  <c r="C388" s="1"/>
  <c r="B388"/>
  <c r="L387"/>
  <c r="K387"/>
  <c r="J387"/>
  <c r="I387"/>
  <c r="H387"/>
  <c r="G387"/>
  <c r="F387"/>
  <c r="E387"/>
  <c r="D654"/>
  <c r="C654" s="1"/>
  <c r="B654"/>
  <c r="L653"/>
  <c r="K653"/>
  <c r="J653"/>
  <c r="I653"/>
  <c r="H653"/>
  <c r="G653"/>
  <c r="F653"/>
  <c r="E653"/>
  <c r="H651"/>
  <c r="G651"/>
  <c r="F651"/>
  <c r="E651"/>
  <c r="L651"/>
  <c r="K651"/>
  <c r="J651"/>
  <c r="I651"/>
  <c r="D652"/>
  <c r="C652" s="1"/>
  <c r="B652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6"/>
  <c r="C486" s="1"/>
  <c r="B486"/>
  <c r="D485"/>
  <c r="C485" s="1"/>
  <c r="B485"/>
  <c r="D484"/>
  <c r="C484" s="1"/>
  <c r="B484"/>
  <c r="D483"/>
  <c r="C483" s="1"/>
  <c r="B483"/>
  <c r="L482"/>
  <c r="K482"/>
  <c r="J482"/>
  <c r="I482"/>
  <c r="H482"/>
  <c r="G482"/>
  <c r="F482"/>
  <c r="E482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41" i="15"/>
  <c r="C841" s="1"/>
  <c r="D840"/>
  <c r="C840" s="1"/>
  <c r="D839"/>
  <c r="C839" s="1"/>
  <c r="D805"/>
  <c r="C805" s="1"/>
  <c r="D700"/>
  <c r="C700" s="1"/>
  <c r="D698"/>
  <c r="C698" s="1"/>
  <c r="D699"/>
  <c r="C699" s="1"/>
  <c r="D849"/>
  <c r="C849" s="1"/>
  <c r="D848"/>
  <c r="C848" s="1"/>
  <c r="N523"/>
  <c r="N522"/>
  <c r="N521"/>
  <c r="N520"/>
  <c r="N505"/>
  <c r="N504"/>
  <c r="N503"/>
  <c r="N502"/>
  <c r="E62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52" i="15"/>
  <c r="C852" s="1"/>
  <c r="D851"/>
  <c r="C851" s="1"/>
  <c r="D846"/>
  <c r="C846" s="1"/>
  <c r="D845"/>
  <c r="C845" s="1"/>
  <c r="D844"/>
  <c r="C844" s="1"/>
  <c r="D843"/>
  <c r="C843" s="1"/>
  <c r="D837"/>
  <c r="C837" s="1"/>
  <c r="D836"/>
  <c r="C836" s="1"/>
  <c r="D835"/>
  <c r="C835" s="1"/>
  <c r="D834"/>
  <c r="C834" s="1"/>
  <c r="D828"/>
  <c r="C828" s="1"/>
  <c r="D827"/>
  <c r="C827" s="1"/>
  <c r="D826"/>
  <c r="C826" s="1"/>
  <c r="D825"/>
  <c r="C825" s="1"/>
  <c r="D830"/>
  <c r="C830" s="1"/>
  <c r="D823"/>
  <c r="C823" s="1"/>
  <c r="D822"/>
  <c r="D821"/>
  <c r="C821" s="1"/>
  <c r="D819"/>
  <c r="C819" s="1"/>
  <c r="D818"/>
  <c r="C818" s="1"/>
  <c r="D817"/>
  <c r="C817" s="1"/>
  <c r="D810"/>
  <c r="C810" s="1"/>
  <c r="D809"/>
  <c r="C809" s="1"/>
  <c r="D808"/>
  <c r="C808" s="1"/>
  <c r="D807"/>
  <c r="C807" s="1"/>
  <c r="D804"/>
  <c r="C804" s="1"/>
  <c r="D803"/>
  <c r="C803" s="1"/>
  <c r="D801"/>
  <c r="C801" s="1"/>
  <c r="D800"/>
  <c r="C800" s="1"/>
  <c r="D799"/>
  <c r="C799" s="1"/>
  <c r="D798"/>
  <c r="C798" s="1"/>
  <c r="D796"/>
  <c r="C796" s="1"/>
  <c r="D795"/>
  <c r="C795" s="1"/>
  <c r="D794"/>
  <c r="C794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56"/>
  <c r="C756" s="1"/>
  <c r="D761"/>
  <c r="C761" s="1"/>
  <c r="D760"/>
  <c r="C760" s="1"/>
  <c r="D759"/>
  <c r="C759" s="1"/>
  <c r="D758"/>
  <c r="C758" s="1"/>
  <c r="D754"/>
  <c r="C754" s="1"/>
  <c r="D753"/>
  <c r="C753" s="1"/>
  <c r="D752"/>
  <c r="C752" s="1"/>
  <c r="D751"/>
  <c r="C751" s="1"/>
  <c r="D744"/>
  <c r="C744" s="1"/>
  <c r="D742"/>
  <c r="C742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30"/>
  <c r="C730" s="1"/>
  <c r="D728"/>
  <c r="C728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3"/>
  <c r="C713" s="1"/>
  <c r="D712"/>
  <c r="C712" s="1"/>
  <c r="D711"/>
  <c r="C711" s="1"/>
  <c r="D710"/>
  <c r="C710" s="1"/>
  <c r="D706"/>
  <c r="C706" s="1"/>
  <c r="D705"/>
  <c r="C705" s="1"/>
  <c r="D703"/>
  <c r="C703" s="1"/>
  <c r="D702"/>
  <c r="C702" s="1"/>
  <c r="D696"/>
  <c r="C696" s="1"/>
  <c r="D695"/>
  <c r="C695" s="1"/>
  <c r="D694"/>
  <c r="C694" s="1"/>
  <c r="D693"/>
  <c r="C693" s="1"/>
  <c r="D691"/>
  <c r="C691" s="1"/>
  <c r="D690"/>
  <c r="C690" s="1"/>
  <c r="D689"/>
  <c r="C689" s="1"/>
  <c r="D688"/>
  <c r="C688" s="1"/>
  <c r="D681"/>
  <c r="C681" s="1"/>
  <c r="D686"/>
  <c r="C686" s="1"/>
  <c r="D685"/>
  <c r="C685" s="1"/>
  <c r="D684"/>
  <c r="C684" s="1"/>
  <c r="D683"/>
  <c r="C683" s="1"/>
  <c r="D674"/>
  <c r="C674" s="1"/>
  <c r="D673"/>
  <c r="C673" s="1"/>
  <c r="D672"/>
  <c r="C672" s="1"/>
  <c r="D671"/>
  <c r="C671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0"/>
  <c r="C650" s="1"/>
  <c r="D649"/>
  <c r="C649" s="1"/>
  <c r="D648"/>
  <c r="C648" s="1"/>
  <c r="D647"/>
  <c r="C647" s="1"/>
  <c r="D635"/>
  <c r="C635" s="1"/>
  <c r="D634"/>
  <c r="C634" s="1"/>
  <c r="D640"/>
  <c r="C640" s="1"/>
  <c r="D639"/>
  <c r="C639" s="1"/>
  <c r="D638"/>
  <c r="C638" s="1"/>
  <c r="D637"/>
  <c r="C637" s="1"/>
  <c r="D632"/>
  <c r="C632" s="1"/>
  <c r="D631"/>
  <c r="C631" s="1"/>
  <c r="D630"/>
  <c r="C630" s="1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0"/>
  <c r="C610" s="1"/>
  <c r="D594"/>
  <c r="C594" s="1"/>
  <c r="D608"/>
  <c r="C608" s="1"/>
  <c r="D607"/>
  <c r="C607" s="1"/>
  <c r="D606"/>
  <c r="C606" s="1"/>
  <c r="D592"/>
  <c r="C592" s="1"/>
  <c r="D591"/>
  <c r="C591" s="1"/>
  <c r="D590"/>
  <c r="C590" s="1"/>
  <c r="D589"/>
  <c r="C589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35"/>
  <c r="D534"/>
  <c r="C534" s="1"/>
  <c r="D540"/>
  <c r="C540" s="1"/>
  <c r="D539"/>
  <c r="C539" s="1"/>
  <c r="D538"/>
  <c r="C538" s="1"/>
  <c r="D537"/>
  <c r="C537" s="1"/>
  <c r="D532"/>
  <c r="C532" s="1"/>
  <c r="D531"/>
  <c r="C531" s="1"/>
  <c r="D530"/>
  <c r="C530" s="1"/>
  <c r="D529"/>
  <c r="C529" s="1"/>
  <c r="D522"/>
  <c r="C522" s="1"/>
  <c r="D521"/>
  <c r="C521" s="1"/>
  <c r="D520"/>
  <c r="C520" s="1"/>
  <c r="D519"/>
  <c r="C519" s="1"/>
  <c r="D512"/>
  <c r="C512" s="1"/>
  <c r="D511"/>
  <c r="C511" s="1"/>
  <c r="D510"/>
  <c r="C510" s="1"/>
  <c r="D509"/>
  <c r="C509" s="1"/>
  <c r="D505"/>
  <c r="C505" s="1"/>
  <c r="D504"/>
  <c r="C504" s="1"/>
  <c r="D503"/>
  <c r="C503" s="1"/>
  <c r="D502"/>
  <c r="C502" s="1"/>
  <c r="D493"/>
  <c r="C493" s="1"/>
  <c r="D500"/>
  <c r="C500" s="1"/>
  <c r="D499"/>
  <c r="C499" s="1"/>
  <c r="D498"/>
  <c r="C498" s="1"/>
  <c r="D497"/>
  <c r="C497" s="1"/>
  <c r="D491"/>
  <c r="C491" s="1"/>
  <c r="D490"/>
  <c r="C490" s="1"/>
  <c r="D489"/>
  <c r="C489" s="1"/>
  <c r="D488"/>
  <c r="C488" s="1"/>
  <c r="D481"/>
  <c r="C481" s="1"/>
  <c r="D480"/>
  <c r="C480" s="1"/>
  <c r="D479"/>
  <c r="C479" s="1"/>
  <c r="D478"/>
  <c r="C478" s="1"/>
  <c r="D476"/>
  <c r="C476" s="1"/>
  <c r="D475"/>
  <c r="C475" s="1"/>
  <c r="D474"/>
  <c r="C474" s="1"/>
  <c r="D473"/>
  <c r="C473" s="1"/>
  <c r="D466"/>
  <c r="C466" s="1"/>
  <c r="D465"/>
  <c r="C465" s="1"/>
  <c r="D464"/>
  <c r="C464" s="1"/>
  <c r="D463"/>
  <c r="C463" s="1"/>
  <c r="D461"/>
  <c r="C461" s="1"/>
  <c r="D460"/>
  <c r="C460" s="1"/>
  <c r="D459"/>
  <c r="C459" s="1"/>
  <c r="D458"/>
  <c r="C458" s="1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86"/>
  <c r="C386" s="1"/>
  <c r="D384"/>
  <c r="C384" s="1"/>
  <c r="D382"/>
  <c r="C382" s="1"/>
  <c r="D380"/>
  <c r="C380" s="1"/>
  <c r="D399"/>
  <c r="C399" s="1"/>
  <c r="D398"/>
  <c r="C398" s="1"/>
  <c r="D397"/>
  <c r="C397" s="1"/>
  <c r="D396"/>
  <c r="C396" s="1"/>
  <c r="D378"/>
  <c r="C378" s="1"/>
  <c r="D377"/>
  <c r="C377" s="1"/>
  <c r="D376"/>
  <c r="C376" s="1"/>
  <c r="D375"/>
  <c r="C375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58"/>
  <c r="C358" s="1"/>
  <c r="D357"/>
  <c r="C357" s="1"/>
  <c r="D356"/>
  <c r="C356" s="1"/>
  <c r="D355"/>
  <c r="C355" s="1"/>
  <c r="D353"/>
  <c r="C353" s="1"/>
  <c r="D352"/>
  <c r="C352" s="1"/>
  <c r="D351"/>
  <c r="C351" s="1"/>
  <c r="D350"/>
  <c r="C350" s="1"/>
  <c r="D332"/>
  <c r="C332" s="1"/>
  <c r="D342"/>
  <c r="C342" s="1"/>
  <c r="D341"/>
  <c r="C341" s="1"/>
  <c r="D340"/>
  <c r="C340" s="1"/>
  <c r="D339"/>
  <c r="C339" s="1"/>
  <c r="D337"/>
  <c r="C337" s="1"/>
  <c r="D336"/>
  <c r="C336" s="1"/>
  <c r="D335"/>
  <c r="C335" s="1"/>
  <c r="D334"/>
  <c r="C334" s="1"/>
  <c r="D330"/>
  <c r="C330" s="1"/>
  <c r="D329"/>
  <c r="C329" s="1"/>
  <c r="D328"/>
  <c r="C328" s="1"/>
  <c r="D327"/>
  <c r="C327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22"/>
  <c r="C544"/>
  <c r="L816"/>
  <c r="K816"/>
  <c r="J816"/>
  <c r="I816"/>
  <c r="H816"/>
  <c r="G816"/>
  <c r="F816"/>
  <c r="E816"/>
  <c r="L802"/>
  <c r="K802"/>
  <c r="J802"/>
  <c r="I802"/>
  <c r="H802"/>
  <c r="G802"/>
  <c r="F802"/>
  <c r="E802"/>
  <c r="J820"/>
  <c r="K820"/>
  <c r="L820"/>
  <c r="I820"/>
  <c r="F820"/>
  <c r="G820"/>
  <c r="H820"/>
  <c r="E820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86"/>
  <c r="L385"/>
  <c r="K385"/>
  <c r="J385"/>
  <c r="I385"/>
  <c r="H385"/>
  <c r="G385"/>
  <c r="F385"/>
  <c r="E38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33"/>
  <c r="J533"/>
  <c r="K533"/>
  <c r="L533"/>
  <c r="I533"/>
  <c r="F533"/>
  <c r="G533"/>
  <c r="H533"/>
  <c r="B535"/>
  <c r="B534"/>
  <c r="B142"/>
  <c r="L141"/>
  <c r="K141"/>
  <c r="J141"/>
  <c r="I141"/>
  <c r="H141"/>
  <c r="G141"/>
  <c r="F141"/>
  <c r="E141"/>
  <c r="E850"/>
  <c r="L850"/>
  <c r="K850"/>
  <c r="J850"/>
  <c r="I850"/>
  <c r="H850"/>
  <c r="G850"/>
  <c r="F850"/>
  <c r="J847"/>
  <c r="K847"/>
  <c r="L847"/>
  <c r="I847"/>
  <c r="F847"/>
  <c r="G847"/>
  <c r="H847"/>
  <c r="E847"/>
  <c r="J838"/>
  <c r="K838"/>
  <c r="L838"/>
  <c r="I838"/>
  <c r="F838"/>
  <c r="G838"/>
  <c r="H838"/>
  <c r="E838"/>
  <c r="B830"/>
  <c r="B756"/>
  <c r="B634"/>
  <c r="B681"/>
  <c r="B705"/>
  <c r="B702"/>
  <c r="B706"/>
  <c r="B730"/>
  <c r="B742"/>
  <c r="B744"/>
  <c r="J633"/>
  <c r="K633"/>
  <c r="L633"/>
  <c r="I633"/>
  <c r="F633"/>
  <c r="G633"/>
  <c r="H633"/>
  <c r="E633"/>
  <c r="J605"/>
  <c r="K605"/>
  <c r="L605"/>
  <c r="I605"/>
  <c r="F605"/>
  <c r="G605"/>
  <c r="H605"/>
  <c r="E605"/>
  <c r="B384"/>
  <c r="L383"/>
  <c r="K383"/>
  <c r="J383"/>
  <c r="I383"/>
  <c r="H383"/>
  <c r="G383"/>
  <c r="F383"/>
  <c r="E383"/>
  <c r="B382"/>
  <c r="L381"/>
  <c r="K381"/>
  <c r="J381"/>
  <c r="I381"/>
  <c r="H381"/>
  <c r="G381"/>
  <c r="F381"/>
  <c r="E381"/>
  <c r="L379"/>
  <c r="K379"/>
  <c r="J379"/>
  <c r="I379"/>
  <c r="H379"/>
  <c r="G379"/>
  <c r="F379"/>
  <c r="E379"/>
  <c r="L743"/>
  <c r="K743"/>
  <c r="J743"/>
  <c r="I743"/>
  <c r="H743"/>
  <c r="G743"/>
  <c r="F743"/>
  <c r="E743"/>
  <c r="L420"/>
  <c r="K420"/>
  <c r="J420"/>
  <c r="I420"/>
  <c r="H420"/>
  <c r="G420"/>
  <c r="F420"/>
  <c r="E420"/>
  <c r="B421"/>
  <c r="B217"/>
  <c r="L216"/>
  <c r="K216"/>
  <c r="J216"/>
  <c r="I216"/>
  <c r="H216"/>
  <c r="G216"/>
  <c r="F216"/>
  <c r="E216"/>
  <c r="L704"/>
  <c r="K704"/>
  <c r="J704"/>
  <c r="I704"/>
  <c r="H704"/>
  <c r="G704"/>
  <c r="F704"/>
  <c r="E704"/>
  <c r="J697"/>
  <c r="K697"/>
  <c r="L697"/>
  <c r="I697"/>
  <c r="F697"/>
  <c r="G697"/>
  <c r="H697"/>
  <c r="E697"/>
  <c r="J701"/>
  <c r="K701"/>
  <c r="L701"/>
  <c r="I701"/>
  <c r="H701"/>
  <c r="F701"/>
  <c r="G701"/>
  <c r="E701"/>
  <c r="L492"/>
  <c r="K492"/>
  <c r="J492"/>
  <c r="I492"/>
  <c r="H492"/>
  <c r="G492"/>
  <c r="F492"/>
  <c r="E492"/>
  <c r="B493"/>
  <c r="L593"/>
  <c r="K593"/>
  <c r="J593"/>
  <c r="I593"/>
  <c r="H593"/>
  <c r="G593"/>
  <c r="F593"/>
  <c r="E593"/>
  <c r="B594"/>
  <c r="L680"/>
  <c r="K680"/>
  <c r="J680"/>
  <c r="I680"/>
  <c r="H680"/>
  <c r="G680"/>
  <c r="F680"/>
  <c r="E680"/>
  <c r="L755"/>
  <c r="K755"/>
  <c r="J755"/>
  <c r="I755"/>
  <c r="H755"/>
  <c r="G755"/>
  <c r="F755"/>
  <c r="E755"/>
  <c r="L741"/>
  <c r="K741"/>
  <c r="J741"/>
  <c r="I741"/>
  <c r="H741"/>
  <c r="G741"/>
  <c r="F741"/>
  <c r="E741"/>
  <c r="L729"/>
  <c r="K729"/>
  <c r="J729"/>
  <c r="I729"/>
  <c r="H729"/>
  <c r="G729"/>
  <c r="F729"/>
  <c r="E729"/>
  <c r="L829"/>
  <c r="K829"/>
  <c r="J829"/>
  <c r="I829"/>
  <c r="H829"/>
  <c r="G829"/>
  <c r="F829"/>
  <c r="E829"/>
  <c r="L214"/>
  <c r="K214"/>
  <c r="J214"/>
  <c r="I214"/>
  <c r="H214"/>
  <c r="G214"/>
  <c r="F214"/>
  <c r="E214"/>
  <c r="B215"/>
  <c r="L541"/>
  <c r="K541"/>
  <c r="J541"/>
  <c r="I541"/>
  <c r="H541"/>
  <c r="G541"/>
  <c r="F541"/>
  <c r="E541"/>
  <c r="B542"/>
  <c r="L331"/>
  <c r="K331"/>
  <c r="J331"/>
  <c r="I331"/>
  <c r="H331"/>
  <c r="G331"/>
  <c r="F331"/>
  <c r="E331"/>
  <c r="B332"/>
  <c r="L609"/>
  <c r="K609"/>
  <c r="J609"/>
  <c r="I609"/>
  <c r="H609"/>
  <c r="G609"/>
  <c r="F609"/>
  <c r="E609"/>
  <c r="B610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50"/>
  <c r="B749"/>
  <c r="B748"/>
  <c r="B747"/>
  <c r="B746"/>
  <c r="L745"/>
  <c r="K745"/>
  <c r="J745"/>
  <c r="I745"/>
  <c r="H745"/>
  <c r="G745"/>
  <c r="F745"/>
  <c r="E745"/>
  <c r="B38"/>
  <c r="B37"/>
  <c r="B36"/>
  <c r="B35"/>
  <c r="L34"/>
  <c r="K34"/>
  <c r="J34"/>
  <c r="I34"/>
  <c r="H34"/>
  <c r="G34"/>
  <c r="F34"/>
  <c r="E34"/>
  <c r="B686"/>
  <c r="B685"/>
  <c r="B684"/>
  <c r="B683"/>
  <c r="L682"/>
  <c r="K682"/>
  <c r="J682"/>
  <c r="I682"/>
  <c r="H682"/>
  <c r="G682"/>
  <c r="F682"/>
  <c r="E682"/>
  <c r="B342"/>
  <c r="B341"/>
  <c r="B340"/>
  <c r="B339"/>
  <c r="L338"/>
  <c r="K338"/>
  <c r="J338"/>
  <c r="I338"/>
  <c r="H338"/>
  <c r="G338"/>
  <c r="F338"/>
  <c r="E338"/>
  <c r="B58"/>
  <c r="B57"/>
  <c r="B56"/>
  <c r="B55"/>
  <c r="L54"/>
  <c r="K54"/>
  <c r="J54"/>
  <c r="I54"/>
  <c r="H54"/>
  <c r="G54"/>
  <c r="F54"/>
  <c r="E54"/>
  <c r="B664"/>
  <c r="B663"/>
  <c r="B662"/>
  <c r="B661"/>
  <c r="L660"/>
  <c r="K660"/>
  <c r="J660"/>
  <c r="I660"/>
  <c r="H660"/>
  <c r="G660"/>
  <c r="F660"/>
  <c r="E660"/>
  <c r="B118"/>
  <c r="B117"/>
  <c r="B116"/>
  <c r="B115"/>
  <c r="L114"/>
  <c r="K114"/>
  <c r="J114"/>
  <c r="I114"/>
  <c r="H114"/>
  <c r="G114"/>
  <c r="F114"/>
  <c r="E114"/>
  <c r="B325"/>
  <c r="B324"/>
  <c r="B323"/>
  <c r="B322"/>
  <c r="L321"/>
  <c r="K321"/>
  <c r="J321"/>
  <c r="I321"/>
  <c r="H321"/>
  <c r="G321"/>
  <c r="F321"/>
  <c r="E321"/>
  <c r="B761"/>
  <c r="B760"/>
  <c r="B759"/>
  <c r="B758"/>
  <c r="L757"/>
  <c r="K757"/>
  <c r="J757"/>
  <c r="I757"/>
  <c r="H757"/>
  <c r="G757"/>
  <c r="F757"/>
  <c r="E757"/>
  <c r="B213"/>
  <c r="B212"/>
  <c r="B211"/>
  <c r="B210"/>
  <c r="L209"/>
  <c r="K209"/>
  <c r="J209"/>
  <c r="I209"/>
  <c r="H209"/>
  <c r="G209"/>
  <c r="F209"/>
  <c r="E209"/>
  <c r="G842"/>
  <c r="G833"/>
  <c r="G824"/>
  <c r="G806"/>
  <c r="G797"/>
  <c r="G792"/>
  <c r="G787"/>
  <c r="G782"/>
  <c r="G777"/>
  <c r="G772"/>
  <c r="G750"/>
  <c r="G736"/>
  <c r="G731"/>
  <c r="G724"/>
  <c r="G719"/>
  <c r="G709"/>
  <c r="G692"/>
  <c r="G670"/>
  <c r="G655"/>
  <c r="G646"/>
  <c r="G636"/>
  <c r="G628"/>
  <c r="G613"/>
  <c r="G588"/>
  <c r="G583"/>
  <c r="G578"/>
  <c r="G573"/>
  <c r="G568"/>
  <c r="G563"/>
  <c r="G558"/>
  <c r="G553"/>
  <c r="G548"/>
  <c r="G543"/>
  <c r="G536"/>
  <c r="G528"/>
  <c r="G518"/>
  <c r="G508"/>
  <c r="G501"/>
  <c r="G496"/>
  <c r="G487"/>
  <c r="G477"/>
  <c r="G472"/>
  <c r="G462"/>
  <c r="G457"/>
  <c r="G437"/>
  <c r="G432"/>
  <c r="G427"/>
  <c r="G422"/>
  <c r="G415"/>
  <c r="G410"/>
  <c r="G405"/>
  <c r="G400"/>
  <c r="G395"/>
  <c r="G374"/>
  <c r="G369"/>
  <c r="G364"/>
  <c r="G354"/>
  <c r="G349"/>
  <c r="G333"/>
  <c r="G326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04"/>
  <c r="B403"/>
  <c r="B402"/>
  <c r="B401"/>
  <c r="L400"/>
  <c r="K400"/>
  <c r="J400"/>
  <c r="I400"/>
  <c r="H400"/>
  <c r="F400"/>
  <c r="E400"/>
  <c r="B399"/>
  <c r="B398"/>
  <c r="B397"/>
  <c r="B396"/>
  <c r="L395"/>
  <c r="K395"/>
  <c r="J395"/>
  <c r="I395"/>
  <c r="H395"/>
  <c r="F395"/>
  <c r="E395"/>
  <c r="B358"/>
  <c r="B357"/>
  <c r="B356"/>
  <c r="B355"/>
  <c r="L354"/>
  <c r="K354"/>
  <c r="J354"/>
  <c r="I354"/>
  <c r="H354"/>
  <c r="F354"/>
  <c r="E354"/>
  <c r="B353"/>
  <c r="B352"/>
  <c r="B351"/>
  <c r="B350"/>
  <c r="L349"/>
  <c r="K349"/>
  <c r="J349"/>
  <c r="I349"/>
  <c r="H349"/>
  <c r="F349"/>
  <c r="E349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01" i="15"/>
  <c r="E364"/>
  <c r="B852"/>
  <c r="B851"/>
  <c r="B849"/>
  <c r="B848"/>
  <c r="B846"/>
  <c r="B845"/>
  <c r="B844"/>
  <c r="B843"/>
  <c r="B841"/>
  <c r="B840"/>
  <c r="B839"/>
  <c r="B837"/>
  <c r="B836"/>
  <c r="B835"/>
  <c r="B834"/>
  <c r="B828"/>
  <c r="B827"/>
  <c r="B826"/>
  <c r="B825"/>
  <c r="B823"/>
  <c r="B822"/>
  <c r="B821"/>
  <c r="B819"/>
  <c r="B818"/>
  <c r="B817"/>
  <c r="B810"/>
  <c r="B809"/>
  <c r="B808"/>
  <c r="B807"/>
  <c r="B805"/>
  <c r="B804"/>
  <c r="B803"/>
  <c r="B801"/>
  <c r="B800"/>
  <c r="B799"/>
  <c r="B798"/>
  <c r="B796"/>
  <c r="B795"/>
  <c r="B794"/>
  <c r="B793"/>
  <c r="B791"/>
  <c r="B790"/>
  <c r="B789"/>
  <c r="B788"/>
  <c r="B786"/>
  <c r="B785"/>
  <c r="B784"/>
  <c r="B783"/>
  <c r="B781"/>
  <c r="B780"/>
  <c r="B779"/>
  <c r="B778"/>
  <c r="B776"/>
  <c r="B775"/>
  <c r="B774"/>
  <c r="B773"/>
  <c r="B754"/>
  <c r="B753"/>
  <c r="B752"/>
  <c r="B751"/>
  <c r="B740"/>
  <c r="B739"/>
  <c r="B738"/>
  <c r="B737"/>
  <c r="B735"/>
  <c r="B734"/>
  <c r="B733"/>
  <c r="B732"/>
  <c r="B728"/>
  <c r="B727"/>
  <c r="B726"/>
  <c r="B725"/>
  <c r="B723"/>
  <c r="B722"/>
  <c r="B721"/>
  <c r="B720"/>
  <c r="B713"/>
  <c r="B712"/>
  <c r="B711"/>
  <c r="B710"/>
  <c r="B703"/>
  <c r="B700"/>
  <c r="B699"/>
  <c r="B698"/>
  <c r="B696"/>
  <c r="B695"/>
  <c r="B694"/>
  <c r="B693"/>
  <c r="B691"/>
  <c r="B690"/>
  <c r="B689"/>
  <c r="B688"/>
  <c r="B674"/>
  <c r="B673"/>
  <c r="B672"/>
  <c r="B671"/>
  <c r="B659"/>
  <c r="B658"/>
  <c r="B657"/>
  <c r="B656"/>
  <c r="B650"/>
  <c r="B649"/>
  <c r="B648"/>
  <c r="B647"/>
  <c r="B640"/>
  <c r="B639"/>
  <c r="B638"/>
  <c r="B637"/>
  <c r="B635"/>
  <c r="B632"/>
  <c r="B631"/>
  <c r="B630"/>
  <c r="B629"/>
  <c r="B627"/>
  <c r="B626"/>
  <c r="B625"/>
  <c r="B624"/>
  <c r="B622"/>
  <c r="B621"/>
  <c r="B620"/>
  <c r="B619"/>
  <c r="B617"/>
  <c r="B616"/>
  <c r="B615"/>
  <c r="B614"/>
  <c r="B608"/>
  <c r="B607"/>
  <c r="B606"/>
  <c r="B592"/>
  <c r="B591"/>
  <c r="B590"/>
  <c r="B589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0"/>
  <c r="B539"/>
  <c r="B538"/>
  <c r="B537"/>
  <c r="B532"/>
  <c r="B531"/>
  <c r="B530"/>
  <c r="B529"/>
  <c r="B522"/>
  <c r="B521"/>
  <c r="B520"/>
  <c r="B519"/>
  <c r="B512"/>
  <c r="B511"/>
  <c r="B510"/>
  <c r="B509"/>
  <c r="B505"/>
  <c r="B504"/>
  <c r="B503"/>
  <c r="B502"/>
  <c r="B500"/>
  <c r="B499"/>
  <c r="B498"/>
  <c r="B497"/>
  <c r="B491"/>
  <c r="B490"/>
  <c r="B489"/>
  <c r="B488"/>
  <c r="B481"/>
  <c r="B480"/>
  <c r="B479"/>
  <c r="B478"/>
  <c r="B476"/>
  <c r="B475"/>
  <c r="B474"/>
  <c r="B473"/>
  <c r="B466"/>
  <c r="B465"/>
  <c r="B464"/>
  <c r="B463"/>
  <c r="B461"/>
  <c r="B460"/>
  <c r="B459"/>
  <c r="B458"/>
  <c r="B441"/>
  <c r="B440"/>
  <c r="B439"/>
  <c r="B438"/>
  <c r="B436"/>
  <c r="B435"/>
  <c r="B434"/>
  <c r="B433"/>
  <c r="B431"/>
  <c r="B430"/>
  <c r="B429"/>
  <c r="B428"/>
  <c r="B426"/>
  <c r="B425"/>
  <c r="B424"/>
  <c r="B423"/>
  <c r="B419"/>
  <c r="B418"/>
  <c r="B417"/>
  <c r="B416"/>
  <c r="B414"/>
  <c r="B413"/>
  <c r="B412"/>
  <c r="B411"/>
  <c r="B409"/>
  <c r="B408"/>
  <c r="B407"/>
  <c r="B406"/>
  <c r="B378"/>
  <c r="B377"/>
  <c r="B376"/>
  <c r="B375"/>
  <c r="B373"/>
  <c r="B372"/>
  <c r="B371"/>
  <c r="B370"/>
  <c r="B368"/>
  <c r="B367"/>
  <c r="B366"/>
  <c r="B365"/>
  <c r="B337"/>
  <c r="B336"/>
  <c r="B335"/>
  <c r="B334"/>
  <c r="B330"/>
  <c r="B329"/>
  <c r="B328"/>
  <c r="B327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42"/>
  <c r="K842"/>
  <c r="J842"/>
  <c r="I842"/>
  <c r="H842"/>
  <c r="F842"/>
  <c r="E842"/>
  <c r="L833"/>
  <c r="K833"/>
  <c r="J833"/>
  <c r="I833"/>
  <c r="H833"/>
  <c r="F833"/>
  <c r="E833"/>
  <c r="L824"/>
  <c r="K824"/>
  <c r="J824"/>
  <c r="I824"/>
  <c r="H824"/>
  <c r="F824"/>
  <c r="E824"/>
  <c r="L806"/>
  <c r="K806"/>
  <c r="J806"/>
  <c r="I806"/>
  <c r="H806"/>
  <c r="F806"/>
  <c r="E806"/>
  <c r="L797"/>
  <c r="K797"/>
  <c r="J797"/>
  <c r="I797"/>
  <c r="H797"/>
  <c r="F797"/>
  <c r="E797"/>
  <c r="L792"/>
  <c r="K792"/>
  <c r="J792"/>
  <c r="I792"/>
  <c r="H792"/>
  <c r="F792"/>
  <c r="E792"/>
  <c r="L787"/>
  <c r="K787"/>
  <c r="J787"/>
  <c r="I787"/>
  <c r="H787"/>
  <c r="F787"/>
  <c r="E787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50"/>
  <c r="K750"/>
  <c r="J750"/>
  <c r="H750"/>
  <c r="F750"/>
  <c r="E750"/>
  <c r="L736"/>
  <c r="K736"/>
  <c r="J736"/>
  <c r="I736"/>
  <c r="H736"/>
  <c r="F736"/>
  <c r="E736"/>
  <c r="L731"/>
  <c r="K731"/>
  <c r="J731"/>
  <c r="I731"/>
  <c r="H731"/>
  <c r="F731"/>
  <c r="E731"/>
  <c r="L724"/>
  <c r="K724"/>
  <c r="J724"/>
  <c r="I724"/>
  <c r="H724"/>
  <c r="F724"/>
  <c r="E724"/>
  <c r="L719"/>
  <c r="K719"/>
  <c r="J719"/>
  <c r="I719"/>
  <c r="H719"/>
  <c r="F719"/>
  <c r="E719"/>
  <c r="L709"/>
  <c r="K709"/>
  <c r="J709"/>
  <c r="I709"/>
  <c r="H709"/>
  <c r="F709"/>
  <c r="E709"/>
  <c r="L692"/>
  <c r="K692"/>
  <c r="J692"/>
  <c r="I692"/>
  <c r="H692"/>
  <c r="F692"/>
  <c r="E692"/>
  <c r="L687"/>
  <c r="K687"/>
  <c r="J687"/>
  <c r="I687"/>
  <c r="H687"/>
  <c r="F687"/>
  <c r="E687"/>
  <c r="L670"/>
  <c r="K670"/>
  <c r="J670"/>
  <c r="I670"/>
  <c r="H670"/>
  <c r="F670"/>
  <c r="E670"/>
  <c r="L655"/>
  <c r="K655"/>
  <c r="J655"/>
  <c r="I655"/>
  <c r="H655"/>
  <c r="F655"/>
  <c r="E655"/>
  <c r="L646"/>
  <c r="K646"/>
  <c r="J646"/>
  <c r="I646"/>
  <c r="H646"/>
  <c r="F646"/>
  <c r="E646"/>
  <c r="L636"/>
  <c r="K636"/>
  <c r="J636"/>
  <c r="I636"/>
  <c r="H636"/>
  <c r="F636"/>
  <c r="E636"/>
  <c r="L628"/>
  <c r="K628"/>
  <c r="J628"/>
  <c r="I628"/>
  <c r="H628"/>
  <c r="F628"/>
  <c r="L623"/>
  <c r="K623"/>
  <c r="J623"/>
  <c r="I623"/>
  <c r="H623"/>
  <c r="F623"/>
  <c r="E623"/>
  <c r="L618"/>
  <c r="K618"/>
  <c r="J618"/>
  <c r="I618"/>
  <c r="H618"/>
  <c r="F618"/>
  <c r="E618"/>
  <c r="L613"/>
  <c r="K613"/>
  <c r="J613"/>
  <c r="I613"/>
  <c r="H613"/>
  <c r="F613"/>
  <c r="E613"/>
  <c r="L588"/>
  <c r="K588"/>
  <c r="J588"/>
  <c r="I588"/>
  <c r="H588"/>
  <c r="F588"/>
  <c r="E58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6"/>
  <c r="K536"/>
  <c r="J536"/>
  <c r="I536"/>
  <c r="H536"/>
  <c r="F536"/>
  <c r="E536"/>
  <c r="L528"/>
  <c r="K528"/>
  <c r="J528"/>
  <c r="I528"/>
  <c r="H528"/>
  <c r="F528"/>
  <c r="E528"/>
  <c r="L518"/>
  <c r="K518"/>
  <c r="J518"/>
  <c r="I518"/>
  <c r="H518"/>
  <c r="F518"/>
  <c r="E518"/>
  <c r="L508"/>
  <c r="K508"/>
  <c r="J508"/>
  <c r="I508"/>
  <c r="H508"/>
  <c r="F508"/>
  <c r="E508"/>
  <c r="L501"/>
  <c r="K501"/>
  <c r="J501"/>
  <c r="H501"/>
  <c r="F501"/>
  <c r="E501"/>
  <c r="L496"/>
  <c r="K496"/>
  <c r="J496"/>
  <c r="I496"/>
  <c r="H496"/>
  <c r="F496"/>
  <c r="E496"/>
  <c r="L487"/>
  <c r="K487"/>
  <c r="J487"/>
  <c r="I487"/>
  <c r="H487"/>
  <c r="F487"/>
  <c r="E487"/>
  <c r="L477"/>
  <c r="K477"/>
  <c r="J477"/>
  <c r="I477"/>
  <c r="H477"/>
  <c r="F477"/>
  <c r="E477"/>
  <c r="L472"/>
  <c r="K472"/>
  <c r="J472"/>
  <c r="I472"/>
  <c r="H472"/>
  <c r="F472"/>
  <c r="E472"/>
  <c r="L462"/>
  <c r="K462"/>
  <c r="J462"/>
  <c r="I462"/>
  <c r="H462"/>
  <c r="F462"/>
  <c r="E462"/>
  <c r="L457"/>
  <c r="K457"/>
  <c r="J457"/>
  <c r="I457"/>
  <c r="H457"/>
  <c r="F457"/>
  <c r="E457"/>
  <c r="L437"/>
  <c r="K437"/>
  <c r="J437"/>
  <c r="I437"/>
  <c r="H437"/>
  <c r="F437"/>
  <c r="E437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74"/>
  <c r="K374"/>
  <c r="J374"/>
  <c r="I374"/>
  <c r="H374"/>
  <c r="F374"/>
  <c r="E374"/>
  <c r="L369"/>
  <c r="K369"/>
  <c r="J369"/>
  <c r="I369"/>
  <c r="H369"/>
  <c r="F369"/>
  <c r="E369"/>
  <c r="L364"/>
  <c r="K364"/>
  <c r="J364"/>
  <c r="I364"/>
  <c r="H364"/>
  <c r="F364"/>
  <c r="L333"/>
  <c r="K333"/>
  <c r="J333"/>
  <c r="I333"/>
  <c r="H333"/>
  <c r="F333"/>
  <c r="E333"/>
  <c r="L326"/>
  <c r="K326"/>
  <c r="J326"/>
  <c r="I326"/>
  <c r="H326"/>
  <c r="F326"/>
  <c r="E326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3857" l="1"/>
  <c r="Z3851"/>
  <c r="AA3858"/>
  <c r="Y3852"/>
  <c r="Z3859"/>
  <c r="X3853"/>
  <c r="V3851"/>
  <c r="AA3851" s="1"/>
  <c r="U3852"/>
  <c r="Z3852" s="1"/>
  <c r="AC3853"/>
  <c r="AA3852"/>
  <c r="AB3859"/>
  <c r="S3851"/>
  <c r="X3851" s="1"/>
  <c r="W3855"/>
  <c r="AB3855" s="1"/>
  <c r="V3856"/>
  <c r="AA3856" s="1"/>
  <c r="U3857"/>
  <c r="Z3857" s="1"/>
  <c r="T3858"/>
  <c r="Y3858" s="1"/>
  <c r="S3859"/>
  <c r="X3859" s="1"/>
  <c r="W3854"/>
  <c r="AB3854" s="1"/>
  <c r="AC3854" s="1"/>
  <c r="V3855"/>
  <c r="AA3855" s="1"/>
  <c r="U3856"/>
  <c r="Z3856" s="1"/>
  <c r="T3857"/>
  <c r="Y3857" s="1"/>
  <c r="S3858"/>
  <c r="X3858" s="1"/>
  <c r="Y876"/>
  <c r="AC876" s="1"/>
  <c r="Y875"/>
  <c r="AC875" s="1"/>
  <c r="Y872"/>
  <c r="AC872" s="1"/>
  <c r="Y871"/>
  <c r="AC871" s="1"/>
  <c r="Y870"/>
  <c r="AC870" s="1"/>
  <c r="Y869"/>
  <c r="AC869" s="1"/>
  <c r="Y868"/>
  <c r="AC868" s="1"/>
  <c r="Y867"/>
  <c r="AC867" s="1"/>
  <c r="Y866"/>
  <c r="AC866" s="1"/>
  <c r="Y865"/>
  <c r="AC865" s="1"/>
  <c r="Y864"/>
  <c r="AC864" s="1"/>
  <c r="Y863"/>
  <c r="AC863" s="1"/>
  <c r="Y862"/>
  <c r="AC862" s="1"/>
  <c r="AC873"/>
  <c r="AC874"/>
  <c r="Z497"/>
  <c r="AC500"/>
  <c r="Z490"/>
  <c r="AC490" s="1"/>
  <c r="Z495"/>
  <c r="AC495" s="1"/>
  <c r="Z500"/>
  <c r="Y486"/>
  <c r="AC486" s="1"/>
  <c r="Y489"/>
  <c r="AC489" s="1"/>
  <c r="Y500"/>
  <c r="X496"/>
  <c r="X491"/>
  <c r="AC491" s="1"/>
  <c r="X492"/>
  <c r="AC492" s="1"/>
  <c r="X493"/>
  <c r="AC493" s="1"/>
  <c r="X494"/>
  <c r="AC494" s="1"/>
  <c r="X499"/>
  <c r="AC499" s="1"/>
  <c r="AC488"/>
  <c r="AC487"/>
  <c r="AB497"/>
  <c r="Y496"/>
  <c r="X497"/>
  <c r="W497"/>
  <c r="V498"/>
  <c r="AA498" s="1"/>
  <c r="W496"/>
  <c r="AB496" s="1"/>
  <c r="V497"/>
  <c r="AA497" s="1"/>
  <c r="U498"/>
  <c r="Z498" s="1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X4580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0"/>
  <c r="AB3850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AB2446"/>
  <c r="AA2455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3852" l="1"/>
  <c r="AC3856"/>
  <c r="AC3851"/>
  <c r="AC3857"/>
  <c r="AC3858"/>
  <c r="AC3855"/>
  <c r="AC3859"/>
  <c r="AC498"/>
  <c r="AD498" s="1"/>
  <c r="AC975"/>
  <c r="AD495"/>
  <c r="AD492"/>
  <c r="AC496"/>
  <c r="AD496" s="1"/>
  <c r="AD499"/>
  <c r="AD500"/>
  <c r="AD490"/>
  <c r="AD491"/>
  <c r="AD493"/>
  <c r="AD494"/>
  <c r="AD489"/>
  <c r="AD488"/>
  <c r="AD487"/>
  <c r="AC497"/>
  <c r="AD497" s="1"/>
  <c r="AC4580"/>
  <c r="AD4580" s="1"/>
  <c r="AC4570"/>
  <c r="AC4581"/>
  <c r="AC4577"/>
  <c r="AC4578"/>
  <c r="AC4579"/>
  <c r="AC4584"/>
  <c r="AC4572"/>
  <c r="AC4574"/>
  <c r="AD4574" s="1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744"/>
  <c r="AD3744" s="1"/>
  <c r="AC3720"/>
  <c r="AC3896"/>
  <c r="AD3896" s="1"/>
  <c r="AC3901"/>
  <c r="AD3901" s="1"/>
  <c r="AC3870"/>
  <c r="AC3869"/>
  <c r="AC3865"/>
  <c r="AC3868"/>
  <c r="AC3717"/>
  <c r="AC3829"/>
  <c r="AD3829" s="1"/>
  <c r="AC3803"/>
  <c r="AD3803" s="1"/>
  <c r="AC3873"/>
  <c r="AC3817"/>
  <c r="AD3817" s="1"/>
  <c r="AC3811"/>
  <c r="AD3811" s="1"/>
  <c r="AC3779"/>
  <c r="AC3754"/>
  <c r="AD3754" s="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49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D3854" s="1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853" l="1"/>
  <c r="AD3852"/>
  <c r="AD3856"/>
  <c r="AD3859"/>
  <c r="AD3851"/>
  <c r="AD3857"/>
  <c r="AD3858"/>
  <c r="AD3855"/>
  <c r="AD4578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46"/>
  <c r="AD3848"/>
  <c r="AD3849"/>
  <c r="AD3850"/>
  <c r="AD3847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0" i="15"/>
  <c r="F4"/>
  <c r="E14"/>
  <c r="F145"/>
  <c r="G618"/>
  <c r="G623"/>
  <c r="G687"/>
</calcChain>
</file>

<file path=xl/sharedStrings.xml><?xml version="1.0" encoding="utf-8"?>
<sst xmlns="http://schemas.openxmlformats.org/spreadsheetml/2006/main" count="13576" uniqueCount="1018">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</sst>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2884" activePane="bottomLeft" state="frozen"/>
      <selection pane="bottomLeft" activeCell="M2899" sqref="M2899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835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800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802</v>
      </c>
      <c r="B22" s="87">
        <v>10</v>
      </c>
      <c r="C22" s="21" t="s">
        <v>835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802</v>
      </c>
      <c r="B37" s="89">
        <v>16</v>
      </c>
      <c r="C37" s="21" t="s">
        <v>835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800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802</v>
      </c>
      <c r="B52" s="87">
        <v>12</v>
      </c>
      <c r="C52" s="21" t="s">
        <v>835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802</v>
      </c>
      <c r="B67" s="89">
        <v>10</v>
      </c>
      <c r="C67" s="21" t="s">
        <v>835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800</v>
      </c>
      <c r="AF80" s="60"/>
      <c r="AH80" s="59"/>
    </row>
    <row r="81" spans="1:34">
      <c r="A81" s="99" t="s">
        <v>801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802</v>
      </c>
      <c r="B82" s="87">
        <v>14</v>
      </c>
      <c r="C82" s="21" t="s">
        <v>835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800</v>
      </c>
      <c r="AF95" s="60"/>
      <c r="AH95" s="59"/>
    </row>
    <row r="96" spans="1:34">
      <c r="A96" s="99" t="s">
        <v>801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802</v>
      </c>
      <c r="B97" s="89">
        <v>10</v>
      </c>
      <c r="C97" s="21" t="s">
        <v>835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800</v>
      </c>
      <c r="AF110" s="60"/>
      <c r="AH110" s="59"/>
    </row>
    <row r="111" spans="1:34">
      <c r="A111" s="99" t="s">
        <v>801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802</v>
      </c>
      <c r="B112" s="87">
        <v>10</v>
      </c>
      <c r="C112" s="21" t="s">
        <v>835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800</v>
      </c>
      <c r="AF125" s="60"/>
      <c r="AH125" s="59"/>
    </row>
    <row r="126" spans="1:34">
      <c r="A126" s="99" t="s">
        <v>801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802</v>
      </c>
      <c r="B127" s="89">
        <v>18</v>
      </c>
      <c r="C127" s="21" t="s">
        <v>835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803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804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654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595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830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831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832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833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834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800</v>
      </c>
      <c r="AF140" s="60"/>
      <c r="AH140" s="59"/>
    </row>
    <row r="141" spans="1:34">
      <c r="A141" s="99" t="s">
        <v>801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802</v>
      </c>
      <c r="B142" s="89">
        <v>16</v>
      </c>
      <c r="C142" s="21" t="s">
        <v>835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803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804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654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595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830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831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832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833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834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888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800</v>
      </c>
      <c r="AF155" s="60"/>
      <c r="AH155" s="59"/>
    </row>
    <row r="156" spans="1:34">
      <c r="A156" s="99" t="s">
        <v>801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802</v>
      </c>
      <c r="B157" s="89">
        <v>0</v>
      </c>
      <c r="C157" s="21" t="s">
        <v>835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889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800</v>
      </c>
      <c r="AF170" s="60"/>
      <c r="AH170" s="59"/>
    </row>
    <row r="171" spans="1:34">
      <c r="A171" s="99" t="s">
        <v>801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802</v>
      </c>
      <c r="B172" s="89">
        <v>12</v>
      </c>
      <c r="C172" s="21" t="s">
        <v>835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890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800</v>
      </c>
      <c r="AF185" s="60"/>
      <c r="AH185" s="59"/>
    </row>
    <row r="186" spans="1:34">
      <c r="A186" s="99" t="s">
        <v>801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802</v>
      </c>
      <c r="B187" s="89">
        <v>12</v>
      </c>
      <c r="C187" s="21" t="s">
        <v>835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234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429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557.70000000000005</v>
      </c>
      <c r="AD191" s="48">
        <f>(ROUND(AC191-AC185,1)/AC185)</f>
        <v>3.0575539568345324E-3</v>
      </c>
      <c r="AE191" s="113"/>
      <c r="AF191" s="60"/>
      <c r="AH191" s="59"/>
    </row>
    <row r="192" spans="1:34">
      <c r="A192" s="99" t="s">
        <v>830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234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429</v>
      </c>
      <c r="AA192" s="14">
        <f t="shared" si="65"/>
        <v>0</v>
      </c>
      <c r="AB192" s="14">
        <f t="shared" si="66"/>
        <v>0</v>
      </c>
      <c r="AC192" s="15">
        <f t="shared" si="67"/>
        <v>557.70000000000005</v>
      </c>
      <c r="AD192" s="48">
        <f>(ROUND(AC192-AC185,1)/AC185)</f>
        <v>3.0575539568345324E-3</v>
      </c>
      <c r="AE192" s="113"/>
      <c r="AF192" s="60"/>
      <c r="AH192" s="59"/>
    </row>
    <row r="193" spans="1:34">
      <c r="A193" s="99" t="s">
        <v>831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234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429</v>
      </c>
      <c r="AB193" s="14">
        <f t="shared" si="66"/>
        <v>0</v>
      </c>
      <c r="AC193" s="15">
        <f t="shared" si="67"/>
        <v>557.70000000000005</v>
      </c>
      <c r="AD193" s="48">
        <f>(ROUND(AC193-AC185,1)/AC185)</f>
        <v>3.0575539568345324E-3</v>
      </c>
      <c r="AE193" s="113"/>
      <c r="AF193" s="60"/>
      <c r="AH193" s="59"/>
    </row>
    <row r="194" spans="1:34">
      <c r="A194" s="99" t="s">
        <v>832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234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429</v>
      </c>
      <c r="AC194" s="15">
        <f t="shared" si="67"/>
        <v>557.70000000000005</v>
      </c>
      <c r="AD194" s="48">
        <f>(ROUND(AC194-AC185,1)/AC185)</f>
        <v>3.0575539568345324E-3</v>
      </c>
      <c r="AE194" s="113"/>
      <c r="AF194" s="60"/>
      <c r="AH194" s="59"/>
    </row>
    <row r="195" spans="1:34">
      <c r="A195" s="99" t="s">
        <v>833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243</v>
      </c>
      <c r="T195" s="14">
        <f>(O195/100)*(K195*$K$13)+(O195/100)*(M195*$M$13)</f>
        <v>0</v>
      </c>
      <c r="U195" s="14">
        <f>(P195/100)*(K195*$K$13)+(P195/100)*(L195*$L$13)+(P195/100)*(M195*$M$13)</f>
        <v>72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378</v>
      </c>
      <c r="Y195" s="14">
        <f t="shared" si="63"/>
        <v>0</v>
      </c>
      <c r="Z195" s="14">
        <f t="shared" si="64"/>
        <v>192</v>
      </c>
      <c r="AA195" s="14">
        <f t="shared" si="65"/>
        <v>0</v>
      </c>
      <c r="AB195" s="14">
        <f t="shared" si="66"/>
        <v>0</v>
      </c>
      <c r="AC195" s="15">
        <f t="shared" si="67"/>
        <v>570</v>
      </c>
      <c r="AD195" s="48">
        <f>(ROUND(AC195-AC185,1)/AC185)</f>
        <v>2.5179856115107913E-2</v>
      </c>
      <c r="AE195" s="113"/>
      <c r="AF195" s="60"/>
      <c r="AH195" s="59"/>
    </row>
    <row r="196" spans="1:34">
      <c r="A196" s="99" t="s">
        <v>834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414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594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594</v>
      </c>
      <c r="AD196" s="48">
        <f>(ROUND(AC196-AC185,1)/AC185)</f>
        <v>6.83453237410072E-2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414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594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594</v>
      </c>
      <c r="AD197" s="48">
        <f>(ROUND(AC197-AC185,1)/AC185)</f>
        <v>6.83453237410072E-2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800</v>
      </c>
      <c r="AF200" s="60"/>
      <c r="AH200" s="59"/>
    </row>
    <row r="201" spans="1:34">
      <c r="A201" s="99" t="s">
        <v>801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802</v>
      </c>
      <c r="B202" s="91">
        <v>10</v>
      </c>
      <c r="C202" s="21" t="s">
        <v>835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89.44</v>
      </c>
      <c r="T206" s="14">
        <f>(O206/100)*(K206*$K$9)</f>
        <v>196.08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145.34</v>
      </c>
      <c r="Y206" s="14">
        <f t="shared" si="69"/>
        <v>325.08000000000004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470.4</v>
      </c>
      <c r="AD206" s="48">
        <f>(ROUND(AC206-AC200,1)/AC200)</f>
        <v>-2.3255813953488368E-2</v>
      </c>
      <c r="AE206" s="113"/>
      <c r="AF206" s="60"/>
      <c r="AH206" s="59"/>
    </row>
    <row r="207" spans="1:34">
      <c r="A207" s="99" t="s">
        <v>830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106.21</v>
      </c>
      <c r="T207" s="14">
        <f>(O207/100)*(K207*$J$10)</f>
        <v>0</v>
      </c>
      <c r="U207" s="14">
        <f>(P207/100)*(K207*$K$10)+(P207/100)*(L207*$L$10)</f>
        <v>180.6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162.10999999999999</v>
      </c>
      <c r="Y207" s="14">
        <f t="shared" si="69"/>
        <v>0</v>
      </c>
      <c r="Z207" s="14">
        <f t="shared" si="70"/>
        <v>309.60000000000002</v>
      </c>
      <c r="AA207" s="14">
        <f t="shared" si="71"/>
        <v>0</v>
      </c>
      <c r="AB207" s="14">
        <f t="shared" si="73"/>
        <v>0</v>
      </c>
      <c r="AC207" s="15">
        <f t="shared" si="72"/>
        <v>471.7</v>
      </c>
      <c r="AD207" s="48">
        <f>(ROUND(AC207-AC200,1)/AC200)</f>
        <v>-2.0556478405315614E-2</v>
      </c>
      <c r="AE207" s="113"/>
      <c r="AF207" s="60"/>
      <c r="AH207" s="59"/>
    </row>
    <row r="208" spans="1:34">
      <c r="A208" s="99" t="s">
        <v>831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135.27799999999999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157.38</v>
      </c>
      <c r="W208" s="14">
        <f>(R208/100)*(K208*$K$11)+(R208/100)*(L208*$L$11)</f>
        <v>0</v>
      </c>
      <c r="X208" s="14">
        <f t="shared" si="68"/>
        <v>191.178</v>
      </c>
      <c r="Y208" s="14">
        <f t="shared" si="69"/>
        <v>0</v>
      </c>
      <c r="Z208" s="14">
        <f t="shared" si="70"/>
        <v>0</v>
      </c>
      <c r="AA208" s="14">
        <f t="shared" si="71"/>
        <v>286.38</v>
      </c>
      <c r="AB208" s="14">
        <f t="shared" si="73"/>
        <v>0</v>
      </c>
      <c r="AC208" s="15">
        <f t="shared" si="72"/>
        <v>477.6</v>
      </c>
      <c r="AD208" s="48">
        <f>(ROUND(AC208-AC200,1)/AC200)</f>
        <v>-8.3056478405315604E-3</v>
      </c>
      <c r="AE208" s="113"/>
      <c r="AF208" s="60"/>
      <c r="AH208" s="59"/>
    </row>
    <row r="209" spans="1:34">
      <c r="A209" s="99" t="s">
        <v>832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106.21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180.6</v>
      </c>
      <c r="X209" s="14">
        <f t="shared" si="68"/>
        <v>162.10999999999999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309.60000000000002</v>
      </c>
      <c r="AC209" s="15">
        <f t="shared" si="72"/>
        <v>471.7</v>
      </c>
      <c r="AD209" s="48">
        <f>(ROUND(AC209-AC200,1)/AC200)</f>
        <v>-2.0556478405315614E-2</v>
      </c>
      <c r="AE209" s="113"/>
      <c r="AF209" s="60"/>
      <c r="AH209" s="59"/>
    </row>
    <row r="210" spans="1:34">
      <c r="A210" s="99" t="s">
        <v>833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800</v>
      </c>
      <c r="AF215" s="60"/>
      <c r="AH215" s="59"/>
    </row>
    <row r="216" spans="1:34">
      <c r="A216" s="99" t="s">
        <v>801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802</v>
      </c>
      <c r="B217" s="93">
        <v>16</v>
      </c>
      <c r="C217" s="21" t="s">
        <v>835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252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432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546.4</v>
      </c>
      <c r="AD221" s="48">
        <f>(ROUND(AC221-AC215,1)/AC215)</f>
        <v>-3.8028169014084512E-2</v>
      </c>
      <c r="AE221" s="113"/>
      <c r="AF221" s="60"/>
      <c r="AH221" s="59"/>
    </row>
    <row r="222" spans="1:34">
      <c r="A222" s="99" t="s">
        <v>830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252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432</v>
      </c>
      <c r="AA222" s="14">
        <f t="shared" si="41"/>
        <v>0</v>
      </c>
      <c r="AB222" s="14">
        <f t="shared" si="78"/>
        <v>0</v>
      </c>
      <c r="AC222" s="15">
        <f t="shared" si="77"/>
        <v>546.4</v>
      </c>
      <c r="AD222" s="48">
        <f>(ROUND(AC222-AC215,1)/AC215)</f>
        <v>-3.8028169014084512E-2</v>
      </c>
      <c r="AE222" s="113"/>
      <c r="AF222" s="60"/>
      <c r="AH222" s="59"/>
    </row>
    <row r="223" spans="1:34">
      <c r="A223" s="99" t="s">
        <v>831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252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432</v>
      </c>
      <c r="AB223" s="14">
        <f t="shared" si="78"/>
        <v>0</v>
      </c>
      <c r="AC223" s="15">
        <f t="shared" si="77"/>
        <v>546.4</v>
      </c>
      <c r="AD223" s="48">
        <f>(ROUND(AC223-AC215,1)/AC215)</f>
        <v>-3.8028169014084512E-2</v>
      </c>
      <c r="AE223" s="113"/>
      <c r="AF223" s="60"/>
      <c r="AH223" s="59"/>
    </row>
    <row r="224" spans="1:34">
      <c r="A224" s="99" t="s">
        <v>832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252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432</v>
      </c>
      <c r="AC224" s="15">
        <f t="shared" si="77"/>
        <v>546.4</v>
      </c>
      <c r="AD224" s="48">
        <f>(ROUND(AC224-AC215,1)/AC215)</f>
        <v>-3.8028169014084512E-2</v>
      </c>
      <c r="AE224" s="113"/>
      <c r="AF224" s="60"/>
      <c r="AH224" s="59"/>
    </row>
    <row r="225" spans="1:34">
      <c r="A225" s="99" t="s">
        <v>833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228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135</v>
      </c>
      <c r="X225" s="14">
        <f t="shared" si="38"/>
        <v>348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225</v>
      </c>
      <c r="AC225" s="15">
        <f t="shared" si="77"/>
        <v>573</v>
      </c>
      <c r="AD225" s="48">
        <f>(ROUND(AC225-AC215,1)/AC215)</f>
        <v>8.8028169014084511E-3</v>
      </c>
      <c r="AE225" s="113"/>
      <c r="AF225" s="60"/>
      <c r="AH225" s="59"/>
    </row>
    <row r="226" spans="1:34">
      <c r="A226" s="99" t="s">
        <v>834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414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586.5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586.5</v>
      </c>
      <c r="AD226" s="48">
        <f>(ROUND(AC226-AC215,1)/AC215)</f>
        <v>3.2570422535211266E-2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414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586.5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586.5</v>
      </c>
      <c r="AD227" s="48">
        <f>(ROUND(AC227-AC215,1)/AC215)</f>
        <v>3.2570422535211266E-2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800</v>
      </c>
      <c r="AF230" s="60"/>
      <c r="AH230" s="59"/>
    </row>
    <row r="231" spans="1:34">
      <c r="A231" s="99" t="s">
        <v>801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802</v>
      </c>
      <c r="B232" s="91">
        <v>18</v>
      </c>
      <c r="C232" s="21" t="s">
        <v>835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252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432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525.6</v>
      </c>
      <c r="AD236" s="48">
        <f>(ROUND(AC236-AC230,1)/AC230)</f>
        <v>-4.7826086956521734E-2</v>
      </c>
      <c r="AE236" s="113"/>
      <c r="AF236" s="60"/>
      <c r="AH236" s="59"/>
    </row>
    <row r="237" spans="1:34">
      <c r="A237" s="99" t="s">
        <v>830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252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432</v>
      </c>
      <c r="AA237" s="14">
        <f t="shared" si="82"/>
        <v>0</v>
      </c>
      <c r="AB237" s="14">
        <f t="shared" si="84"/>
        <v>0</v>
      </c>
      <c r="AC237" s="15">
        <f t="shared" si="83"/>
        <v>525.6</v>
      </c>
      <c r="AD237" s="48">
        <f>(ROUND(AC237-AC230,1)/AC230)</f>
        <v>-4.7826086956521734E-2</v>
      </c>
      <c r="AE237" s="113"/>
      <c r="AF237" s="60"/>
      <c r="AH237" s="59"/>
    </row>
    <row r="238" spans="1:34">
      <c r="A238" s="99" t="s">
        <v>831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252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432</v>
      </c>
      <c r="AB238" s="14">
        <f t="shared" si="84"/>
        <v>0</v>
      </c>
      <c r="AC238" s="15">
        <f t="shared" si="83"/>
        <v>525.6</v>
      </c>
      <c r="AD238" s="48">
        <f>(ROUND(AC238-AC230,1)/AC230)</f>
        <v>-4.7826086956521734E-2</v>
      </c>
      <c r="AE238" s="113"/>
      <c r="AF238" s="60"/>
      <c r="AH238" s="59"/>
    </row>
    <row r="239" spans="1:34">
      <c r="A239" s="99" t="s">
        <v>832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252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432</v>
      </c>
      <c r="AC239" s="15">
        <f t="shared" si="83"/>
        <v>525.6</v>
      </c>
      <c r="AD239" s="48">
        <f>(ROUND(AC239-AC230,1)/AC230)</f>
        <v>-4.7826086956521734E-2</v>
      </c>
      <c r="AE239" s="113"/>
      <c r="AF239" s="60"/>
      <c r="AH239" s="59"/>
    </row>
    <row r="240" spans="1:34">
      <c r="A240" s="99" t="s">
        <v>833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180</v>
      </c>
      <c r="T240" s="14">
        <f>(O240/100)*(K240*$K$13)+(O240/100)*(M240*$M$13)</f>
        <v>0</v>
      </c>
      <c r="U240" s="14">
        <f>(P240/100)*(K240*$K$13)+(P240/100)*(L240*$L$13)+(P240/100)*(M240*$M$13)</f>
        <v>171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300</v>
      </c>
      <c r="Y240" s="14">
        <f t="shared" si="80"/>
        <v>0</v>
      </c>
      <c r="Z240" s="14">
        <f t="shared" si="81"/>
        <v>261</v>
      </c>
      <c r="AA240" s="14">
        <f t="shared" si="82"/>
        <v>0</v>
      </c>
      <c r="AB240" s="14">
        <f t="shared" si="84"/>
        <v>0</v>
      </c>
      <c r="AC240" s="15">
        <f t="shared" si="83"/>
        <v>561</v>
      </c>
      <c r="AD240" s="48">
        <f>(ROUND(AC240-AC230,1)/AC230)</f>
        <v>1.6304347826086956E-2</v>
      </c>
      <c r="AE240" s="113"/>
      <c r="AF240" s="60"/>
      <c r="AH240" s="59"/>
    </row>
    <row r="241" spans="1:34">
      <c r="A241" s="99" t="s">
        <v>834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379.5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552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552</v>
      </c>
      <c r="AD241" s="48">
        <f>(ROUND(AC241-AC230,1)/AC230)</f>
        <v>0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379.5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552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552</v>
      </c>
      <c r="AD242" s="48">
        <f>(ROUND(AC242-AC230,1)/AC230)</f>
        <v>0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800</v>
      </c>
      <c r="AF245" s="60"/>
      <c r="AH245" s="59"/>
    </row>
    <row r="246" spans="1:34">
      <c r="A246" s="99" t="s">
        <v>801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802</v>
      </c>
      <c r="B247" s="93">
        <v>10</v>
      </c>
      <c r="C247" s="21" t="s">
        <v>835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273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468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556.9</v>
      </c>
      <c r="AD251" s="48">
        <f>(ROUND(AC251-AC245,1)/AC245)</f>
        <v>-8.3689458689458693E-3</v>
      </c>
      <c r="AE251" s="113"/>
      <c r="AF251" s="60"/>
      <c r="AH251" s="59"/>
    </row>
    <row r="252" spans="1:34">
      <c r="A252" s="99" t="s">
        <v>830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273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468</v>
      </c>
      <c r="AA252" s="14">
        <f t="shared" si="41"/>
        <v>0</v>
      </c>
      <c r="AB252" s="14">
        <f t="shared" si="86"/>
        <v>0</v>
      </c>
      <c r="AC252" s="15">
        <f t="shared" si="85"/>
        <v>556.9</v>
      </c>
      <c r="AD252" s="48">
        <f>(ROUND(AC252-AC245,1)/AC245)</f>
        <v>-8.3689458689458693E-3</v>
      </c>
      <c r="AE252" s="113"/>
      <c r="AF252" s="60"/>
      <c r="AH252" s="59"/>
    </row>
    <row r="253" spans="1:34">
      <c r="A253" s="99" t="s">
        <v>831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273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468</v>
      </c>
      <c r="AB253" s="14">
        <f t="shared" si="86"/>
        <v>0</v>
      </c>
      <c r="AC253" s="15">
        <f t="shared" si="85"/>
        <v>556.9</v>
      </c>
      <c r="AD253" s="48">
        <f>(ROUND(AC253-AC245,1)/AC245)</f>
        <v>-8.3689458689458693E-3</v>
      </c>
      <c r="AE253" s="113"/>
      <c r="AF253" s="60"/>
      <c r="AH253" s="59"/>
    </row>
    <row r="254" spans="1:34">
      <c r="A254" s="99" t="s">
        <v>832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273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468</v>
      </c>
      <c r="AC254" s="15">
        <f t="shared" si="85"/>
        <v>556.9</v>
      </c>
      <c r="AD254" s="48">
        <f>(ROUND(AC254-AC245,1)/AC245)</f>
        <v>-8.3689458689458693E-3</v>
      </c>
      <c r="AE254" s="113"/>
      <c r="AF254" s="60"/>
      <c r="AH254" s="59"/>
    </row>
    <row r="255" spans="1:34">
      <c r="A255" s="99" t="s">
        <v>833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159.59999999999997</v>
      </c>
      <c r="T255" s="14">
        <f>(O255/100)*(K255*$K$13)+(O255/100)*(M255*$M$13)</f>
        <v>0</v>
      </c>
      <c r="U255" s="14">
        <f>(P255/100)*(K255*$K$13)+(P255/100)*(L255*$L$13)+(P255/100)*(M255*$M$13)</f>
        <v>168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273.59999999999997</v>
      </c>
      <c r="Y255" s="14">
        <f t="shared" si="39"/>
        <v>0</v>
      </c>
      <c r="Z255" s="14">
        <f t="shared" si="40"/>
        <v>288</v>
      </c>
      <c r="AA255" s="14">
        <f t="shared" si="41"/>
        <v>0</v>
      </c>
      <c r="AB255" s="14">
        <f t="shared" si="86"/>
        <v>0</v>
      </c>
      <c r="AC255" s="15">
        <f t="shared" si="85"/>
        <v>561.6</v>
      </c>
      <c r="AD255" s="48">
        <f>(ROUND(AC255-AC245,1)/AC245)</f>
        <v>0</v>
      </c>
      <c r="AE255" s="113"/>
      <c r="AF255" s="60"/>
      <c r="AH255" s="59"/>
    </row>
    <row r="256" spans="1:34">
      <c r="A256" s="99" t="s">
        <v>834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396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576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576</v>
      </c>
      <c r="AD256" s="48">
        <f>(ROUND(AC256-AC245,1)/AC245)</f>
        <v>2.564102564102564E-2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396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576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576</v>
      </c>
      <c r="AD257" s="48">
        <f>(ROUND(AC257-AC245,1)/AC245)</f>
        <v>2.564102564102564E-2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800</v>
      </c>
      <c r="AF260" s="60"/>
      <c r="AH260" s="59"/>
    </row>
    <row r="261" spans="1:34">
      <c r="A261" s="99" t="s">
        <v>801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802</v>
      </c>
      <c r="B262" s="91">
        <v>12</v>
      </c>
      <c r="C262" s="21" t="s">
        <v>835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251.1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453.6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542.5</v>
      </c>
      <c r="AD266" s="48">
        <f>(ROUND(AC266-AC260,1)/AC260)</f>
        <v>-2.7777777777777776E-2</v>
      </c>
      <c r="AE266" s="113"/>
      <c r="AF266" s="60"/>
      <c r="AH266" s="59"/>
    </row>
    <row r="267" spans="1:34">
      <c r="A267" s="99" t="s">
        <v>830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251.1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453.6</v>
      </c>
      <c r="AA267" s="14">
        <f t="shared" si="90"/>
        <v>0</v>
      </c>
      <c r="AB267" s="14">
        <f t="shared" si="92"/>
        <v>0</v>
      </c>
      <c r="AC267" s="15">
        <f t="shared" si="91"/>
        <v>542.5</v>
      </c>
      <c r="AD267" s="48">
        <f>(ROUND(AC267-AC260,1)/AC260)</f>
        <v>-2.7777777777777776E-2</v>
      </c>
      <c r="AE267" s="113"/>
      <c r="AF267" s="60"/>
      <c r="AH267" s="59"/>
    </row>
    <row r="268" spans="1:34">
      <c r="A268" s="99" t="s">
        <v>831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251.1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453.6</v>
      </c>
      <c r="AB268" s="14">
        <f t="shared" si="92"/>
        <v>0</v>
      </c>
      <c r="AC268" s="15">
        <f t="shared" si="91"/>
        <v>542.5</v>
      </c>
      <c r="AD268" s="48">
        <f>(ROUND(AC268-AC260,1)/AC260)</f>
        <v>-2.7777777777777776E-2</v>
      </c>
      <c r="AE268" s="113"/>
      <c r="AF268" s="60"/>
      <c r="AH268" s="59"/>
    </row>
    <row r="269" spans="1:34">
      <c r="A269" s="99" t="s">
        <v>832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251.1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453.6</v>
      </c>
      <c r="AC269" s="15">
        <f t="shared" si="91"/>
        <v>542.5</v>
      </c>
      <c r="AD269" s="48">
        <f>(ROUND(AC269-AC260,1)/AC260)</f>
        <v>-2.7777777777777776E-2</v>
      </c>
      <c r="AE269" s="113"/>
      <c r="AF269" s="60"/>
      <c r="AH269" s="59"/>
    </row>
    <row r="270" spans="1:34">
      <c r="A270" s="99" t="s">
        <v>833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204.75</v>
      </c>
      <c r="T270" s="14">
        <f>(O270/100)*(K270*$K$13)+(O270/100)*(M270*$M$13)</f>
        <v>218.39999999999998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317.25</v>
      </c>
      <c r="Y270" s="14">
        <f t="shared" si="88"/>
        <v>338.4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655.7</v>
      </c>
      <c r="AD270" s="48">
        <f>(ROUND(AC270-AC260,1)/AC260)</f>
        <v>0.17508960573476703</v>
      </c>
      <c r="AE270" s="113"/>
      <c r="AF270" s="60"/>
      <c r="AH270" s="59"/>
    </row>
    <row r="271" spans="1:34">
      <c r="A271" s="99" t="s">
        <v>834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382.2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577.20000000000005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577.20000000000005</v>
      </c>
      <c r="AD271" s="48">
        <f>(ROUND(AC271-AC260,1)/AC260)</f>
        <v>3.4408602150537634E-2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382.2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577.20000000000005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577.20000000000005</v>
      </c>
      <c r="AD272" s="48">
        <f>(ROUND(AC272-AC260,1)/AC260)</f>
        <v>3.4408602150537634E-2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800</v>
      </c>
      <c r="AF275" s="60"/>
      <c r="AH275" s="59"/>
    </row>
    <row r="276" spans="1:34">
      <c r="A276" s="99" t="s">
        <v>801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405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802</v>
      </c>
      <c r="B277" s="93">
        <v>26</v>
      </c>
      <c r="C277" s="21" t="s">
        <v>835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339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803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339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804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339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654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339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595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115.44</v>
      </c>
      <c r="Y281" s="14">
        <f t="shared" si="94"/>
        <v>315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830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115.44</v>
      </c>
      <c r="Y282" s="14">
        <f t="shared" si="94"/>
        <v>0</v>
      </c>
      <c r="Z282" s="14">
        <f t="shared" si="95"/>
        <v>315</v>
      </c>
      <c r="AA282" s="14">
        <f t="shared" si="96"/>
        <v>0</v>
      </c>
      <c r="AB282" s="14">
        <f t="shared" si="98"/>
        <v>0</v>
      </c>
      <c r="AC282" s="15">
        <f t="shared" si="97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831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3"/>
        <v>115.44</v>
      </c>
      <c r="Y283" s="14">
        <f t="shared" si="94"/>
        <v>0</v>
      </c>
      <c r="Z283" s="14">
        <f t="shared" si="95"/>
        <v>0</v>
      </c>
      <c r="AA283" s="14">
        <f t="shared" si="96"/>
        <v>315</v>
      </c>
      <c r="AB283" s="14">
        <f t="shared" si="98"/>
        <v>0</v>
      </c>
      <c r="AC283" s="15">
        <f t="shared" si="97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832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3"/>
        <v>115.44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315</v>
      </c>
      <c r="AC284" s="15">
        <f t="shared" si="97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833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427.5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834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427.5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427.5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447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800</v>
      </c>
      <c r="AF290" s="60"/>
      <c r="AH290" s="59"/>
    </row>
    <row r="291" spans="1:34">
      <c r="A291" s="99" t="s">
        <v>801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802</v>
      </c>
      <c r="B292" s="91">
        <v>15</v>
      </c>
      <c r="C292" s="21" t="s">
        <v>835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575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800</v>
      </c>
      <c r="AF306" s="60"/>
      <c r="AH306" s="59"/>
    </row>
    <row r="307" spans="1:34">
      <c r="A307" s="99" t="s">
        <v>802</v>
      </c>
      <c r="B307" s="93">
        <v>15</v>
      </c>
      <c r="C307" s="21" t="s">
        <v>835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580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800</v>
      </c>
      <c r="AF321" s="60"/>
      <c r="AH321" s="59"/>
    </row>
    <row r="322" spans="1:34">
      <c r="A322" s="99" t="s">
        <v>802</v>
      </c>
      <c r="B322" s="91">
        <v>15</v>
      </c>
      <c r="C322" s="21" t="s">
        <v>835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234.60000000000002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407.1</v>
      </c>
      <c r="AC329" s="15">
        <f t="shared" si="115"/>
        <v>523.6</v>
      </c>
      <c r="AD329" s="48">
        <f>(ROUND(AC329-AC320,1)/AC320)</f>
        <v>0.12844827586206897</v>
      </c>
      <c r="AE329" s="113"/>
      <c r="AF329" s="60"/>
      <c r="AH329" s="59"/>
    </row>
    <row r="330" spans="1:34">
      <c r="A330" s="99" t="s">
        <v>833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800</v>
      </c>
      <c r="AF336" s="60"/>
      <c r="AH336" s="59"/>
    </row>
    <row r="337" spans="1:34">
      <c r="A337" s="99" t="s">
        <v>802</v>
      </c>
      <c r="B337" s="93">
        <v>18</v>
      </c>
      <c r="C337" s="21" t="s">
        <v>835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100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408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612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612</v>
      </c>
      <c r="AD341" s="48">
        <f>(ROUND(AC341-AC335,1)/AC335)</f>
        <v>0.27926421404682272</v>
      </c>
      <c r="AE341" s="113"/>
      <c r="AF341" s="60"/>
      <c r="AH341" s="59"/>
    </row>
    <row r="342" spans="1:34">
      <c r="A342" s="99" t="s">
        <v>830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800</v>
      </c>
      <c r="AF351" s="60"/>
      <c r="AH351" s="59"/>
    </row>
    <row r="352" spans="1:34">
      <c r="A352" s="99" t="s">
        <v>802</v>
      </c>
      <c r="B352" s="91">
        <v>0</v>
      </c>
      <c r="C352" s="21" t="s">
        <v>835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8" t="s">
        <v>21</v>
      </c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  <c r="X365" s="148"/>
      <c r="Y365" s="148"/>
      <c r="Z365" s="148"/>
      <c r="AA365" s="148"/>
      <c r="AB365" s="148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800</v>
      </c>
      <c r="AF366" s="60"/>
      <c r="AH366" s="59"/>
    </row>
    <row r="367" spans="1:34">
      <c r="A367" s="99" t="s">
        <v>801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802</v>
      </c>
      <c r="B368" s="87">
        <v>10</v>
      </c>
      <c r="C368" s="21" t="s">
        <v>835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800</v>
      </c>
      <c r="AF381" s="60"/>
      <c r="AH381" s="59"/>
    </row>
    <row r="382" spans="1:34">
      <c r="A382" s="99" t="s">
        <v>801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802</v>
      </c>
      <c r="B383" s="89">
        <v>12</v>
      </c>
      <c r="C383" s="21" t="s">
        <v>835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800</v>
      </c>
      <c r="AF396" s="60"/>
      <c r="AH396" s="59"/>
    </row>
    <row r="397" spans="1:34">
      <c r="A397" s="99" t="s">
        <v>801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802</v>
      </c>
      <c r="B398" s="87">
        <v>10</v>
      </c>
      <c r="C398" s="21" t="s">
        <v>835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800</v>
      </c>
      <c r="AF411" s="60"/>
      <c r="AH411" s="59"/>
    </row>
    <row r="412" spans="1:34">
      <c r="A412" s="99" t="s">
        <v>801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802</v>
      </c>
      <c r="B413" s="89">
        <v>0</v>
      </c>
      <c r="C413" s="21" t="s">
        <v>835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800</v>
      </c>
      <c r="AF426" s="60"/>
      <c r="AH426" s="59"/>
    </row>
    <row r="427" spans="1:34">
      <c r="A427" s="99" t="s">
        <v>801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802</v>
      </c>
      <c r="B428" s="87">
        <v>16</v>
      </c>
      <c r="C428" s="21" t="s">
        <v>835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800</v>
      </c>
      <c r="AF441" s="60"/>
      <c r="AH441" s="59"/>
    </row>
    <row r="442" spans="1:34">
      <c r="A442" s="99" t="s">
        <v>801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802</v>
      </c>
      <c r="B443" s="89">
        <v>14</v>
      </c>
      <c r="C443" s="21" t="s">
        <v>835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800</v>
      </c>
      <c r="AF456" s="60"/>
      <c r="AH456" s="59"/>
    </row>
    <row r="457" spans="1:34">
      <c r="A457" s="99" t="s">
        <v>801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802</v>
      </c>
      <c r="B458" s="87">
        <v>12</v>
      </c>
      <c r="C458" s="21" t="s">
        <v>835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800</v>
      </c>
      <c r="AF471" s="60"/>
      <c r="AH471" s="59"/>
    </row>
    <row r="472" spans="1:34">
      <c r="A472" s="99" t="s">
        <v>801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802</v>
      </c>
      <c r="B473" s="89">
        <v>20</v>
      </c>
      <c r="C473" s="21" t="s">
        <v>835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5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80</v>
      </c>
      <c r="N486" s="14">
        <f t="shared" ref="N486:N496" si="177">D486*$D$13</f>
        <v>147</v>
      </c>
      <c r="O486" s="14">
        <f t="shared" ref="O486:O496" si="178">E486*$E$13</f>
        <v>0</v>
      </c>
      <c r="P486" s="14">
        <f t="shared" ref="P486:P496" si="179">F486*$F$13</f>
        <v>0</v>
      </c>
      <c r="Q486" s="14">
        <f t="shared" ref="Q486:Q496" si="180">G486*$G$13</f>
        <v>0</v>
      </c>
      <c r="R486" s="14">
        <f t="shared" ref="R486:R496" si="181">H486*$H$13</f>
        <v>0</v>
      </c>
      <c r="S486" s="14">
        <f t="shared" ref="S486:S496" si="182">(N486/100)*(I486*$I$14)+(N486/100)*(J486*$J$14)+(N486/100)*(M486*$M$14)</f>
        <v>441</v>
      </c>
      <c r="T486" s="14">
        <f t="shared" ref="T486:T496" si="183">(O486/100)*(K486*$K$13)+(O486/100)*(M486*$M$13)</f>
        <v>0</v>
      </c>
      <c r="U486" s="14">
        <f t="shared" ref="U486:U496" si="184">(P486/100)*(K486*$K$13)+(P486/100)*(L486*$L$13)+(P486/100)*(M486*$M$13)</f>
        <v>0</v>
      </c>
      <c r="V486" s="14">
        <f t="shared" ref="V486:V496" si="185">(Q486/100)*(L486*$L$13)+(Q486/100)*(M486*$M$13)</f>
        <v>0</v>
      </c>
      <c r="W486" s="14">
        <f t="shared" ref="W486:W496" si="186">(R486/100)*(K486*$K$13)+(R486/100)*(L486*$L$13)+(R486/100)*(M486*$M$13)</f>
        <v>0</v>
      </c>
      <c r="X486" s="14">
        <f t="shared" ref="X486:X636" si="187">N486+S486</f>
        <v>588</v>
      </c>
      <c r="Y486" s="14">
        <f t="shared" ref="Y486:Y636" si="188">O486+T486</f>
        <v>0</v>
      </c>
      <c r="Z486" s="14">
        <f t="shared" ref="Z486:Z636" si="189">P486+U486</f>
        <v>0</v>
      </c>
      <c r="AA486" s="14">
        <f t="shared" ref="AA486:AA636" si="190">Q486+V486</f>
        <v>0</v>
      </c>
      <c r="AB486" s="14">
        <f t="shared" ref="AB486:AB503" si="191">R486+W486</f>
        <v>0</v>
      </c>
      <c r="AC486" s="15">
        <f t="shared" ref="AC486:AC495" si="192">ROUND(X486+Y486+Z486+AA486+AB486,1)</f>
        <v>588</v>
      </c>
      <c r="AD486" s="58">
        <v>0</v>
      </c>
      <c r="AE486" s="113" t="s">
        <v>800</v>
      </c>
      <c r="AF486" s="60"/>
      <c r="AH486" s="59"/>
    </row>
    <row r="487" spans="1:34">
      <c r="A487" s="99" t="s">
        <v>801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35</v>
      </c>
      <c r="J487" s="13">
        <v>65</v>
      </c>
      <c r="K487" s="13">
        <v>0</v>
      </c>
      <c r="L487" s="13">
        <v>0</v>
      </c>
      <c r="M487" s="13">
        <v>80</v>
      </c>
      <c r="N487" s="14">
        <f t="shared" si="177"/>
        <v>147</v>
      </c>
      <c r="O487" s="14">
        <f t="shared" si="178"/>
        <v>0</v>
      </c>
      <c r="P487" s="14">
        <f t="shared" si="179"/>
        <v>0</v>
      </c>
      <c r="Q487" s="14">
        <f t="shared" si="180"/>
        <v>0</v>
      </c>
      <c r="R487" s="14">
        <f t="shared" si="181"/>
        <v>0</v>
      </c>
      <c r="S487" s="14">
        <f t="shared" si="182"/>
        <v>529.20000000000005</v>
      </c>
      <c r="T487" s="14">
        <f t="shared" si="183"/>
        <v>0</v>
      </c>
      <c r="U487" s="14">
        <f t="shared" si="184"/>
        <v>0</v>
      </c>
      <c r="V487" s="14">
        <f t="shared" si="185"/>
        <v>0</v>
      </c>
      <c r="W487" s="14">
        <f t="shared" si="186"/>
        <v>0</v>
      </c>
      <c r="X487" s="14">
        <f t="shared" si="187"/>
        <v>676.2</v>
      </c>
      <c r="Y487" s="14">
        <f t="shared" si="188"/>
        <v>0</v>
      </c>
      <c r="Z487" s="14">
        <f t="shared" si="189"/>
        <v>0</v>
      </c>
      <c r="AA487" s="14">
        <f t="shared" si="190"/>
        <v>0</v>
      </c>
      <c r="AB487" s="14">
        <f t="shared" si="191"/>
        <v>0</v>
      </c>
      <c r="AC487" s="15">
        <f t="shared" si="192"/>
        <v>676.2</v>
      </c>
      <c r="AD487" s="48">
        <f>(ROUND(AC487-AC486,1)/AC486)</f>
        <v>0.15</v>
      </c>
      <c r="AE487" s="113"/>
      <c r="AF487" s="60"/>
      <c r="AH487" s="59"/>
    </row>
    <row r="488" spans="1:34">
      <c r="A488" s="99" t="s">
        <v>802</v>
      </c>
      <c r="B488" s="87">
        <v>18</v>
      </c>
      <c r="C488" s="21" t="s">
        <v>835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80</v>
      </c>
      <c r="N488" s="14">
        <f t="shared" si="177"/>
        <v>147</v>
      </c>
      <c r="O488" s="14">
        <f t="shared" si="178"/>
        <v>0</v>
      </c>
      <c r="P488" s="14">
        <f t="shared" si="179"/>
        <v>0</v>
      </c>
      <c r="Q488" s="14">
        <f t="shared" si="180"/>
        <v>0</v>
      </c>
      <c r="R488" s="14">
        <f t="shared" si="181"/>
        <v>0</v>
      </c>
      <c r="S488" s="14">
        <f t="shared" si="182"/>
        <v>441</v>
      </c>
      <c r="T488" s="14">
        <f t="shared" si="183"/>
        <v>0</v>
      </c>
      <c r="U488" s="14">
        <f t="shared" si="184"/>
        <v>0</v>
      </c>
      <c r="V488" s="14">
        <f t="shared" si="185"/>
        <v>0</v>
      </c>
      <c r="W488" s="14">
        <f t="shared" si="186"/>
        <v>0</v>
      </c>
      <c r="X488" s="14">
        <f t="shared" si="187"/>
        <v>588</v>
      </c>
      <c r="Y488" s="14">
        <f t="shared" si="188"/>
        <v>0</v>
      </c>
      <c r="Z488" s="14">
        <f t="shared" si="189"/>
        <v>0</v>
      </c>
      <c r="AA488" s="14">
        <f t="shared" si="190"/>
        <v>0</v>
      </c>
      <c r="AB488" s="14">
        <f t="shared" si="191"/>
        <v>0</v>
      </c>
      <c r="AC488" s="15">
        <f t="shared" si="192"/>
        <v>588</v>
      </c>
      <c r="AD488" s="48">
        <f>(ROUND(AC488-AC486,1)/AC486)</f>
        <v>0</v>
      </c>
      <c r="AE488" s="113"/>
      <c r="AF488" s="60"/>
      <c r="AH488" s="59"/>
    </row>
    <row r="489" spans="1:34">
      <c r="A489" s="99" t="s">
        <v>803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80</v>
      </c>
      <c r="N489" s="14">
        <f t="shared" si="177"/>
        <v>147</v>
      </c>
      <c r="O489" s="14">
        <f t="shared" si="178"/>
        <v>0</v>
      </c>
      <c r="P489" s="14">
        <f t="shared" si="179"/>
        <v>0</v>
      </c>
      <c r="Q489" s="14">
        <f t="shared" si="180"/>
        <v>0</v>
      </c>
      <c r="R489" s="14">
        <f t="shared" si="181"/>
        <v>0</v>
      </c>
      <c r="S489" s="14">
        <f t="shared" si="182"/>
        <v>441</v>
      </c>
      <c r="T489" s="14">
        <f t="shared" si="183"/>
        <v>0</v>
      </c>
      <c r="U489" s="14">
        <f t="shared" si="184"/>
        <v>0</v>
      </c>
      <c r="V489" s="14">
        <f t="shared" si="185"/>
        <v>0</v>
      </c>
      <c r="W489" s="14">
        <f t="shared" si="186"/>
        <v>0</v>
      </c>
      <c r="X489" s="14">
        <f t="shared" si="187"/>
        <v>588</v>
      </c>
      <c r="Y489" s="14">
        <f t="shared" si="188"/>
        <v>0</v>
      </c>
      <c r="Z489" s="14">
        <f t="shared" si="189"/>
        <v>0</v>
      </c>
      <c r="AA489" s="14">
        <f t="shared" si="190"/>
        <v>0</v>
      </c>
      <c r="AB489" s="14">
        <f t="shared" si="191"/>
        <v>0</v>
      </c>
      <c r="AC489" s="15">
        <f t="shared" si="192"/>
        <v>588</v>
      </c>
      <c r="AD489" s="48">
        <f>(ROUND(AC489-AC486,1)/AC486)</f>
        <v>0</v>
      </c>
      <c r="AE489" s="113"/>
      <c r="AF489" s="60"/>
      <c r="AH489" s="59"/>
    </row>
    <row r="490" spans="1:34">
      <c r="A490" s="99" t="s">
        <v>804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80</v>
      </c>
      <c r="N490" s="14">
        <f t="shared" si="177"/>
        <v>147</v>
      </c>
      <c r="O490" s="14">
        <f t="shared" si="178"/>
        <v>0</v>
      </c>
      <c r="P490" s="14">
        <f t="shared" si="179"/>
        <v>0</v>
      </c>
      <c r="Q490" s="14">
        <f t="shared" si="180"/>
        <v>0</v>
      </c>
      <c r="R490" s="14">
        <f t="shared" si="181"/>
        <v>0</v>
      </c>
      <c r="S490" s="14">
        <f t="shared" si="182"/>
        <v>441</v>
      </c>
      <c r="T490" s="14">
        <f t="shared" si="183"/>
        <v>0</v>
      </c>
      <c r="U490" s="14">
        <f t="shared" si="184"/>
        <v>0</v>
      </c>
      <c r="V490" s="14">
        <f t="shared" si="185"/>
        <v>0</v>
      </c>
      <c r="W490" s="14">
        <f t="shared" si="186"/>
        <v>0</v>
      </c>
      <c r="X490" s="14">
        <f t="shared" si="187"/>
        <v>588</v>
      </c>
      <c r="Y490" s="14">
        <f t="shared" si="188"/>
        <v>0</v>
      </c>
      <c r="Z490" s="14">
        <f t="shared" si="189"/>
        <v>0</v>
      </c>
      <c r="AA490" s="14">
        <f t="shared" si="190"/>
        <v>0</v>
      </c>
      <c r="AB490" s="14">
        <f t="shared" si="191"/>
        <v>0</v>
      </c>
      <c r="AC490" s="15">
        <f t="shared" si="192"/>
        <v>588</v>
      </c>
      <c r="AD490" s="48">
        <f>(ROUND(AC490-AC486,1)/AC486)</f>
        <v>0</v>
      </c>
      <c r="AE490" s="113"/>
      <c r="AF490" s="60"/>
      <c r="AH490" s="59"/>
    </row>
    <row r="491" spans="1:34">
      <c r="A491" s="99" t="s">
        <v>654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80</v>
      </c>
      <c r="N491" s="14">
        <f t="shared" si="177"/>
        <v>147</v>
      </c>
      <c r="O491" s="14">
        <f t="shared" si="178"/>
        <v>0</v>
      </c>
      <c r="P491" s="14">
        <f t="shared" si="179"/>
        <v>0</v>
      </c>
      <c r="Q491" s="14">
        <f t="shared" si="180"/>
        <v>0</v>
      </c>
      <c r="R491" s="14">
        <f t="shared" si="181"/>
        <v>0</v>
      </c>
      <c r="S491" s="14">
        <f t="shared" si="182"/>
        <v>441</v>
      </c>
      <c r="T491" s="14">
        <f t="shared" si="183"/>
        <v>0</v>
      </c>
      <c r="U491" s="14">
        <f t="shared" si="184"/>
        <v>0</v>
      </c>
      <c r="V491" s="14">
        <f t="shared" si="185"/>
        <v>0</v>
      </c>
      <c r="W491" s="14">
        <f t="shared" si="186"/>
        <v>0</v>
      </c>
      <c r="X491" s="14">
        <f t="shared" si="187"/>
        <v>588</v>
      </c>
      <c r="Y491" s="14">
        <f t="shared" si="188"/>
        <v>0</v>
      </c>
      <c r="Z491" s="14">
        <f t="shared" si="189"/>
        <v>0</v>
      </c>
      <c r="AA491" s="14">
        <f t="shared" si="190"/>
        <v>0</v>
      </c>
      <c r="AB491" s="14">
        <f t="shared" si="191"/>
        <v>0</v>
      </c>
      <c r="AC491" s="15">
        <f t="shared" si="192"/>
        <v>588</v>
      </c>
      <c r="AD491" s="48">
        <f>(ROUND(AC491-AC486,1)/AC486)</f>
        <v>0</v>
      </c>
      <c r="AE491" s="113"/>
      <c r="AF491" s="60"/>
      <c r="AH491" s="59"/>
    </row>
    <row r="492" spans="1:34">
      <c r="A492" s="99" t="s">
        <v>595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50</v>
      </c>
      <c r="L492" s="13">
        <v>0</v>
      </c>
      <c r="M492" s="13">
        <v>50</v>
      </c>
      <c r="N492" s="14">
        <f t="shared" si="177"/>
        <v>73.5</v>
      </c>
      <c r="O492" s="14">
        <f t="shared" si="178"/>
        <v>147</v>
      </c>
      <c r="P492" s="14">
        <f t="shared" si="179"/>
        <v>0</v>
      </c>
      <c r="Q492" s="14">
        <f t="shared" si="180"/>
        <v>0</v>
      </c>
      <c r="R492" s="14">
        <f t="shared" si="181"/>
        <v>0</v>
      </c>
      <c r="S492" s="14">
        <f t="shared" si="182"/>
        <v>176.4</v>
      </c>
      <c r="T492" s="14">
        <f t="shared" si="183"/>
        <v>294</v>
      </c>
      <c r="U492" s="14">
        <f t="shared" si="184"/>
        <v>0</v>
      </c>
      <c r="V492" s="14">
        <f t="shared" si="185"/>
        <v>0</v>
      </c>
      <c r="W492" s="14">
        <f t="shared" si="186"/>
        <v>0</v>
      </c>
      <c r="X492" s="14">
        <f t="shared" si="187"/>
        <v>249.9</v>
      </c>
      <c r="Y492" s="14">
        <f t="shared" si="188"/>
        <v>441</v>
      </c>
      <c r="Z492" s="14">
        <f t="shared" si="189"/>
        <v>0</v>
      </c>
      <c r="AA492" s="14">
        <f t="shared" si="190"/>
        <v>0</v>
      </c>
      <c r="AB492" s="14">
        <f t="shared" si="191"/>
        <v>0</v>
      </c>
      <c r="AC492" s="15">
        <f t="shared" si="192"/>
        <v>690.9</v>
      </c>
      <c r="AD492" s="48">
        <f>(ROUND(AC492-AC486,1)/AC486)</f>
        <v>0.17500000000000002</v>
      </c>
      <c r="AE492" s="113"/>
      <c r="AF492" s="60"/>
      <c r="AH492" s="59"/>
    </row>
    <row r="493" spans="1:34">
      <c r="A493" s="99" t="s">
        <v>830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25</v>
      </c>
      <c r="L493" s="13">
        <v>25</v>
      </c>
      <c r="M493" s="13">
        <v>50</v>
      </c>
      <c r="N493" s="14">
        <f t="shared" si="177"/>
        <v>73.5</v>
      </c>
      <c r="O493" s="14">
        <f t="shared" si="178"/>
        <v>0</v>
      </c>
      <c r="P493" s="14">
        <f t="shared" si="179"/>
        <v>147</v>
      </c>
      <c r="Q493" s="14">
        <f t="shared" si="180"/>
        <v>0</v>
      </c>
      <c r="R493" s="14">
        <f t="shared" si="181"/>
        <v>0</v>
      </c>
      <c r="S493" s="14">
        <f t="shared" si="182"/>
        <v>176.4</v>
      </c>
      <c r="T493" s="14">
        <f t="shared" si="183"/>
        <v>0</v>
      </c>
      <c r="U493" s="14">
        <f t="shared" si="184"/>
        <v>294</v>
      </c>
      <c r="V493" s="14">
        <f t="shared" si="185"/>
        <v>0</v>
      </c>
      <c r="W493" s="14">
        <f t="shared" si="186"/>
        <v>0</v>
      </c>
      <c r="X493" s="14">
        <f t="shared" si="187"/>
        <v>249.9</v>
      </c>
      <c r="Y493" s="14">
        <f t="shared" si="188"/>
        <v>0</v>
      </c>
      <c r="Z493" s="14">
        <f t="shared" si="189"/>
        <v>441</v>
      </c>
      <c r="AA493" s="14">
        <f t="shared" si="190"/>
        <v>0</v>
      </c>
      <c r="AB493" s="14">
        <f t="shared" si="191"/>
        <v>0</v>
      </c>
      <c r="AC493" s="15">
        <f t="shared" si="192"/>
        <v>690.9</v>
      </c>
      <c r="AD493" s="48">
        <f>(ROUND(AC493-AC486,1)/AC486)</f>
        <v>0.17500000000000002</v>
      </c>
      <c r="AE493" s="113"/>
      <c r="AF493" s="60"/>
      <c r="AH493" s="59"/>
    </row>
    <row r="494" spans="1:34">
      <c r="A494" s="99" t="s">
        <v>831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50</v>
      </c>
      <c r="M494" s="13">
        <v>50</v>
      </c>
      <c r="N494" s="14">
        <f t="shared" si="177"/>
        <v>73.5</v>
      </c>
      <c r="O494" s="14">
        <f t="shared" si="178"/>
        <v>0</v>
      </c>
      <c r="P494" s="14">
        <f t="shared" si="179"/>
        <v>0</v>
      </c>
      <c r="Q494" s="14">
        <f t="shared" si="180"/>
        <v>147</v>
      </c>
      <c r="R494" s="14">
        <f t="shared" si="181"/>
        <v>0</v>
      </c>
      <c r="S494" s="14">
        <f t="shared" si="182"/>
        <v>176.4</v>
      </c>
      <c r="T494" s="14">
        <f t="shared" si="183"/>
        <v>0</v>
      </c>
      <c r="U494" s="14">
        <f t="shared" si="184"/>
        <v>0</v>
      </c>
      <c r="V494" s="14">
        <f t="shared" si="185"/>
        <v>294</v>
      </c>
      <c r="W494" s="14">
        <f t="shared" si="186"/>
        <v>0</v>
      </c>
      <c r="X494" s="14">
        <f t="shared" si="187"/>
        <v>249.9</v>
      </c>
      <c r="Y494" s="14">
        <f t="shared" si="188"/>
        <v>0</v>
      </c>
      <c r="Z494" s="14">
        <f t="shared" si="189"/>
        <v>0</v>
      </c>
      <c r="AA494" s="14">
        <f t="shared" si="190"/>
        <v>441</v>
      </c>
      <c r="AB494" s="14">
        <f t="shared" si="191"/>
        <v>0</v>
      </c>
      <c r="AC494" s="15">
        <f t="shared" si="192"/>
        <v>690.9</v>
      </c>
      <c r="AD494" s="48">
        <f>(ROUND(AC494-AC486,1)/AC486)</f>
        <v>0.17500000000000002</v>
      </c>
      <c r="AE494" s="113"/>
      <c r="AF494" s="60"/>
      <c r="AH494" s="59"/>
    </row>
    <row r="495" spans="1:34">
      <c r="A495" s="99" t="s">
        <v>832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25</v>
      </c>
      <c r="L495" s="13">
        <v>25</v>
      </c>
      <c r="M495" s="13">
        <v>50</v>
      </c>
      <c r="N495" s="14">
        <f t="shared" si="177"/>
        <v>73.5</v>
      </c>
      <c r="O495" s="14">
        <f t="shared" si="178"/>
        <v>0</v>
      </c>
      <c r="P495" s="14">
        <f t="shared" si="179"/>
        <v>0</v>
      </c>
      <c r="Q495" s="14">
        <f t="shared" si="180"/>
        <v>0</v>
      </c>
      <c r="R495" s="14">
        <f t="shared" si="181"/>
        <v>147</v>
      </c>
      <c r="S495" s="14">
        <f t="shared" si="182"/>
        <v>176.4</v>
      </c>
      <c r="T495" s="14">
        <f t="shared" si="183"/>
        <v>0</v>
      </c>
      <c r="U495" s="14">
        <f t="shared" si="184"/>
        <v>0</v>
      </c>
      <c r="V495" s="14">
        <f t="shared" si="185"/>
        <v>0</v>
      </c>
      <c r="W495" s="14">
        <f t="shared" si="186"/>
        <v>294</v>
      </c>
      <c r="X495" s="14">
        <f t="shared" si="187"/>
        <v>249.9</v>
      </c>
      <c r="Y495" s="14">
        <f t="shared" si="188"/>
        <v>0</v>
      </c>
      <c r="Z495" s="14">
        <f t="shared" si="189"/>
        <v>0</v>
      </c>
      <c r="AA495" s="14">
        <f t="shared" si="190"/>
        <v>0</v>
      </c>
      <c r="AB495" s="14">
        <f t="shared" si="191"/>
        <v>441</v>
      </c>
      <c r="AC495" s="15">
        <f t="shared" si="192"/>
        <v>690.9</v>
      </c>
      <c r="AD495" s="48">
        <f>(ROUND(AC495-AC486,1)/AC486)</f>
        <v>0.17500000000000002</v>
      </c>
      <c r="AE495" s="113"/>
      <c r="AF495" s="60"/>
      <c r="AH495" s="59"/>
    </row>
    <row r="496" spans="1:34">
      <c r="A496" s="99" t="s">
        <v>833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120</v>
      </c>
      <c r="N496" s="14">
        <f t="shared" si="177"/>
        <v>147</v>
      </c>
      <c r="O496" s="14">
        <f t="shared" si="178"/>
        <v>0</v>
      </c>
      <c r="P496" s="14">
        <f t="shared" si="179"/>
        <v>0</v>
      </c>
      <c r="Q496" s="14">
        <f t="shared" si="180"/>
        <v>0</v>
      </c>
      <c r="R496" s="14">
        <f t="shared" si="181"/>
        <v>0</v>
      </c>
      <c r="S496" s="14">
        <f t="shared" si="182"/>
        <v>558.6</v>
      </c>
      <c r="T496" s="14">
        <f t="shared" si="183"/>
        <v>0</v>
      </c>
      <c r="U496" s="14">
        <f t="shared" si="184"/>
        <v>0</v>
      </c>
      <c r="V496" s="14">
        <f t="shared" si="185"/>
        <v>0</v>
      </c>
      <c r="W496" s="14">
        <f t="shared" si="186"/>
        <v>0</v>
      </c>
      <c r="X496" s="14">
        <f t="shared" ref="X496:X498" si="193">N496+S496</f>
        <v>705.6</v>
      </c>
      <c r="Y496" s="14">
        <f t="shared" ref="Y496:Y498" si="194">O496+T496</f>
        <v>0</v>
      </c>
      <c r="Z496" s="14">
        <f t="shared" ref="Z496:Z498" si="195">P496+U496</f>
        <v>0</v>
      </c>
      <c r="AA496" s="14">
        <f t="shared" ref="AA496:AA498" si="196">Q496+V496</f>
        <v>0</v>
      </c>
      <c r="AB496" s="14">
        <f t="shared" ref="AB496:AB498" si="197">R496+W496</f>
        <v>0</v>
      </c>
      <c r="AC496" s="15">
        <f t="shared" ref="AC496:AC498" si="198">ROUND(X496+Y496+Z496+AA496+AB496,1)</f>
        <v>705.6</v>
      </c>
      <c r="AD496" s="48">
        <f>(ROUND(AC496-AC486,1)/AC486)</f>
        <v>0.19999999999999998</v>
      </c>
      <c r="AE496" s="113"/>
      <c r="AF496" s="60"/>
      <c r="AH496" s="60"/>
    </row>
    <row r="497" spans="1:34">
      <c r="A497" s="99" t="s">
        <v>834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80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441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93"/>
        <v>588</v>
      </c>
      <c r="Y497" s="14">
        <f t="shared" si="194"/>
        <v>0</v>
      </c>
      <c r="Z497" s="14">
        <f t="shared" si="195"/>
        <v>0</v>
      </c>
      <c r="AA497" s="14">
        <f t="shared" si="196"/>
        <v>0</v>
      </c>
      <c r="AB497" s="14">
        <f t="shared" si="197"/>
        <v>0</v>
      </c>
      <c r="AC497" s="15">
        <f t="shared" si="198"/>
        <v>588</v>
      </c>
      <c r="AD497" s="48">
        <f>(ROUND(AC497-AC486,1)/AC486)</f>
        <v>0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80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441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93"/>
        <v>588</v>
      </c>
      <c r="Y498" s="14">
        <f t="shared" si="194"/>
        <v>0</v>
      </c>
      <c r="Z498" s="14">
        <f t="shared" si="195"/>
        <v>0</v>
      </c>
      <c r="AA498" s="14">
        <f t="shared" si="196"/>
        <v>0</v>
      </c>
      <c r="AB498" s="14">
        <f t="shared" si="197"/>
        <v>0</v>
      </c>
      <c r="AC498" s="15">
        <f t="shared" si="198"/>
        <v>588</v>
      </c>
      <c r="AD498" s="48">
        <f>(ROUND(AC498-AC486,1)/AC486)</f>
        <v>0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80</v>
      </c>
      <c r="N499" s="14">
        <f>D499*$D$13</f>
        <v>147</v>
      </c>
      <c r="O499" s="14">
        <f>E499*$E$13</f>
        <v>0</v>
      </c>
      <c r="P499" s="14">
        <f>F499*$F$13</f>
        <v>0</v>
      </c>
      <c r="Q499" s="14">
        <f>G499*$G$13</f>
        <v>0</v>
      </c>
      <c r="R499" s="14">
        <f>H499*$H$13</f>
        <v>0</v>
      </c>
      <c r="S499" s="14">
        <f>(N499/100)*(I499*$I$14)+(N499/100)*(J499*$J$14)+(N499/100)*(M499*$M$14)</f>
        <v>558.6</v>
      </c>
      <c r="T499" s="14">
        <f>(O499/100)*(K499*$K$13)+(O499/100)*(M499*$M$13)</f>
        <v>0</v>
      </c>
      <c r="U499" s="14">
        <f>(P499/100)*(K499*$K$13)+(P499/100)*(L499*$L$13)+(P499/100)*(M499*$M$13)</f>
        <v>0</v>
      </c>
      <c r="V499" s="14">
        <f>(Q499/100)*(L499*$L$13)+(Q499/100)*(M499*$M$13)</f>
        <v>0</v>
      </c>
      <c r="W499" s="14">
        <f>(R499/100)*(K499*$K$13)+(R499/100)*(L499*$L$13)+(R499/100)*(M499*$M$13)</f>
        <v>0</v>
      </c>
      <c r="X499" s="14">
        <f t="shared" ref="X499:X500" si="199">N499+S499</f>
        <v>705.6</v>
      </c>
      <c r="Y499" s="14">
        <f t="shared" ref="Y499:Y500" si="200">O499+T499</f>
        <v>0</v>
      </c>
      <c r="Z499" s="14">
        <f t="shared" ref="Z499:Z500" si="201">P499+U499</f>
        <v>0</v>
      </c>
      <c r="AA499" s="14">
        <f t="shared" ref="AA499:AA500" si="202">Q499+V499</f>
        <v>0</v>
      </c>
      <c r="AB499" s="14">
        <f t="shared" ref="AB499:AB500" si="203">R499+W499</f>
        <v>0</v>
      </c>
      <c r="AC499" s="15">
        <f t="shared" ref="AC499:AC500" si="204">ROUND(X499+Y499+Z499+AA499+AB499,1)</f>
        <v>705.6</v>
      </c>
      <c r="AD499" s="48">
        <f>(ROUND(AC499-AC486,1)/AC486)</f>
        <v>0.19999999999999998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40</v>
      </c>
      <c r="J500" s="13">
        <v>50</v>
      </c>
      <c r="K500" s="13">
        <v>0</v>
      </c>
      <c r="L500" s="13">
        <v>0</v>
      </c>
      <c r="M500" s="13">
        <v>80</v>
      </c>
      <c r="N500" s="14">
        <f>D500*$D$13</f>
        <v>147</v>
      </c>
      <c r="O500" s="14">
        <f>E500*$E$13</f>
        <v>0</v>
      </c>
      <c r="P500" s="14">
        <f>F500*$F$13</f>
        <v>0</v>
      </c>
      <c r="Q500" s="14">
        <f>G500*$G$13</f>
        <v>0</v>
      </c>
      <c r="R500" s="14">
        <f>H500*$H$13</f>
        <v>0</v>
      </c>
      <c r="S500" s="14">
        <f>(N500/100)*(I500*$I$14)+(N500/100)*(J500*$J$14)+(N500/100)*(M500*$M$14)</f>
        <v>499.8</v>
      </c>
      <c r="T500" s="14">
        <f>(O500/100)*(K500*$K$13)+(O500/100)*(M500*$M$13)</f>
        <v>0</v>
      </c>
      <c r="U500" s="14">
        <f>(P500/100)*(K500*$K$13)+(P500/100)*(L500*$L$13)+(P500/100)*(M500*$M$13)</f>
        <v>0</v>
      </c>
      <c r="V500" s="14">
        <f>(Q500/100)*(L500*$L$13)+(Q500/100)*(M500*$M$13)</f>
        <v>0</v>
      </c>
      <c r="W500" s="14">
        <f>(R500/100)*(K500*$K$13)+(R500/100)*(L500*$L$13)+(R500/100)*(M500*$M$13)</f>
        <v>0</v>
      </c>
      <c r="X500" s="14">
        <f t="shared" si="199"/>
        <v>646.79999999999995</v>
      </c>
      <c r="Y500" s="14">
        <f t="shared" si="200"/>
        <v>0</v>
      </c>
      <c r="Z500" s="14">
        <f t="shared" si="201"/>
        <v>0</v>
      </c>
      <c r="AA500" s="14">
        <f t="shared" si="202"/>
        <v>0</v>
      </c>
      <c r="AB500" s="14">
        <f t="shared" si="203"/>
        <v>0</v>
      </c>
      <c r="AC500" s="15">
        <f t="shared" si="204"/>
        <v>646.79999999999995</v>
      </c>
      <c r="AD500" s="48">
        <f>(ROUND(AC500-AC486,1)/AC486)</f>
        <v>9.9999999999999992E-2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7"/>
        <v>392</v>
      </c>
      <c r="Y501" s="52">
        <f t="shared" si="188"/>
        <v>0</v>
      </c>
      <c r="Z501" s="52">
        <f t="shared" si="189"/>
        <v>288</v>
      </c>
      <c r="AA501" s="52">
        <f t="shared" si="190"/>
        <v>0</v>
      </c>
      <c r="AB501" s="52">
        <f t="shared" si="191"/>
        <v>0</v>
      </c>
      <c r="AC501" s="53">
        <f>ROUND(X501+Y501+Z501+AA501+AB501,1)</f>
        <v>680</v>
      </c>
      <c r="AD501" s="58"/>
      <c r="AE501" s="113" t="s">
        <v>800</v>
      </c>
      <c r="AF501" s="60"/>
      <c r="AH501" s="59"/>
    </row>
    <row r="502" spans="1:34">
      <c r="A502" s="99" t="s">
        <v>801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205">N502+S502</f>
        <v>556.6400000000001</v>
      </c>
      <c r="Y502" s="14">
        <f t="shared" ref="Y502:Y515" si="206">O502+T502</f>
        <v>0</v>
      </c>
      <c r="Z502" s="14">
        <f t="shared" ref="Z502:Z515" si="207">P502+U502</f>
        <v>230.4</v>
      </c>
      <c r="AA502" s="14">
        <f t="shared" ref="AA502:AA515" si="208">Q502+V502</f>
        <v>0</v>
      </c>
      <c r="AB502" s="14">
        <f t="shared" si="19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802</v>
      </c>
      <c r="B503" s="91">
        <v>16</v>
      </c>
      <c r="C503" s="21" t="s">
        <v>835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205"/>
        <v>372.4</v>
      </c>
      <c r="Y503" s="14">
        <f t="shared" si="206"/>
        <v>0</v>
      </c>
      <c r="Z503" s="14">
        <f t="shared" si="207"/>
        <v>275.2</v>
      </c>
      <c r="AA503" s="14">
        <f t="shared" si="208"/>
        <v>0</v>
      </c>
      <c r="AB503" s="14">
        <f t="shared" si="191"/>
        <v>0</v>
      </c>
      <c r="AC503" s="15">
        <f t="shared" ref="AC503:AC515" si="209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205"/>
        <v>372.4</v>
      </c>
      <c r="Y504" s="14">
        <f t="shared" si="206"/>
        <v>0</v>
      </c>
      <c r="Z504" s="14">
        <f t="shared" si="207"/>
        <v>275.2</v>
      </c>
      <c r="AA504" s="14">
        <f t="shared" si="208"/>
        <v>0</v>
      </c>
      <c r="AB504" s="14">
        <f t="shared" ref="AB504:AB515" si="210">R504+W504</f>
        <v>0</v>
      </c>
      <c r="AC504" s="15">
        <f t="shared" si="209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205"/>
        <v>372.4</v>
      </c>
      <c r="Y505" s="14">
        <f t="shared" si="206"/>
        <v>0</v>
      </c>
      <c r="Z505" s="14">
        <f t="shared" si="207"/>
        <v>275.2</v>
      </c>
      <c r="AA505" s="14">
        <f t="shared" si="208"/>
        <v>0</v>
      </c>
      <c r="AB505" s="14">
        <f t="shared" si="210"/>
        <v>0</v>
      </c>
      <c r="AC505" s="15">
        <f t="shared" si="209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205"/>
        <v>372.4</v>
      </c>
      <c r="Y506" s="14">
        <f t="shared" si="206"/>
        <v>0</v>
      </c>
      <c r="Z506" s="14">
        <f t="shared" si="207"/>
        <v>275.2</v>
      </c>
      <c r="AA506" s="14">
        <f t="shared" si="208"/>
        <v>0</v>
      </c>
      <c r="AB506" s="14">
        <f t="shared" si="210"/>
        <v>0</v>
      </c>
      <c r="AC506" s="15">
        <f t="shared" si="209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300.95999999999998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205"/>
        <v>127.4</v>
      </c>
      <c r="Y507" s="14">
        <f t="shared" si="206"/>
        <v>528.96</v>
      </c>
      <c r="Z507" s="14">
        <f t="shared" si="207"/>
        <v>0</v>
      </c>
      <c r="AA507" s="14">
        <f t="shared" si="208"/>
        <v>0</v>
      </c>
      <c r="AB507" s="14">
        <f t="shared" si="210"/>
        <v>0</v>
      </c>
      <c r="AC507" s="15">
        <f t="shared" si="209"/>
        <v>656.4</v>
      </c>
      <c r="AD507" s="48">
        <f>(ROUND(AC507-AC501,1)/AC501)</f>
        <v>-3.4705882352941177E-2</v>
      </c>
      <c r="AE507" s="113"/>
      <c r="AF507" s="60"/>
      <c r="AH507" s="59"/>
    </row>
    <row r="508" spans="1:34">
      <c r="A508" s="99" t="s">
        <v>830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300.95999999999998</v>
      </c>
      <c r="V508" s="14">
        <f>(Q508/100)*(L508*$L$10)</f>
        <v>0</v>
      </c>
      <c r="W508" s="14">
        <f>(R508/100)*(K508*$K$10)+(R508/100)*(L508*$L$10)</f>
        <v>0</v>
      </c>
      <c r="X508" s="14">
        <f t="shared" si="205"/>
        <v>127.4</v>
      </c>
      <c r="Y508" s="14">
        <f t="shared" si="206"/>
        <v>0</v>
      </c>
      <c r="Z508" s="14">
        <f t="shared" si="207"/>
        <v>528.96</v>
      </c>
      <c r="AA508" s="14">
        <f t="shared" si="208"/>
        <v>0</v>
      </c>
      <c r="AB508" s="14">
        <f t="shared" si="210"/>
        <v>0</v>
      </c>
      <c r="AC508" s="15">
        <f t="shared" si="209"/>
        <v>656.4</v>
      </c>
      <c r="AD508" s="48">
        <f>(ROUND(AC508-AC501,1)/AC501)</f>
        <v>-3.4705882352941177E-2</v>
      </c>
      <c r="AE508" s="113"/>
      <c r="AF508" s="60"/>
      <c r="AH508" s="59"/>
    </row>
    <row r="509" spans="1:34">
      <c r="A509" s="99" t="s">
        <v>831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300.95999999999998</v>
      </c>
      <c r="W509" s="14">
        <f>(R509/100)*(K509*$K$11)+(R509/100)*(L509*$L$11)</f>
        <v>0</v>
      </c>
      <c r="X509" s="14">
        <f t="shared" si="205"/>
        <v>127.4</v>
      </c>
      <c r="Y509" s="14">
        <f t="shared" si="206"/>
        <v>0</v>
      </c>
      <c r="Z509" s="14">
        <f t="shared" si="207"/>
        <v>0</v>
      </c>
      <c r="AA509" s="14">
        <f t="shared" si="208"/>
        <v>528.96</v>
      </c>
      <c r="AB509" s="14">
        <f t="shared" si="210"/>
        <v>0</v>
      </c>
      <c r="AC509" s="15">
        <f t="shared" si="209"/>
        <v>656.4</v>
      </c>
      <c r="AD509" s="48">
        <f>(ROUND(AC509-AC501,1)/AC501)</f>
        <v>-3.4705882352941177E-2</v>
      </c>
      <c r="AE509" s="113"/>
      <c r="AF509" s="60"/>
      <c r="AH509" s="59"/>
    </row>
    <row r="510" spans="1:34">
      <c r="A510" s="99" t="s">
        <v>832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300.95999999999998</v>
      </c>
      <c r="X510" s="14">
        <f t="shared" si="205"/>
        <v>127.4</v>
      </c>
      <c r="Y510" s="14">
        <f t="shared" si="206"/>
        <v>0</v>
      </c>
      <c r="Z510" s="14">
        <f t="shared" si="207"/>
        <v>0</v>
      </c>
      <c r="AA510" s="14">
        <f t="shared" si="208"/>
        <v>0</v>
      </c>
      <c r="AB510" s="14">
        <f t="shared" si="210"/>
        <v>528.96</v>
      </c>
      <c r="AC510" s="15">
        <f t="shared" si="209"/>
        <v>656.4</v>
      </c>
      <c r="AD510" s="48">
        <f>(ROUND(AC510-AC501,1)/AC501)</f>
        <v>-3.4705882352941177E-2</v>
      </c>
      <c r="AE510" s="113"/>
      <c r="AF510" s="60"/>
      <c r="AH510" s="59"/>
    </row>
    <row r="511" spans="1:34">
      <c r="A511" s="99" t="s">
        <v>833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241.07999999999998</v>
      </c>
      <c r="T511" s="14">
        <f>(O511/100)*(K511*$K$13)+(O511/100)*(M511*$M$13)</f>
        <v>0</v>
      </c>
      <c r="U511" s="14">
        <f>(P511/100)*(K511*$K$13)+(P511/100)*(L511*$L$13)+(P511/100)*(M511*$M$13)</f>
        <v>172.8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205"/>
        <v>388.08</v>
      </c>
      <c r="Y511" s="14">
        <f t="shared" si="206"/>
        <v>0</v>
      </c>
      <c r="Z511" s="14">
        <f t="shared" si="207"/>
        <v>292.8</v>
      </c>
      <c r="AA511" s="14">
        <f t="shared" si="208"/>
        <v>0</v>
      </c>
      <c r="AB511" s="14">
        <f t="shared" si="210"/>
        <v>0</v>
      </c>
      <c r="AC511" s="15">
        <f t="shared" si="209"/>
        <v>680.9</v>
      </c>
      <c r="AD511" s="48">
        <f>(ROUND(AC511-AC501,1)/AC501)</f>
        <v>1.3235294117647058E-3</v>
      </c>
      <c r="AE511" s="113"/>
      <c r="AF511" s="60"/>
      <c r="AH511" s="59"/>
    </row>
    <row r="512" spans="1:34">
      <c r="A512" s="99" t="s">
        <v>834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478.5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205"/>
        <v>696</v>
      </c>
      <c r="Y512" s="14">
        <f t="shared" si="206"/>
        <v>0</v>
      </c>
      <c r="Z512" s="14">
        <f t="shared" si="207"/>
        <v>0</v>
      </c>
      <c r="AA512" s="14">
        <f t="shared" si="208"/>
        <v>0</v>
      </c>
      <c r="AB512" s="14">
        <f t="shared" si="210"/>
        <v>0</v>
      </c>
      <c r="AC512" s="15">
        <f t="shared" si="209"/>
        <v>696</v>
      </c>
      <c r="AD512" s="48">
        <f>(ROUND(AC512-AC501,1)/AC501)</f>
        <v>2.3529411764705882E-2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478.5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205"/>
        <v>696</v>
      </c>
      <c r="Y513" s="14">
        <f t="shared" si="206"/>
        <v>0</v>
      </c>
      <c r="Z513" s="14">
        <f t="shared" si="207"/>
        <v>0</v>
      </c>
      <c r="AA513" s="14">
        <f t="shared" si="208"/>
        <v>0</v>
      </c>
      <c r="AB513" s="14">
        <f t="shared" si="210"/>
        <v>0</v>
      </c>
      <c r="AC513" s="15">
        <f t="shared" si="209"/>
        <v>696</v>
      </c>
      <c r="AD513" s="48">
        <f>(ROUND(AC513-AC501,1)/AC501)</f>
        <v>2.3529411764705882E-2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205"/>
        <v>536.25600000000009</v>
      </c>
      <c r="Y514" s="14">
        <f t="shared" si="206"/>
        <v>0</v>
      </c>
      <c r="Z514" s="14">
        <f t="shared" si="207"/>
        <v>230.4</v>
      </c>
      <c r="AA514" s="14">
        <f t="shared" si="208"/>
        <v>0</v>
      </c>
      <c r="AB514" s="14">
        <f t="shared" si="210"/>
        <v>0</v>
      </c>
      <c r="AC514" s="15">
        <f t="shared" si="209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205"/>
        <v>536.25600000000009</v>
      </c>
      <c r="Y515" s="14">
        <f t="shared" si="206"/>
        <v>0</v>
      </c>
      <c r="Z515" s="14">
        <f t="shared" si="207"/>
        <v>230.4</v>
      </c>
      <c r="AA515" s="14">
        <f t="shared" si="208"/>
        <v>0</v>
      </c>
      <c r="AB515" s="14">
        <f t="shared" si="210"/>
        <v>0</v>
      </c>
      <c r="AC515" s="15">
        <f t="shared" si="209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7"/>
        <v>466.40000000000003</v>
      </c>
      <c r="Y516" s="52">
        <f t="shared" si="188"/>
        <v>0</v>
      </c>
      <c r="Z516" s="52">
        <f t="shared" si="189"/>
        <v>0</v>
      </c>
      <c r="AA516" s="52">
        <f t="shared" si="19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800</v>
      </c>
      <c r="AF516" s="60"/>
      <c r="AH516" s="59"/>
    </row>
    <row r="517" spans="1:34">
      <c r="A517" s="99" t="s">
        <v>801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7"/>
        <v>585.12000000000012</v>
      </c>
      <c r="Y517" s="14">
        <f t="shared" si="188"/>
        <v>0</v>
      </c>
      <c r="Z517" s="14">
        <f t="shared" si="189"/>
        <v>0</v>
      </c>
      <c r="AA517" s="14">
        <f t="shared" si="19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802</v>
      </c>
      <c r="B518" s="93">
        <v>10</v>
      </c>
      <c r="C518" s="21" t="s">
        <v>835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7"/>
        <v>440.96000000000004</v>
      </c>
      <c r="Y518" s="14">
        <f t="shared" si="188"/>
        <v>0</v>
      </c>
      <c r="Z518" s="14">
        <f t="shared" si="189"/>
        <v>0</v>
      </c>
      <c r="AA518" s="14">
        <f t="shared" si="190"/>
        <v>0</v>
      </c>
      <c r="AB518" s="14">
        <f>R518+W518</f>
        <v>170</v>
      </c>
      <c r="AC518" s="15">
        <f t="shared" ref="AC518:AC530" si="211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7"/>
        <v>440.96000000000004</v>
      </c>
      <c r="Y519" s="14">
        <f t="shared" si="188"/>
        <v>0</v>
      </c>
      <c r="Z519" s="14">
        <f t="shared" si="189"/>
        <v>0</v>
      </c>
      <c r="AA519" s="14">
        <f t="shared" si="190"/>
        <v>0</v>
      </c>
      <c r="AB519" s="14">
        <f t="shared" ref="AB519:AB530" si="212">R519+W519</f>
        <v>170</v>
      </c>
      <c r="AC519" s="15">
        <f t="shared" si="211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7"/>
        <v>440.96000000000004</v>
      </c>
      <c r="Y520" s="14">
        <f t="shared" si="188"/>
        <v>0</v>
      </c>
      <c r="Z520" s="14">
        <f t="shared" si="189"/>
        <v>0</v>
      </c>
      <c r="AA520" s="14">
        <f t="shared" si="190"/>
        <v>0</v>
      </c>
      <c r="AB520" s="14">
        <f t="shared" si="212"/>
        <v>170</v>
      </c>
      <c r="AC520" s="15">
        <f t="shared" si="211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7"/>
        <v>440.96000000000004</v>
      </c>
      <c r="Y521" s="14">
        <f t="shared" si="188"/>
        <v>0</v>
      </c>
      <c r="Z521" s="14">
        <f t="shared" si="189"/>
        <v>0</v>
      </c>
      <c r="AA521" s="14">
        <f t="shared" si="190"/>
        <v>0</v>
      </c>
      <c r="AB521" s="14">
        <f t="shared" si="212"/>
        <v>170</v>
      </c>
      <c r="AC521" s="15">
        <f t="shared" si="211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251.10000000000002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7"/>
        <v>151.58000000000001</v>
      </c>
      <c r="Y522" s="14">
        <f t="shared" si="188"/>
        <v>483.6</v>
      </c>
      <c r="Z522" s="14">
        <f t="shared" si="189"/>
        <v>0</v>
      </c>
      <c r="AA522" s="14">
        <f t="shared" si="190"/>
        <v>0</v>
      </c>
      <c r="AB522" s="14">
        <f t="shared" si="212"/>
        <v>0</v>
      </c>
      <c r="AC522" s="15">
        <f t="shared" si="211"/>
        <v>635.20000000000005</v>
      </c>
      <c r="AD522" s="48">
        <f>(ROUND(AC522-AC516,1)/AC516)</f>
        <v>-1.8856065367693275E-3</v>
      </c>
      <c r="AE522" s="113"/>
      <c r="AF522" s="60"/>
      <c r="AH522" s="59"/>
    </row>
    <row r="523" spans="1:34">
      <c r="A523" s="99" t="s">
        <v>830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251.10000000000002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7"/>
        <v>151.58000000000001</v>
      </c>
      <c r="Y523" s="14">
        <f t="shared" si="188"/>
        <v>0</v>
      </c>
      <c r="Z523" s="14">
        <f t="shared" si="189"/>
        <v>483.6</v>
      </c>
      <c r="AA523" s="14">
        <f t="shared" si="190"/>
        <v>0</v>
      </c>
      <c r="AB523" s="14">
        <f t="shared" si="212"/>
        <v>0</v>
      </c>
      <c r="AC523" s="15">
        <f t="shared" si="211"/>
        <v>635.20000000000005</v>
      </c>
      <c r="AD523" s="48">
        <f>(ROUND(AC523-AC516,1)/AC516)</f>
        <v>-1.8856065367693275E-3</v>
      </c>
      <c r="AE523" s="113"/>
      <c r="AF523" s="60"/>
      <c r="AH523" s="59"/>
    </row>
    <row r="524" spans="1:34">
      <c r="A524" s="99" t="s">
        <v>831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251.10000000000002</v>
      </c>
      <c r="W524" s="14">
        <f>(R524/100)*(K524*$K$11)+(R524/100)*(L524*$L$11)</f>
        <v>0</v>
      </c>
      <c r="X524" s="14">
        <f t="shared" si="187"/>
        <v>151.58000000000001</v>
      </c>
      <c r="Y524" s="14">
        <f t="shared" si="188"/>
        <v>0</v>
      </c>
      <c r="Z524" s="14">
        <f t="shared" si="189"/>
        <v>0</v>
      </c>
      <c r="AA524" s="14">
        <f t="shared" si="190"/>
        <v>483.6</v>
      </c>
      <c r="AB524" s="14">
        <f t="shared" si="212"/>
        <v>0</v>
      </c>
      <c r="AC524" s="15">
        <f t="shared" si="211"/>
        <v>635.20000000000005</v>
      </c>
      <c r="AD524" s="48">
        <f>(ROUND(AC524-AC516,1)/AC516)</f>
        <v>-1.8856065367693275E-3</v>
      </c>
      <c r="AE524" s="113"/>
      <c r="AF524" s="60"/>
      <c r="AH524" s="59"/>
    </row>
    <row r="525" spans="1:34">
      <c r="A525" s="99" t="s">
        <v>832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251.10000000000002</v>
      </c>
      <c r="X525" s="14">
        <f t="shared" si="187"/>
        <v>151.58000000000001</v>
      </c>
      <c r="Y525" s="14">
        <f t="shared" si="188"/>
        <v>0</v>
      </c>
      <c r="Z525" s="14">
        <f t="shared" si="189"/>
        <v>0</v>
      </c>
      <c r="AA525" s="14">
        <f t="shared" si="190"/>
        <v>0</v>
      </c>
      <c r="AB525" s="14">
        <f t="shared" si="212"/>
        <v>483.6</v>
      </c>
      <c r="AC525" s="15">
        <f t="shared" si="211"/>
        <v>635.20000000000005</v>
      </c>
      <c r="AD525" s="48">
        <f>(ROUND(AC525-AC516,1)/AC516)</f>
        <v>-1.8856065367693275E-3</v>
      </c>
      <c r="AE525" s="113"/>
      <c r="AF525" s="60"/>
      <c r="AH525" s="59"/>
    </row>
    <row r="526" spans="1:34">
      <c r="A526" s="99" t="s">
        <v>833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286.20000000000005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76.5</v>
      </c>
      <c r="X526" s="14">
        <f t="shared" si="187"/>
        <v>445.20000000000005</v>
      </c>
      <c r="Y526" s="14">
        <f t="shared" si="188"/>
        <v>0</v>
      </c>
      <c r="Z526" s="14">
        <f t="shared" si="189"/>
        <v>0</v>
      </c>
      <c r="AA526" s="14">
        <f t="shared" si="190"/>
        <v>0</v>
      </c>
      <c r="AB526" s="14">
        <f t="shared" si="212"/>
        <v>204</v>
      </c>
      <c r="AC526" s="15">
        <f t="shared" si="211"/>
        <v>649.20000000000005</v>
      </c>
      <c r="AD526" s="48">
        <f>(ROUND(AC526-AC516,1)/AC516)</f>
        <v>2.011313639220616E-2</v>
      </c>
      <c r="AE526" s="113"/>
      <c r="AF526" s="60"/>
      <c r="AH526" s="59"/>
    </row>
    <row r="527" spans="1:34">
      <c r="A527" s="99" t="s">
        <v>834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466.20000000000005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7"/>
        <v>676.2</v>
      </c>
      <c r="Y527" s="14">
        <f t="shared" si="188"/>
        <v>0</v>
      </c>
      <c r="Z527" s="14">
        <f t="shared" si="189"/>
        <v>0</v>
      </c>
      <c r="AA527" s="14">
        <f t="shared" si="190"/>
        <v>0</v>
      </c>
      <c r="AB527" s="14">
        <f t="shared" si="212"/>
        <v>0</v>
      </c>
      <c r="AC527" s="15">
        <f t="shared" si="211"/>
        <v>676.2</v>
      </c>
      <c r="AD527" s="48">
        <f>(ROUND(AC527-AC516,1)/AC516)</f>
        <v>6.2539283469516024E-2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466.20000000000005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7"/>
        <v>676.2</v>
      </c>
      <c r="Y528" s="14">
        <f t="shared" si="188"/>
        <v>0</v>
      </c>
      <c r="Z528" s="14">
        <f t="shared" si="189"/>
        <v>0</v>
      </c>
      <c r="AA528" s="14">
        <f t="shared" si="190"/>
        <v>0</v>
      </c>
      <c r="AB528" s="14">
        <f t="shared" si="212"/>
        <v>0</v>
      </c>
      <c r="AC528" s="15">
        <f t="shared" si="211"/>
        <v>676.2</v>
      </c>
      <c r="AD528" s="48">
        <f>(ROUND(AC528-AC516,1)/AC516)</f>
        <v>6.2539283469516024E-2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7"/>
        <v>552.048</v>
      </c>
      <c r="Y529" s="14">
        <f t="shared" si="188"/>
        <v>0</v>
      </c>
      <c r="Z529" s="14">
        <f t="shared" si="189"/>
        <v>0</v>
      </c>
      <c r="AA529" s="14">
        <f t="shared" si="190"/>
        <v>0</v>
      </c>
      <c r="AB529" s="14">
        <f t="shared" si="212"/>
        <v>136</v>
      </c>
      <c r="AC529" s="15">
        <f t="shared" si="211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7"/>
        <v>642.78400000000011</v>
      </c>
      <c r="Y530" s="14">
        <f t="shared" si="188"/>
        <v>0</v>
      </c>
      <c r="Z530" s="14">
        <f t="shared" si="189"/>
        <v>0</v>
      </c>
      <c r="AA530" s="14">
        <f t="shared" si="190"/>
        <v>0</v>
      </c>
      <c r="AB530" s="14">
        <f t="shared" si="212"/>
        <v>136</v>
      </c>
      <c r="AC530" s="15">
        <f t="shared" si="211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7"/>
        <v>576</v>
      </c>
      <c r="Y531" s="52">
        <f t="shared" si="188"/>
        <v>0</v>
      </c>
      <c r="Z531" s="52">
        <f t="shared" si="189"/>
        <v>0</v>
      </c>
      <c r="AA531" s="52">
        <f t="shared" si="19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800</v>
      </c>
      <c r="AF531" s="60"/>
      <c r="AH531" s="60"/>
    </row>
    <row r="532" spans="1:34">
      <c r="A532" s="99" t="s">
        <v>801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213">N532+S532</f>
        <v>662.4</v>
      </c>
      <c r="Y532" s="14">
        <f t="shared" ref="Y532:Y545" si="214">O532+T532</f>
        <v>0</v>
      </c>
      <c r="Z532" s="14">
        <f t="shared" ref="Z532:Z545" si="215">P532+U532</f>
        <v>0</v>
      </c>
      <c r="AA532" s="14">
        <f t="shared" ref="AA532:AA545" si="216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802</v>
      </c>
      <c r="B533" s="91">
        <v>16</v>
      </c>
      <c r="C533" s="21" t="s">
        <v>835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213"/>
        <v>180</v>
      </c>
      <c r="Y533" s="14">
        <f t="shared" si="214"/>
        <v>0</v>
      </c>
      <c r="Z533" s="14">
        <f t="shared" si="215"/>
        <v>0</v>
      </c>
      <c r="AA533" s="14">
        <f t="shared" si="216"/>
        <v>0</v>
      </c>
      <c r="AB533" s="14">
        <f>R533+W533</f>
        <v>0</v>
      </c>
      <c r="AC533" s="15">
        <f t="shared" ref="AC533:AC545" si="217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213"/>
        <v>536.4</v>
      </c>
      <c r="Y534" s="14">
        <f t="shared" si="214"/>
        <v>0</v>
      </c>
      <c r="Z534" s="14">
        <f t="shared" si="215"/>
        <v>0</v>
      </c>
      <c r="AA534" s="14">
        <f t="shared" si="216"/>
        <v>0</v>
      </c>
      <c r="AB534" s="14">
        <f t="shared" ref="AB534:AB545" si="218">R534+W534</f>
        <v>0</v>
      </c>
      <c r="AC534" s="15">
        <f t="shared" si="217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213"/>
        <v>536.4</v>
      </c>
      <c r="Y535" s="14">
        <f t="shared" si="214"/>
        <v>0</v>
      </c>
      <c r="Z535" s="14">
        <f t="shared" si="215"/>
        <v>0</v>
      </c>
      <c r="AA535" s="14">
        <f t="shared" si="216"/>
        <v>0</v>
      </c>
      <c r="AB535" s="14">
        <f t="shared" si="218"/>
        <v>0</v>
      </c>
      <c r="AC535" s="15">
        <f t="shared" si="217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213"/>
        <v>536.4</v>
      </c>
      <c r="Y536" s="14">
        <f t="shared" si="214"/>
        <v>0</v>
      </c>
      <c r="Z536" s="14">
        <f t="shared" si="215"/>
        <v>0</v>
      </c>
      <c r="AA536" s="14">
        <f t="shared" si="216"/>
        <v>0</v>
      </c>
      <c r="AB536" s="14">
        <f t="shared" si="218"/>
        <v>0</v>
      </c>
      <c r="AC536" s="15">
        <f t="shared" si="217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213"/>
        <v>187.2</v>
      </c>
      <c r="Y537" s="14">
        <f t="shared" si="214"/>
        <v>448.20000000000005</v>
      </c>
      <c r="Z537" s="14">
        <f t="shared" si="215"/>
        <v>0</v>
      </c>
      <c r="AA537" s="14">
        <f t="shared" si="216"/>
        <v>0</v>
      </c>
      <c r="AB537" s="14">
        <f t="shared" si="218"/>
        <v>0</v>
      </c>
      <c r="AC537" s="15">
        <f t="shared" si="217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213"/>
        <v>187.2</v>
      </c>
      <c r="Y538" s="14">
        <f t="shared" si="214"/>
        <v>0</v>
      </c>
      <c r="Z538" s="14">
        <f t="shared" si="215"/>
        <v>448.20000000000005</v>
      </c>
      <c r="AA538" s="14">
        <f t="shared" si="216"/>
        <v>0</v>
      </c>
      <c r="AB538" s="14">
        <f t="shared" si="218"/>
        <v>0</v>
      </c>
      <c r="AC538" s="15">
        <f t="shared" si="217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213"/>
        <v>187.2</v>
      </c>
      <c r="Y539" s="14">
        <f t="shared" si="214"/>
        <v>0</v>
      </c>
      <c r="Z539" s="14">
        <f t="shared" si="215"/>
        <v>0</v>
      </c>
      <c r="AA539" s="14">
        <f t="shared" si="216"/>
        <v>448.20000000000005</v>
      </c>
      <c r="AB539" s="14">
        <f t="shared" si="218"/>
        <v>0</v>
      </c>
      <c r="AC539" s="15">
        <f t="shared" si="217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213"/>
        <v>187.2</v>
      </c>
      <c r="Y540" s="14">
        <f t="shared" si="214"/>
        <v>0</v>
      </c>
      <c r="Z540" s="14">
        <f t="shared" si="215"/>
        <v>0</v>
      </c>
      <c r="AA540" s="14">
        <f t="shared" si="216"/>
        <v>0</v>
      </c>
      <c r="AB540" s="14">
        <f t="shared" si="218"/>
        <v>448.20000000000005</v>
      </c>
      <c r="AC540" s="15">
        <f t="shared" si="217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213"/>
        <v>661.5</v>
      </c>
      <c r="Y541" s="14">
        <f t="shared" si="214"/>
        <v>0</v>
      </c>
      <c r="Z541" s="14">
        <f t="shared" si="215"/>
        <v>0</v>
      </c>
      <c r="AA541" s="14">
        <f t="shared" si="216"/>
        <v>0</v>
      </c>
      <c r="AB541" s="14">
        <f t="shared" si="218"/>
        <v>0</v>
      </c>
      <c r="AC541" s="15">
        <f t="shared" si="217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213"/>
        <v>661.5</v>
      </c>
      <c r="Y542" s="14">
        <f t="shared" si="214"/>
        <v>0</v>
      </c>
      <c r="Z542" s="14">
        <f t="shared" si="215"/>
        <v>0</v>
      </c>
      <c r="AA542" s="14">
        <f t="shared" si="216"/>
        <v>0</v>
      </c>
      <c r="AB542" s="14">
        <f t="shared" si="218"/>
        <v>0</v>
      </c>
      <c r="AC542" s="15">
        <f t="shared" si="217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213"/>
        <v>661.5</v>
      </c>
      <c r="Y543" s="14">
        <f t="shared" si="214"/>
        <v>0</v>
      </c>
      <c r="Z543" s="14">
        <f t="shared" si="215"/>
        <v>0</v>
      </c>
      <c r="AA543" s="14">
        <f t="shared" si="216"/>
        <v>0</v>
      </c>
      <c r="AB543" s="14">
        <f t="shared" si="218"/>
        <v>0</v>
      </c>
      <c r="AC543" s="15">
        <f t="shared" si="217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213"/>
        <v>726.48</v>
      </c>
      <c r="Y544" s="14">
        <f t="shared" si="214"/>
        <v>0</v>
      </c>
      <c r="Z544" s="14">
        <f t="shared" si="215"/>
        <v>0</v>
      </c>
      <c r="AA544" s="14">
        <f t="shared" si="216"/>
        <v>0</v>
      </c>
      <c r="AB544" s="14">
        <f t="shared" si="218"/>
        <v>0</v>
      </c>
      <c r="AC544" s="15">
        <f t="shared" si="217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213"/>
        <v>622.07999999999993</v>
      </c>
      <c r="Y545" s="14">
        <f t="shared" si="214"/>
        <v>0</v>
      </c>
      <c r="Z545" s="14">
        <f t="shared" si="215"/>
        <v>0</v>
      </c>
      <c r="AA545" s="14">
        <f t="shared" si="216"/>
        <v>0</v>
      </c>
      <c r="AB545" s="14">
        <f t="shared" si="218"/>
        <v>0</v>
      </c>
      <c r="AC545" s="15">
        <f t="shared" si="217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887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7"/>
        <v>560</v>
      </c>
      <c r="Y546" s="52">
        <f t="shared" si="188"/>
        <v>0</v>
      </c>
      <c r="Z546" s="52">
        <f t="shared" si="189"/>
        <v>0</v>
      </c>
      <c r="AA546" s="52">
        <f t="shared" si="19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800</v>
      </c>
      <c r="AF546" s="60"/>
      <c r="AH546" s="59"/>
    </row>
    <row r="547" spans="1:34">
      <c r="A547" s="99" t="s">
        <v>801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7"/>
        <v>688</v>
      </c>
      <c r="Y547" s="14">
        <f t="shared" si="188"/>
        <v>0</v>
      </c>
      <c r="Z547" s="14">
        <f t="shared" si="189"/>
        <v>0</v>
      </c>
      <c r="AA547" s="14">
        <f t="shared" si="19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802</v>
      </c>
      <c r="B548" s="93">
        <v>10</v>
      </c>
      <c r="C548" s="21" t="s">
        <v>835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7"/>
        <v>524</v>
      </c>
      <c r="Y548" s="14">
        <f t="shared" si="188"/>
        <v>0</v>
      </c>
      <c r="Z548" s="14">
        <f t="shared" si="189"/>
        <v>0</v>
      </c>
      <c r="AA548" s="14">
        <f t="shared" si="190"/>
        <v>0</v>
      </c>
      <c r="AB548" s="14">
        <f>R548+W548</f>
        <v>0</v>
      </c>
      <c r="AC548" s="15">
        <f t="shared" ref="AC548:AC560" si="219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7"/>
        <v>524</v>
      </c>
      <c r="Y549" s="14">
        <f t="shared" si="188"/>
        <v>0</v>
      </c>
      <c r="Z549" s="14">
        <f t="shared" si="189"/>
        <v>0</v>
      </c>
      <c r="AA549" s="14">
        <f t="shared" si="190"/>
        <v>0</v>
      </c>
      <c r="AB549" s="14">
        <f t="shared" ref="AB549:AB560" si="220">R549+W549</f>
        <v>0</v>
      </c>
      <c r="AC549" s="15">
        <f t="shared" si="219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7"/>
        <v>524</v>
      </c>
      <c r="Y550" s="14">
        <f t="shared" si="188"/>
        <v>0</v>
      </c>
      <c r="Z550" s="14">
        <f t="shared" si="189"/>
        <v>0</v>
      </c>
      <c r="AA550" s="14">
        <f t="shared" si="190"/>
        <v>0</v>
      </c>
      <c r="AB550" s="14">
        <f t="shared" si="220"/>
        <v>0</v>
      </c>
      <c r="AC550" s="15">
        <f t="shared" si="219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7"/>
        <v>524</v>
      </c>
      <c r="Y551" s="14">
        <f t="shared" si="188"/>
        <v>0</v>
      </c>
      <c r="Z551" s="14">
        <f t="shared" si="189"/>
        <v>0</v>
      </c>
      <c r="AA551" s="14">
        <f t="shared" si="190"/>
        <v>0</v>
      </c>
      <c r="AB551" s="14">
        <f t="shared" si="220"/>
        <v>0</v>
      </c>
      <c r="AC551" s="15">
        <f t="shared" si="219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240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7"/>
        <v>117</v>
      </c>
      <c r="Y552" s="14">
        <f t="shared" si="188"/>
        <v>480</v>
      </c>
      <c r="Z552" s="14">
        <f t="shared" si="189"/>
        <v>0</v>
      </c>
      <c r="AA552" s="14">
        <f t="shared" si="190"/>
        <v>0</v>
      </c>
      <c r="AB552" s="14">
        <f t="shared" si="220"/>
        <v>0</v>
      </c>
      <c r="AC552" s="15">
        <f t="shared" si="219"/>
        <v>597</v>
      </c>
      <c r="AD552" s="48">
        <f>(ROUND(AC552-AC546,1)/AC546)</f>
        <v>6.6071428571428573E-2</v>
      </c>
      <c r="AE552" s="113"/>
      <c r="AF552" s="60"/>
      <c r="AH552" s="59"/>
    </row>
    <row r="553" spans="1:34">
      <c r="A553" s="99" t="s">
        <v>830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7"/>
        <v>149.5</v>
      </c>
      <c r="Y553" s="14">
        <f t="shared" si="188"/>
        <v>0</v>
      </c>
      <c r="Z553" s="14">
        <f t="shared" si="189"/>
        <v>450</v>
      </c>
      <c r="AA553" s="14">
        <f t="shared" si="190"/>
        <v>0</v>
      </c>
      <c r="AB553" s="14">
        <f t="shared" si="220"/>
        <v>0</v>
      </c>
      <c r="AC553" s="15">
        <f t="shared" si="219"/>
        <v>599.5</v>
      </c>
      <c r="AD553" s="48">
        <f>(ROUND(AC553-AC546,1)/AC546)</f>
        <v>7.0535714285714285E-2</v>
      </c>
      <c r="AE553" s="113"/>
      <c r="AF553" s="60"/>
      <c r="AH553" s="59"/>
    </row>
    <row r="554" spans="1:34">
      <c r="A554" s="99" t="s">
        <v>831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210</v>
      </c>
      <c r="W554" s="14">
        <f>(R554/100)*(K554*$K$11)+(R554/100)*(L554*$L$11)</f>
        <v>0</v>
      </c>
      <c r="X554" s="14">
        <f t="shared" si="187"/>
        <v>182</v>
      </c>
      <c r="Y554" s="14">
        <f t="shared" si="188"/>
        <v>0</v>
      </c>
      <c r="Z554" s="14">
        <f t="shared" si="189"/>
        <v>0</v>
      </c>
      <c r="AA554" s="14">
        <f t="shared" si="190"/>
        <v>420</v>
      </c>
      <c r="AB554" s="14">
        <f t="shared" si="220"/>
        <v>0</v>
      </c>
      <c r="AC554" s="15">
        <f t="shared" si="219"/>
        <v>602</v>
      </c>
      <c r="AD554" s="48">
        <f>(ROUND(AC554-AC546,1)/AC546)</f>
        <v>7.4999999999999997E-2</v>
      </c>
      <c r="AE554" s="113"/>
      <c r="AF554" s="60"/>
      <c r="AH554" s="59"/>
    </row>
    <row r="555" spans="1:34">
      <c r="A555" s="99" t="s">
        <v>832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225</v>
      </c>
      <c r="X555" s="14">
        <f t="shared" si="187"/>
        <v>149.5</v>
      </c>
      <c r="Y555" s="14">
        <f t="shared" si="188"/>
        <v>0</v>
      </c>
      <c r="Z555" s="14">
        <f t="shared" si="189"/>
        <v>0</v>
      </c>
      <c r="AA555" s="14">
        <f t="shared" si="190"/>
        <v>0</v>
      </c>
      <c r="AB555" s="14">
        <f t="shared" si="220"/>
        <v>450</v>
      </c>
      <c r="AC555" s="15">
        <f t="shared" si="219"/>
        <v>599.5</v>
      </c>
      <c r="AD555" s="48">
        <f>(ROUND(AC555-AC546,1)/AC546)</f>
        <v>7.0535714285714285E-2</v>
      </c>
      <c r="AE555" s="113"/>
      <c r="AF555" s="60"/>
      <c r="AH555" s="59"/>
    </row>
    <row r="556" spans="1:34">
      <c r="A556" s="99" t="s">
        <v>833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345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7"/>
        <v>495</v>
      </c>
      <c r="Y556" s="14">
        <f t="shared" si="188"/>
        <v>0</v>
      </c>
      <c r="Z556" s="14">
        <f t="shared" si="189"/>
        <v>0</v>
      </c>
      <c r="AA556" s="14">
        <f t="shared" si="190"/>
        <v>0</v>
      </c>
      <c r="AB556" s="14">
        <f t="shared" si="220"/>
        <v>0</v>
      </c>
      <c r="AC556" s="15">
        <f t="shared" si="219"/>
        <v>495</v>
      </c>
      <c r="AD556" s="48">
        <f>(ROUND(AC556-AC546,1)/AC546)</f>
        <v>-0.11607142857142858</v>
      </c>
      <c r="AE556" s="113"/>
      <c r="AF556" s="60"/>
      <c r="AH556" s="59"/>
    </row>
    <row r="557" spans="1:34">
      <c r="A557" s="99" t="s">
        <v>834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7"/>
        <v>630</v>
      </c>
      <c r="Y557" s="14">
        <f t="shared" si="188"/>
        <v>0</v>
      </c>
      <c r="Z557" s="14">
        <f t="shared" si="189"/>
        <v>0</v>
      </c>
      <c r="AA557" s="14">
        <f t="shared" si="190"/>
        <v>0</v>
      </c>
      <c r="AB557" s="14">
        <f t="shared" si="220"/>
        <v>0</v>
      </c>
      <c r="AC557" s="15">
        <f t="shared" si="219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7"/>
        <v>630</v>
      </c>
      <c r="Y558" s="14">
        <f t="shared" si="188"/>
        <v>0</v>
      </c>
      <c r="Z558" s="14">
        <f t="shared" si="189"/>
        <v>0</v>
      </c>
      <c r="AA558" s="14">
        <f t="shared" si="190"/>
        <v>0</v>
      </c>
      <c r="AB558" s="14">
        <f t="shared" si="220"/>
        <v>0</v>
      </c>
      <c r="AC558" s="15">
        <f t="shared" si="219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7"/>
        <v>665.6</v>
      </c>
      <c r="Y559" s="14">
        <f t="shared" si="188"/>
        <v>0</v>
      </c>
      <c r="Z559" s="14">
        <f t="shared" si="189"/>
        <v>0</v>
      </c>
      <c r="AA559" s="14">
        <f t="shared" si="190"/>
        <v>0</v>
      </c>
      <c r="AB559" s="14">
        <f t="shared" si="220"/>
        <v>0</v>
      </c>
      <c r="AC559" s="15">
        <f t="shared" si="219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7"/>
        <v>665.6</v>
      </c>
      <c r="Y560" s="14">
        <f t="shared" si="188"/>
        <v>0</v>
      </c>
      <c r="Z560" s="14">
        <f t="shared" si="189"/>
        <v>0</v>
      </c>
      <c r="AA560" s="14">
        <f t="shared" si="190"/>
        <v>0</v>
      </c>
      <c r="AB560" s="14">
        <f t="shared" si="220"/>
        <v>0</v>
      </c>
      <c r="AC560" s="15">
        <f t="shared" si="219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400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87"/>
        <v>600</v>
      </c>
      <c r="Y561" s="52">
        <f t="shared" si="188"/>
        <v>0</v>
      </c>
      <c r="Z561" s="52">
        <f t="shared" si="189"/>
        <v>0</v>
      </c>
      <c r="AA561" s="52">
        <f t="shared" si="190"/>
        <v>0</v>
      </c>
      <c r="AB561" s="52">
        <f>R561+W561</f>
        <v>0</v>
      </c>
      <c r="AC561" s="53">
        <f>ROUND(X561+Y561+Z561+AA561+AB561,1)</f>
        <v>600</v>
      </c>
      <c r="AD561" s="58" t="s">
        <v>327</v>
      </c>
      <c r="AE561" s="113" t="s">
        <v>800</v>
      </c>
      <c r="AF561" s="60"/>
      <c r="AH561" s="59"/>
    </row>
    <row r="562" spans="1:34">
      <c r="A562" s="99" t="s">
        <v>801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560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221">N562+S562</f>
        <v>720</v>
      </c>
      <c r="Y562" s="14">
        <f t="shared" ref="Y562:Y575" si="222">O562+T562</f>
        <v>0</v>
      </c>
      <c r="Z562" s="14">
        <f t="shared" ref="Z562:Z575" si="223">P562+U562</f>
        <v>0</v>
      </c>
      <c r="AA562" s="14">
        <f t="shared" ref="AA562:AA575" si="224">Q562+V562</f>
        <v>0</v>
      </c>
      <c r="AB562" s="14">
        <f>R562+W562</f>
        <v>0</v>
      </c>
      <c r="AC562" s="15">
        <f>ROUND(X562+Y562+Z562+AA562+AB562,1)</f>
        <v>720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802</v>
      </c>
      <c r="B563" s="91">
        <v>20</v>
      </c>
      <c r="C563" s="21" t="s">
        <v>835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360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221"/>
        <v>560</v>
      </c>
      <c r="Y563" s="14">
        <f t="shared" si="222"/>
        <v>0</v>
      </c>
      <c r="Z563" s="14">
        <f t="shared" si="223"/>
        <v>0</v>
      </c>
      <c r="AA563" s="14">
        <f t="shared" si="224"/>
        <v>0</v>
      </c>
      <c r="AB563" s="14">
        <f>R563+W563</f>
        <v>0</v>
      </c>
      <c r="AC563" s="15">
        <f t="shared" ref="AC563:AC575" si="225">ROUND(X563+Y563+Z563+AA563+AB563,1)</f>
        <v>560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803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360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221"/>
        <v>560</v>
      </c>
      <c r="Y564" s="14">
        <f t="shared" si="222"/>
        <v>0</v>
      </c>
      <c r="Z564" s="14">
        <f t="shared" si="223"/>
        <v>0</v>
      </c>
      <c r="AA564" s="14">
        <f t="shared" si="224"/>
        <v>0</v>
      </c>
      <c r="AB564" s="14">
        <f t="shared" ref="AB564:AB575" si="226">R564+W564</f>
        <v>0</v>
      </c>
      <c r="AC564" s="15">
        <f t="shared" si="225"/>
        <v>560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804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360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21"/>
        <v>560</v>
      </c>
      <c r="Y565" s="14">
        <f t="shared" si="222"/>
        <v>0</v>
      </c>
      <c r="Z565" s="14">
        <f t="shared" si="223"/>
        <v>0</v>
      </c>
      <c r="AA565" s="14">
        <f t="shared" si="224"/>
        <v>0</v>
      </c>
      <c r="AB565" s="14">
        <f t="shared" si="226"/>
        <v>0</v>
      </c>
      <c r="AC565" s="15">
        <f t="shared" si="225"/>
        <v>560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654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360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21"/>
        <v>560</v>
      </c>
      <c r="Y566" s="14">
        <f t="shared" si="222"/>
        <v>0</v>
      </c>
      <c r="Z566" s="14">
        <f t="shared" si="223"/>
        <v>0</v>
      </c>
      <c r="AA566" s="14">
        <f t="shared" si="224"/>
        <v>0</v>
      </c>
      <c r="AB566" s="14">
        <f t="shared" si="226"/>
        <v>0</v>
      </c>
      <c r="AC566" s="15">
        <f t="shared" si="225"/>
        <v>560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595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130</v>
      </c>
      <c r="T567" s="14">
        <f>(O567/100)*(K567*$K$9)+(N567/100)*(M567*$M$9)</f>
        <v>317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21"/>
        <v>195</v>
      </c>
      <c r="Y567" s="14">
        <f t="shared" si="222"/>
        <v>467</v>
      </c>
      <c r="Z567" s="14">
        <f t="shared" si="223"/>
        <v>0</v>
      </c>
      <c r="AA567" s="14">
        <f t="shared" si="224"/>
        <v>0</v>
      </c>
      <c r="AB567" s="14">
        <f t="shared" si="226"/>
        <v>0</v>
      </c>
      <c r="AC567" s="15">
        <f t="shared" si="225"/>
        <v>662</v>
      </c>
      <c r="AD567" s="48">
        <f>(ROUND(AC567-AC561,1)/AC561)</f>
        <v>0.10333333333333333</v>
      </c>
      <c r="AE567" s="113"/>
      <c r="AF567" s="60"/>
      <c r="AH567" s="59"/>
    </row>
    <row r="568" spans="1:34">
      <c r="A568" s="99" t="s">
        <v>830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130</v>
      </c>
      <c r="T568" s="14">
        <f>(O568/100)*(K568*$J$10)</f>
        <v>0</v>
      </c>
      <c r="U568" s="14">
        <f>(P568/100)*(K568*$K$10)+(P568/100)*(L568*$L$10)+(N568/100)*(M568*$M$10)</f>
        <v>317</v>
      </c>
      <c r="V568" s="14">
        <f>(Q568/100)*(L568*$L$10)</f>
        <v>0</v>
      </c>
      <c r="W568" s="14">
        <f>(R568/100)*(K568*$K$10)+(R568/100)*(L568*$L$10)</f>
        <v>0</v>
      </c>
      <c r="X568" s="14">
        <f t="shared" si="221"/>
        <v>195</v>
      </c>
      <c r="Y568" s="14">
        <f t="shared" si="222"/>
        <v>0</v>
      </c>
      <c r="Z568" s="14">
        <f t="shared" si="223"/>
        <v>467</v>
      </c>
      <c r="AA568" s="14">
        <f t="shared" si="224"/>
        <v>0</v>
      </c>
      <c r="AB568" s="14">
        <f t="shared" si="226"/>
        <v>0</v>
      </c>
      <c r="AC568" s="15">
        <f t="shared" si="225"/>
        <v>662</v>
      </c>
      <c r="AD568" s="48">
        <f>(ROUND(AC568-AC561,1)/AC561)</f>
        <v>0.10333333333333333</v>
      </c>
      <c r="AE568" s="113"/>
      <c r="AF568" s="60"/>
      <c r="AH568" s="59"/>
    </row>
    <row r="569" spans="1:34">
      <c r="A569" s="99" t="s">
        <v>831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130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317</v>
      </c>
      <c r="W569" s="14">
        <f>(R569/100)*(K569*$K$11)+(R569/100)*(L569*$L$11)</f>
        <v>0</v>
      </c>
      <c r="X569" s="14">
        <f t="shared" si="221"/>
        <v>195</v>
      </c>
      <c r="Y569" s="14">
        <f t="shared" si="222"/>
        <v>0</v>
      </c>
      <c r="Z569" s="14">
        <f t="shared" si="223"/>
        <v>0</v>
      </c>
      <c r="AA569" s="14">
        <f t="shared" si="224"/>
        <v>467</v>
      </c>
      <c r="AB569" s="14">
        <f t="shared" si="226"/>
        <v>0</v>
      </c>
      <c r="AC569" s="15">
        <f t="shared" si="225"/>
        <v>662</v>
      </c>
      <c r="AD569" s="48">
        <f>(ROUND(AC569-AC561,1)/AC561)</f>
        <v>0.10333333333333333</v>
      </c>
      <c r="AE569" s="113"/>
      <c r="AF569" s="60"/>
      <c r="AH569" s="59"/>
    </row>
    <row r="570" spans="1:34">
      <c r="A570" s="99" t="s">
        <v>832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130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317</v>
      </c>
      <c r="X570" s="14">
        <f t="shared" si="221"/>
        <v>195</v>
      </c>
      <c r="Y570" s="14">
        <f t="shared" si="222"/>
        <v>0</v>
      </c>
      <c r="Z570" s="14">
        <f t="shared" si="223"/>
        <v>0</v>
      </c>
      <c r="AA570" s="14">
        <f t="shared" si="224"/>
        <v>0</v>
      </c>
      <c r="AB570" s="14">
        <f t="shared" si="226"/>
        <v>467</v>
      </c>
      <c r="AC570" s="15">
        <f t="shared" si="225"/>
        <v>662</v>
      </c>
      <c r="AD570" s="48">
        <f>(ROUND(AC570-AC561,1)/AC561)</f>
        <v>0.10333333333333333</v>
      </c>
      <c r="AE570" s="113"/>
      <c r="AF570" s="60"/>
      <c r="AH570" s="59"/>
    </row>
    <row r="571" spans="1:34">
      <c r="A571" s="99" t="s">
        <v>833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630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221"/>
        <v>780</v>
      </c>
      <c r="Y571" s="14">
        <f t="shared" si="222"/>
        <v>0</v>
      </c>
      <c r="Z571" s="14">
        <f t="shared" si="223"/>
        <v>0</v>
      </c>
      <c r="AA571" s="14">
        <f t="shared" si="224"/>
        <v>0</v>
      </c>
      <c r="AB571" s="14">
        <f t="shared" si="226"/>
        <v>0</v>
      </c>
      <c r="AC571" s="15">
        <f t="shared" si="225"/>
        <v>780</v>
      </c>
      <c r="AD571" s="48">
        <f>(ROUND(AC571-AC561,1)/AC561)</f>
        <v>0.3</v>
      </c>
      <c r="AE571" s="113"/>
      <c r="AF571" s="60"/>
      <c r="AH571" s="59"/>
    </row>
    <row r="572" spans="1:34">
      <c r="A572" s="99" t="s">
        <v>834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481.40000000000003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221"/>
        <v>691.40000000000009</v>
      </c>
      <c r="Y572" s="14">
        <f t="shared" si="222"/>
        <v>0</v>
      </c>
      <c r="Z572" s="14">
        <f t="shared" si="223"/>
        <v>0</v>
      </c>
      <c r="AA572" s="14">
        <f t="shared" si="224"/>
        <v>0</v>
      </c>
      <c r="AB572" s="14">
        <f t="shared" si="226"/>
        <v>0</v>
      </c>
      <c r="AC572" s="15">
        <f t="shared" si="225"/>
        <v>691.4</v>
      </c>
      <c r="AD572" s="48">
        <f>(ROUND(AC572-AC561,1)/AC561)</f>
        <v>0.15233333333333335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481.40000000000003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21"/>
        <v>691.40000000000009</v>
      </c>
      <c r="Y573" s="14">
        <f t="shared" si="222"/>
        <v>0</v>
      </c>
      <c r="Z573" s="14">
        <f t="shared" si="223"/>
        <v>0</v>
      </c>
      <c r="AA573" s="14">
        <f t="shared" si="224"/>
        <v>0</v>
      </c>
      <c r="AB573" s="14">
        <f t="shared" si="226"/>
        <v>0</v>
      </c>
      <c r="AC573" s="15">
        <f t="shared" si="225"/>
        <v>691.4</v>
      </c>
      <c r="AD573" s="48">
        <f>(ROUND(AC573-AC561,1)/AC561)</f>
        <v>0.15233333333333335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541.6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21"/>
        <v>701.6</v>
      </c>
      <c r="Y574" s="14">
        <f t="shared" si="222"/>
        <v>0</v>
      </c>
      <c r="Z574" s="14">
        <f t="shared" si="223"/>
        <v>0</v>
      </c>
      <c r="AA574" s="14">
        <f t="shared" si="224"/>
        <v>0</v>
      </c>
      <c r="AB574" s="14">
        <f t="shared" si="226"/>
        <v>0</v>
      </c>
      <c r="AC574" s="15">
        <f t="shared" si="225"/>
        <v>701.6</v>
      </c>
      <c r="AD574" s="48">
        <f>(ROUND(AC574-AC561,1)/AC561)</f>
        <v>0.16933333333333334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541.6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21"/>
        <v>701.6</v>
      </c>
      <c r="Y575" s="14">
        <f t="shared" si="222"/>
        <v>0</v>
      </c>
      <c r="Z575" s="14">
        <f t="shared" si="223"/>
        <v>0</v>
      </c>
      <c r="AA575" s="14">
        <f t="shared" si="224"/>
        <v>0</v>
      </c>
      <c r="AB575" s="14">
        <f t="shared" si="226"/>
        <v>0</v>
      </c>
      <c r="AC575" s="15">
        <f t="shared" si="225"/>
        <v>701.6</v>
      </c>
      <c r="AD575" s="48">
        <f>(ROUND(AC575-AC561,1)/AC561)</f>
        <v>0.16933333333333334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7"/>
        <v>608</v>
      </c>
      <c r="Y576" s="52">
        <f t="shared" si="188"/>
        <v>0</v>
      </c>
      <c r="Z576" s="52">
        <f t="shared" si="189"/>
        <v>0</v>
      </c>
      <c r="AA576" s="52">
        <f t="shared" si="19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800</v>
      </c>
      <c r="AF576" s="60"/>
      <c r="AH576" s="59"/>
    </row>
    <row r="577" spans="1:34">
      <c r="A577" s="99" t="s">
        <v>801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27">N577+S577</f>
        <v>691.6</v>
      </c>
      <c r="Y577" s="14">
        <f t="shared" ref="Y577:Y590" si="228">O577+T577</f>
        <v>0</v>
      </c>
      <c r="Z577" s="14">
        <f t="shared" ref="Z577:Z590" si="229">P577+U577</f>
        <v>0</v>
      </c>
      <c r="AA577" s="14">
        <f t="shared" ref="AA577:AA590" si="230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802</v>
      </c>
      <c r="B578" s="93">
        <v>10</v>
      </c>
      <c r="C578" s="21" t="s">
        <v>835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27"/>
        <v>566.20000000000005</v>
      </c>
      <c r="Y578" s="14">
        <f t="shared" si="228"/>
        <v>0</v>
      </c>
      <c r="Z578" s="14">
        <f t="shared" si="229"/>
        <v>0</v>
      </c>
      <c r="AA578" s="14">
        <f t="shared" si="230"/>
        <v>0</v>
      </c>
      <c r="AB578" s="14">
        <f>R578+W578</f>
        <v>0</v>
      </c>
      <c r="AC578" s="15">
        <f t="shared" ref="AC578:AC590" si="231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27"/>
        <v>566.20000000000005</v>
      </c>
      <c r="Y579" s="14">
        <f t="shared" si="228"/>
        <v>0</v>
      </c>
      <c r="Z579" s="14">
        <f t="shared" si="229"/>
        <v>0</v>
      </c>
      <c r="AA579" s="14">
        <f t="shared" si="230"/>
        <v>0</v>
      </c>
      <c r="AB579" s="14">
        <f t="shared" ref="AB579:AB590" si="232">R579+W579</f>
        <v>0</v>
      </c>
      <c r="AC579" s="15">
        <f t="shared" si="231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27"/>
        <v>566.20000000000005</v>
      </c>
      <c r="Y580" s="14">
        <f t="shared" si="228"/>
        <v>0</v>
      </c>
      <c r="Z580" s="14">
        <f t="shared" si="229"/>
        <v>0</v>
      </c>
      <c r="AA580" s="14">
        <f t="shared" si="230"/>
        <v>0</v>
      </c>
      <c r="AB580" s="14">
        <f t="shared" si="232"/>
        <v>0</v>
      </c>
      <c r="AC580" s="15">
        <f t="shared" si="231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27"/>
        <v>566.20000000000005</v>
      </c>
      <c r="Y581" s="14">
        <f t="shared" si="228"/>
        <v>0</v>
      </c>
      <c r="Z581" s="14">
        <f t="shared" si="229"/>
        <v>0</v>
      </c>
      <c r="AA581" s="14">
        <f t="shared" si="230"/>
        <v>0</v>
      </c>
      <c r="AB581" s="14">
        <f t="shared" si="232"/>
        <v>0</v>
      </c>
      <c r="AC581" s="15">
        <f t="shared" si="231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27"/>
        <v>137.28000000000003</v>
      </c>
      <c r="Y582" s="14">
        <f t="shared" si="228"/>
        <v>535.79999999999995</v>
      </c>
      <c r="Z582" s="14">
        <f t="shared" si="229"/>
        <v>0</v>
      </c>
      <c r="AA582" s="14">
        <f t="shared" si="230"/>
        <v>0</v>
      </c>
      <c r="AB582" s="14">
        <f t="shared" si="232"/>
        <v>0</v>
      </c>
      <c r="AC582" s="15">
        <f t="shared" si="231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27"/>
        <v>207.16800000000003</v>
      </c>
      <c r="Y583" s="14">
        <f t="shared" si="228"/>
        <v>0</v>
      </c>
      <c r="Z583" s="14">
        <f t="shared" si="229"/>
        <v>461.7</v>
      </c>
      <c r="AA583" s="14">
        <f t="shared" si="230"/>
        <v>0</v>
      </c>
      <c r="AB583" s="14">
        <f t="shared" si="232"/>
        <v>0</v>
      </c>
      <c r="AC583" s="15">
        <f t="shared" si="231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27"/>
        <v>255.84000000000003</v>
      </c>
      <c r="Y584" s="14">
        <f t="shared" si="228"/>
        <v>0</v>
      </c>
      <c r="Z584" s="14">
        <f t="shared" si="229"/>
        <v>0</v>
      </c>
      <c r="AA584" s="14">
        <f t="shared" si="230"/>
        <v>413.25</v>
      </c>
      <c r="AB584" s="14">
        <f t="shared" si="232"/>
        <v>0</v>
      </c>
      <c r="AC584" s="15">
        <f t="shared" si="231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27"/>
        <v>207.16800000000003</v>
      </c>
      <c r="Y585" s="14">
        <f t="shared" si="228"/>
        <v>0</v>
      </c>
      <c r="Z585" s="14">
        <f t="shared" si="229"/>
        <v>0</v>
      </c>
      <c r="AA585" s="14">
        <f t="shared" si="230"/>
        <v>0</v>
      </c>
      <c r="AB585" s="14">
        <f t="shared" si="232"/>
        <v>461.7</v>
      </c>
      <c r="AC585" s="15">
        <f t="shared" si="231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27"/>
        <v>698.25</v>
      </c>
      <c r="Y586" s="14">
        <f t="shared" si="228"/>
        <v>0</v>
      </c>
      <c r="Z586" s="14">
        <f t="shared" si="229"/>
        <v>0</v>
      </c>
      <c r="AA586" s="14">
        <f t="shared" si="230"/>
        <v>0</v>
      </c>
      <c r="AB586" s="14">
        <f t="shared" si="232"/>
        <v>0</v>
      </c>
      <c r="AC586" s="15">
        <f t="shared" si="231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27"/>
        <v>698.25</v>
      </c>
      <c r="Y587" s="14">
        <f t="shared" si="228"/>
        <v>0</v>
      </c>
      <c r="Z587" s="14">
        <f t="shared" si="229"/>
        <v>0</v>
      </c>
      <c r="AA587" s="14">
        <f t="shared" si="230"/>
        <v>0</v>
      </c>
      <c r="AB587" s="14">
        <f t="shared" si="232"/>
        <v>0</v>
      </c>
      <c r="AC587" s="15">
        <f t="shared" si="231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27"/>
        <v>698.25</v>
      </c>
      <c r="Y588" s="14">
        <f t="shared" si="228"/>
        <v>0</v>
      </c>
      <c r="Z588" s="14">
        <f t="shared" si="229"/>
        <v>0</v>
      </c>
      <c r="AA588" s="14">
        <f t="shared" si="230"/>
        <v>0</v>
      </c>
      <c r="AB588" s="14">
        <f t="shared" si="232"/>
        <v>0</v>
      </c>
      <c r="AC588" s="15">
        <f t="shared" si="231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27"/>
        <v>662.72</v>
      </c>
      <c r="Y589" s="14">
        <f t="shared" si="228"/>
        <v>0</v>
      </c>
      <c r="Z589" s="14">
        <f t="shared" si="229"/>
        <v>0</v>
      </c>
      <c r="AA589" s="14">
        <f t="shared" si="230"/>
        <v>0</v>
      </c>
      <c r="AB589" s="14">
        <f t="shared" si="232"/>
        <v>0</v>
      </c>
      <c r="AC589" s="15">
        <f t="shared" si="231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27"/>
        <v>749.3599999999999</v>
      </c>
      <c r="Y590" s="14">
        <f t="shared" si="228"/>
        <v>0</v>
      </c>
      <c r="Z590" s="14">
        <f t="shared" si="229"/>
        <v>0</v>
      </c>
      <c r="AA590" s="14">
        <f t="shared" si="230"/>
        <v>0</v>
      </c>
      <c r="AB590" s="14">
        <f t="shared" si="232"/>
        <v>0</v>
      </c>
      <c r="AC590" s="15">
        <f t="shared" si="231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7"/>
        <v>442</v>
      </c>
      <c r="Y591" s="52">
        <f t="shared" si="188"/>
        <v>0</v>
      </c>
      <c r="Z591" s="52">
        <f t="shared" si="189"/>
        <v>0</v>
      </c>
      <c r="AA591" s="52">
        <f t="shared" si="19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800</v>
      </c>
      <c r="AF591" s="60"/>
      <c r="AH591" s="59"/>
    </row>
    <row r="592" spans="1:34">
      <c r="A592" s="99" t="s">
        <v>801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33">N592+S592</f>
        <v>561</v>
      </c>
      <c r="Y592" s="14">
        <f t="shared" ref="Y592:Y605" si="234">O592+T592</f>
        <v>0</v>
      </c>
      <c r="Z592" s="14">
        <f t="shared" ref="Z592:Z605" si="235">P592+U592</f>
        <v>0</v>
      </c>
      <c r="AA592" s="14">
        <f t="shared" ref="AA592:AA605" si="236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802</v>
      </c>
      <c r="B593" s="91">
        <v>20</v>
      </c>
      <c r="C593" s="21" t="s">
        <v>835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33"/>
        <v>414.79999999999995</v>
      </c>
      <c r="Y593" s="14">
        <f t="shared" si="234"/>
        <v>0</v>
      </c>
      <c r="Z593" s="14">
        <f t="shared" si="235"/>
        <v>0</v>
      </c>
      <c r="AA593" s="14">
        <f t="shared" si="236"/>
        <v>0</v>
      </c>
      <c r="AB593" s="14">
        <f>R593+W593</f>
        <v>217.6</v>
      </c>
      <c r="AC593" s="15">
        <f t="shared" ref="AC593:AC605" si="237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33"/>
        <v>414.79999999999995</v>
      </c>
      <c r="Y594" s="14">
        <f t="shared" si="234"/>
        <v>0</v>
      </c>
      <c r="Z594" s="14">
        <f t="shared" si="235"/>
        <v>0</v>
      </c>
      <c r="AA594" s="14">
        <f t="shared" si="236"/>
        <v>0</v>
      </c>
      <c r="AB594" s="14">
        <f t="shared" ref="AB594:AB605" si="238">R594+W594</f>
        <v>217.6</v>
      </c>
      <c r="AC594" s="15">
        <f t="shared" si="237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33"/>
        <v>414.79999999999995</v>
      </c>
      <c r="Y595" s="14">
        <f t="shared" si="234"/>
        <v>0</v>
      </c>
      <c r="Z595" s="14">
        <f t="shared" si="235"/>
        <v>0</v>
      </c>
      <c r="AA595" s="14">
        <f t="shared" si="236"/>
        <v>0</v>
      </c>
      <c r="AB595" s="14">
        <f t="shared" si="238"/>
        <v>217.6</v>
      </c>
      <c r="AC595" s="15">
        <f t="shared" si="237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33"/>
        <v>414.79999999999995</v>
      </c>
      <c r="Y596" s="14">
        <f t="shared" si="234"/>
        <v>0</v>
      </c>
      <c r="Z596" s="14">
        <f t="shared" si="235"/>
        <v>0</v>
      </c>
      <c r="AA596" s="14">
        <f t="shared" si="236"/>
        <v>0</v>
      </c>
      <c r="AB596" s="14">
        <f t="shared" si="238"/>
        <v>217.6</v>
      </c>
      <c r="AC596" s="15">
        <f t="shared" si="237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307.8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33"/>
        <v>145.34</v>
      </c>
      <c r="Y597" s="14">
        <f t="shared" si="234"/>
        <v>510.3</v>
      </c>
      <c r="Z597" s="14">
        <f t="shared" si="235"/>
        <v>0</v>
      </c>
      <c r="AA597" s="14">
        <f t="shared" si="236"/>
        <v>0</v>
      </c>
      <c r="AB597" s="14">
        <f t="shared" si="238"/>
        <v>0</v>
      </c>
      <c r="AC597" s="15">
        <f t="shared" si="237"/>
        <v>655.6</v>
      </c>
      <c r="AD597" s="48">
        <f>(ROUND(AC597-AC591,1)/AC591)</f>
        <v>-1.5615615615615617E-2</v>
      </c>
      <c r="AE597" s="113"/>
      <c r="AF597" s="60"/>
      <c r="AH597" s="59"/>
    </row>
    <row r="598" spans="1:34">
      <c r="A598" s="99" t="s">
        <v>830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307.8</v>
      </c>
      <c r="V598" s="14">
        <f>(Q598/100)*(L598*$L$10)</f>
        <v>0</v>
      </c>
      <c r="W598" s="14">
        <f>(R598/100)*(K598*$K$10)+(R598/100)*(L598*$L$10)</f>
        <v>0</v>
      </c>
      <c r="X598" s="14">
        <f t="shared" si="233"/>
        <v>145.34</v>
      </c>
      <c r="Y598" s="14">
        <f t="shared" si="234"/>
        <v>0</v>
      </c>
      <c r="Z598" s="14">
        <f t="shared" si="235"/>
        <v>510.3</v>
      </c>
      <c r="AA598" s="14">
        <f t="shared" si="236"/>
        <v>0</v>
      </c>
      <c r="AB598" s="14">
        <f t="shared" si="238"/>
        <v>0</v>
      </c>
      <c r="AC598" s="15">
        <f t="shared" si="237"/>
        <v>655.6</v>
      </c>
      <c r="AD598" s="48">
        <f>(ROUND(AC598-AC591,1)/AC591)</f>
        <v>-1.5615615615615617E-2</v>
      </c>
      <c r="AE598" s="113"/>
      <c r="AF598" s="60"/>
      <c r="AH598" s="59"/>
    </row>
    <row r="599" spans="1:34">
      <c r="A599" s="99" t="s">
        <v>831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307.8</v>
      </c>
      <c r="W599" s="14">
        <f>(R599/100)*(K599*$K$11)+(R599/100)*(L599*$L$11)</f>
        <v>0</v>
      </c>
      <c r="X599" s="14">
        <f t="shared" si="233"/>
        <v>145.34</v>
      </c>
      <c r="Y599" s="14">
        <f t="shared" si="234"/>
        <v>0</v>
      </c>
      <c r="Z599" s="14">
        <f t="shared" si="235"/>
        <v>0</v>
      </c>
      <c r="AA599" s="14">
        <f t="shared" si="236"/>
        <v>510.3</v>
      </c>
      <c r="AB599" s="14">
        <f t="shared" si="238"/>
        <v>0</v>
      </c>
      <c r="AC599" s="15">
        <f t="shared" si="237"/>
        <v>655.6</v>
      </c>
      <c r="AD599" s="48">
        <f>(ROUND(AC599-AC591,1)/AC591)</f>
        <v>-1.5615615615615617E-2</v>
      </c>
      <c r="AE599" s="113"/>
      <c r="AF599" s="60"/>
      <c r="AH599" s="59"/>
    </row>
    <row r="600" spans="1:34">
      <c r="A600" s="99" t="s">
        <v>832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307.8</v>
      </c>
      <c r="X600" s="14">
        <f t="shared" si="233"/>
        <v>145.34</v>
      </c>
      <c r="Y600" s="14">
        <f t="shared" si="234"/>
        <v>0</v>
      </c>
      <c r="Z600" s="14">
        <f t="shared" si="235"/>
        <v>0</v>
      </c>
      <c r="AA600" s="14">
        <f t="shared" si="236"/>
        <v>0</v>
      </c>
      <c r="AB600" s="14">
        <f t="shared" si="238"/>
        <v>510.3</v>
      </c>
      <c r="AC600" s="15">
        <f t="shared" si="237"/>
        <v>655.6</v>
      </c>
      <c r="AD600" s="48">
        <f>(ROUND(AC600-AC591,1)/AC591)</f>
        <v>-1.5615615615615617E-2</v>
      </c>
      <c r="AE600" s="113"/>
      <c r="AF600" s="60"/>
      <c r="AH600" s="59"/>
    </row>
    <row r="601" spans="1:34">
      <c r="A601" s="99" t="s">
        <v>833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293.25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132</v>
      </c>
      <c r="X601" s="14">
        <f t="shared" si="233"/>
        <v>420.75</v>
      </c>
      <c r="Y601" s="14">
        <f t="shared" si="234"/>
        <v>0</v>
      </c>
      <c r="Z601" s="14">
        <f t="shared" si="235"/>
        <v>0</v>
      </c>
      <c r="AA601" s="14">
        <f t="shared" si="236"/>
        <v>0</v>
      </c>
      <c r="AB601" s="14">
        <f t="shared" si="238"/>
        <v>252</v>
      </c>
      <c r="AC601" s="15">
        <f t="shared" si="237"/>
        <v>672.8</v>
      </c>
      <c r="AD601" s="48">
        <f>(ROUND(AC601-AC591,1)/AC591)</f>
        <v>1.0210210210210209E-2</v>
      </c>
      <c r="AE601" s="113"/>
      <c r="AF601" s="60"/>
      <c r="AH601" s="59"/>
    </row>
    <row r="602" spans="1:34">
      <c r="A602" s="99" t="s">
        <v>834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514.04999999999995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33"/>
        <v>686.55</v>
      </c>
      <c r="Y602" s="14">
        <f t="shared" si="234"/>
        <v>0</v>
      </c>
      <c r="Z602" s="14">
        <f t="shared" si="235"/>
        <v>0</v>
      </c>
      <c r="AA602" s="14">
        <f t="shared" si="236"/>
        <v>0</v>
      </c>
      <c r="AB602" s="14">
        <f t="shared" si="238"/>
        <v>0</v>
      </c>
      <c r="AC602" s="15">
        <f t="shared" si="237"/>
        <v>686.6</v>
      </c>
      <c r="AD602" s="48">
        <f>(ROUND(AC602-AC591,1)/AC591)</f>
        <v>3.0930930930930932E-2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514.04999999999995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33"/>
        <v>686.55</v>
      </c>
      <c r="Y603" s="14">
        <f t="shared" si="234"/>
        <v>0</v>
      </c>
      <c r="Z603" s="14">
        <f t="shared" si="235"/>
        <v>0</v>
      </c>
      <c r="AA603" s="14">
        <f t="shared" si="236"/>
        <v>0</v>
      </c>
      <c r="AB603" s="14">
        <f t="shared" si="238"/>
        <v>0</v>
      </c>
      <c r="AC603" s="15">
        <f t="shared" si="237"/>
        <v>686.6</v>
      </c>
      <c r="AD603" s="48">
        <f>(ROUND(AC603-AC591,1)/AC591)</f>
        <v>3.0930930930930932E-2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33"/>
        <v>624.92000000000007</v>
      </c>
      <c r="Y604" s="14">
        <f t="shared" si="234"/>
        <v>0</v>
      </c>
      <c r="Z604" s="14">
        <f t="shared" si="235"/>
        <v>0</v>
      </c>
      <c r="AA604" s="14">
        <f t="shared" si="236"/>
        <v>0</v>
      </c>
      <c r="AB604" s="14">
        <f t="shared" si="238"/>
        <v>179.2</v>
      </c>
      <c r="AC604" s="15">
        <f t="shared" si="237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33"/>
        <v>522.24</v>
      </c>
      <c r="Y605" s="14">
        <f t="shared" si="234"/>
        <v>0</v>
      </c>
      <c r="Z605" s="14">
        <f t="shared" si="235"/>
        <v>0</v>
      </c>
      <c r="AA605" s="14">
        <f t="shared" si="236"/>
        <v>0</v>
      </c>
      <c r="AB605" s="14">
        <f t="shared" si="238"/>
        <v>179.2</v>
      </c>
      <c r="AC605" s="15">
        <f t="shared" si="237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7"/>
        <v>504</v>
      </c>
      <c r="Y606" s="52">
        <f t="shared" si="188"/>
        <v>0</v>
      </c>
      <c r="Z606" s="52">
        <f t="shared" si="189"/>
        <v>180</v>
      </c>
      <c r="AA606" s="52">
        <f t="shared" si="19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800</v>
      </c>
      <c r="AF606" s="60"/>
      <c r="AH606" s="59"/>
    </row>
    <row r="607" spans="1:34">
      <c r="A607" s="99" t="s">
        <v>801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7"/>
        <v>612</v>
      </c>
      <c r="Y607" s="14">
        <f t="shared" si="188"/>
        <v>0</v>
      </c>
      <c r="Z607" s="14">
        <f t="shared" si="189"/>
        <v>144</v>
      </c>
      <c r="AA607" s="14">
        <f t="shared" si="19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802</v>
      </c>
      <c r="B608" s="93">
        <v>16</v>
      </c>
      <c r="C608" s="21" t="s">
        <v>835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7"/>
        <v>471.6</v>
      </c>
      <c r="Y608" s="14">
        <f t="shared" si="188"/>
        <v>0</v>
      </c>
      <c r="Z608" s="14">
        <f t="shared" si="189"/>
        <v>172</v>
      </c>
      <c r="AA608" s="14">
        <f t="shared" si="190"/>
        <v>0</v>
      </c>
      <c r="AB608" s="14">
        <f>R608+W608</f>
        <v>0</v>
      </c>
      <c r="AC608" s="15">
        <f t="shared" ref="AC608:AC620" si="239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7"/>
        <v>471.6</v>
      </c>
      <c r="Y609" s="14">
        <f t="shared" si="188"/>
        <v>0</v>
      </c>
      <c r="Z609" s="14">
        <f t="shared" si="189"/>
        <v>172</v>
      </c>
      <c r="AA609" s="14">
        <f t="shared" si="190"/>
        <v>0</v>
      </c>
      <c r="AB609" s="14">
        <f t="shared" ref="AB609:AB620" si="240">R609+W609</f>
        <v>0</v>
      </c>
      <c r="AC609" s="15">
        <f t="shared" si="239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7"/>
        <v>471.6</v>
      </c>
      <c r="Y610" s="14">
        <f t="shared" si="188"/>
        <v>0</v>
      </c>
      <c r="Z610" s="14">
        <f t="shared" si="189"/>
        <v>172</v>
      </c>
      <c r="AA610" s="14">
        <f t="shared" si="190"/>
        <v>0</v>
      </c>
      <c r="AB610" s="14">
        <f t="shared" si="240"/>
        <v>0</v>
      </c>
      <c r="AC610" s="15">
        <f t="shared" si="239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7"/>
        <v>471.6</v>
      </c>
      <c r="Y611" s="14">
        <f t="shared" si="188"/>
        <v>0</v>
      </c>
      <c r="Z611" s="14">
        <f t="shared" si="189"/>
        <v>172</v>
      </c>
      <c r="AA611" s="14">
        <f t="shared" si="190"/>
        <v>0</v>
      </c>
      <c r="AB611" s="14">
        <f t="shared" si="240"/>
        <v>0</v>
      </c>
      <c r="AC611" s="15">
        <f t="shared" si="239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327.75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7"/>
        <v>163.80000000000001</v>
      </c>
      <c r="Y612" s="14">
        <f t="shared" si="188"/>
        <v>500.25</v>
      </c>
      <c r="Z612" s="14">
        <f t="shared" si="189"/>
        <v>0</v>
      </c>
      <c r="AA612" s="14">
        <f t="shared" si="190"/>
        <v>0</v>
      </c>
      <c r="AB612" s="14">
        <f t="shared" si="240"/>
        <v>0</v>
      </c>
      <c r="AC612" s="15">
        <f t="shared" si="239"/>
        <v>664.1</v>
      </c>
      <c r="AD612" s="48">
        <f>(ROUND(AC612-AC606,1)/AC606)</f>
        <v>-2.9093567251461987E-2</v>
      </c>
      <c r="AE612" s="113"/>
      <c r="AF612" s="60"/>
      <c r="AH612" s="59"/>
    </row>
    <row r="613" spans="1:34">
      <c r="A613" s="99" t="s">
        <v>830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327.75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7"/>
        <v>163.80000000000001</v>
      </c>
      <c r="Y613" s="14">
        <f t="shared" si="188"/>
        <v>0</v>
      </c>
      <c r="Z613" s="14">
        <f t="shared" si="189"/>
        <v>500.25</v>
      </c>
      <c r="AA613" s="14">
        <f t="shared" si="190"/>
        <v>0</v>
      </c>
      <c r="AB613" s="14">
        <f t="shared" si="240"/>
        <v>0</v>
      </c>
      <c r="AC613" s="15">
        <f t="shared" si="239"/>
        <v>664.1</v>
      </c>
      <c r="AD613" s="48">
        <f>(ROUND(AC613-AC606,1)/AC606)</f>
        <v>-2.9093567251461987E-2</v>
      </c>
      <c r="AE613" s="113"/>
      <c r="AF613" s="60"/>
      <c r="AH613" s="59"/>
    </row>
    <row r="614" spans="1:34">
      <c r="A614" s="99" t="s">
        <v>831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327.75</v>
      </c>
      <c r="W614" s="14">
        <f>(R614/100)*(K614*$K$11)+(R614/100)*(L614*$L$11)</f>
        <v>0</v>
      </c>
      <c r="X614" s="14">
        <f t="shared" si="187"/>
        <v>163.80000000000001</v>
      </c>
      <c r="Y614" s="14">
        <f t="shared" si="188"/>
        <v>0</v>
      </c>
      <c r="Z614" s="14">
        <f t="shared" si="189"/>
        <v>0</v>
      </c>
      <c r="AA614" s="14">
        <f t="shared" si="190"/>
        <v>500.25</v>
      </c>
      <c r="AB614" s="14">
        <f t="shared" si="240"/>
        <v>0</v>
      </c>
      <c r="AC614" s="15">
        <f t="shared" si="239"/>
        <v>664.1</v>
      </c>
      <c r="AD614" s="48">
        <f>(ROUND(AC614-AC606,1)/AC606)</f>
        <v>-2.9093567251461987E-2</v>
      </c>
      <c r="AE614" s="113"/>
      <c r="AF614" s="60"/>
      <c r="AH614" s="59"/>
    </row>
    <row r="615" spans="1:34">
      <c r="A615" s="99" t="s">
        <v>832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327.75</v>
      </c>
      <c r="X615" s="14">
        <f t="shared" si="187"/>
        <v>163.80000000000001</v>
      </c>
      <c r="Y615" s="14">
        <f t="shared" si="188"/>
        <v>0</v>
      </c>
      <c r="Z615" s="14">
        <f t="shared" si="189"/>
        <v>0</v>
      </c>
      <c r="AA615" s="14">
        <f t="shared" si="190"/>
        <v>0</v>
      </c>
      <c r="AB615" s="14">
        <f t="shared" si="240"/>
        <v>500.25</v>
      </c>
      <c r="AC615" s="15">
        <f t="shared" si="239"/>
        <v>664.1</v>
      </c>
      <c r="AD615" s="48">
        <f>(ROUND(AC615-AC606,1)/AC606)</f>
        <v>-2.9093567251461987E-2</v>
      </c>
      <c r="AE615" s="113"/>
      <c r="AF615" s="60"/>
      <c r="AH615" s="59"/>
    </row>
    <row r="616" spans="1:34">
      <c r="A616" s="99" t="s">
        <v>833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351</v>
      </c>
      <c r="T616" s="14">
        <f>(O616/100)*(K616*$K$13)+(O616/100)*(M616*$M$13)</f>
        <v>0</v>
      </c>
      <c r="U616" s="14">
        <f>(P616/100)*(K616*$K$13)+(P616/100)*(L616*$L$13)+(P616/100)*(M616*$M$13)</f>
        <v>120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87"/>
        <v>486</v>
      </c>
      <c r="Y616" s="14">
        <f t="shared" si="188"/>
        <v>0</v>
      </c>
      <c r="Z616" s="14">
        <f t="shared" si="189"/>
        <v>195</v>
      </c>
      <c r="AA616" s="14">
        <f t="shared" si="190"/>
        <v>0</v>
      </c>
      <c r="AB616" s="14">
        <f t="shared" si="240"/>
        <v>0</v>
      </c>
      <c r="AC616" s="15">
        <f t="shared" si="239"/>
        <v>681</v>
      </c>
      <c r="AD616" s="48">
        <f>(ROUND(AC616-AC606,1)/AC606)</f>
        <v>-4.3859649122807015E-3</v>
      </c>
      <c r="AE616" s="113"/>
      <c r="AF616" s="60"/>
      <c r="AH616" s="59"/>
    </row>
    <row r="617" spans="1:34">
      <c r="A617" s="99" t="s">
        <v>834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523.20000000000005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7"/>
        <v>686.7</v>
      </c>
      <c r="Y617" s="14">
        <f t="shared" si="188"/>
        <v>0</v>
      </c>
      <c r="Z617" s="14">
        <f t="shared" si="189"/>
        <v>0</v>
      </c>
      <c r="AA617" s="14">
        <f t="shared" si="190"/>
        <v>0</v>
      </c>
      <c r="AB617" s="14">
        <f t="shared" si="240"/>
        <v>0</v>
      </c>
      <c r="AC617" s="15">
        <f t="shared" si="239"/>
        <v>686.7</v>
      </c>
      <c r="AD617" s="48">
        <f>(ROUND(AC617-AC606,1)/AC606)</f>
        <v>3.9473684210526317E-3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523.20000000000005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7"/>
        <v>686.7</v>
      </c>
      <c r="Y618" s="14">
        <f t="shared" si="188"/>
        <v>0</v>
      </c>
      <c r="Z618" s="14">
        <f t="shared" si="189"/>
        <v>0</v>
      </c>
      <c r="AA618" s="14">
        <f t="shared" si="190"/>
        <v>0</v>
      </c>
      <c r="AB618" s="14">
        <f t="shared" si="240"/>
        <v>0</v>
      </c>
      <c r="AC618" s="15">
        <f t="shared" si="239"/>
        <v>686.7</v>
      </c>
      <c r="AD618" s="48">
        <f>(ROUND(AC618-AC606,1)/AC606)</f>
        <v>3.9473684210526317E-3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7"/>
        <v>583.91999999999996</v>
      </c>
      <c r="Y619" s="14">
        <f t="shared" si="188"/>
        <v>0</v>
      </c>
      <c r="Z619" s="14">
        <f t="shared" si="189"/>
        <v>144</v>
      </c>
      <c r="AA619" s="14">
        <f t="shared" si="190"/>
        <v>0</v>
      </c>
      <c r="AB619" s="14">
        <f t="shared" si="240"/>
        <v>0</v>
      </c>
      <c r="AC619" s="15">
        <f t="shared" si="239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7"/>
        <v>665.28</v>
      </c>
      <c r="Y620" s="14">
        <f t="shared" si="188"/>
        <v>0</v>
      </c>
      <c r="Z620" s="14">
        <f t="shared" si="189"/>
        <v>144</v>
      </c>
      <c r="AA620" s="14">
        <f t="shared" si="190"/>
        <v>0</v>
      </c>
      <c r="AB620" s="14">
        <f t="shared" si="240"/>
        <v>0</v>
      </c>
      <c r="AC620" s="15">
        <f t="shared" si="239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7"/>
        <v>604.79999999999995</v>
      </c>
      <c r="Y621" s="52">
        <f t="shared" si="188"/>
        <v>0</v>
      </c>
      <c r="Z621" s="52">
        <f t="shared" si="189"/>
        <v>0</v>
      </c>
      <c r="AA621" s="52">
        <f t="shared" si="19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800</v>
      </c>
      <c r="AF621" s="60"/>
      <c r="AH621" s="59"/>
    </row>
    <row r="622" spans="1:34">
      <c r="A622" s="99" t="s">
        <v>801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7"/>
        <v>691.2</v>
      </c>
      <c r="Y622" s="14">
        <f t="shared" si="188"/>
        <v>0</v>
      </c>
      <c r="Z622" s="14">
        <f t="shared" si="189"/>
        <v>0</v>
      </c>
      <c r="AA622" s="14">
        <f t="shared" si="19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802</v>
      </c>
      <c r="B623" s="91">
        <v>16</v>
      </c>
      <c r="C623" s="21" t="s">
        <v>835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7"/>
        <v>565.92000000000007</v>
      </c>
      <c r="Y623" s="14">
        <f t="shared" si="188"/>
        <v>0</v>
      </c>
      <c r="Z623" s="14">
        <f t="shared" si="189"/>
        <v>0</v>
      </c>
      <c r="AA623" s="14">
        <f t="shared" si="190"/>
        <v>0</v>
      </c>
      <c r="AB623" s="14">
        <f>R623+W623</f>
        <v>0</v>
      </c>
      <c r="AC623" s="15">
        <f t="shared" ref="AC623:AC635" si="241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7"/>
        <v>565.92000000000007</v>
      </c>
      <c r="Y624" s="14">
        <f t="shared" si="188"/>
        <v>0</v>
      </c>
      <c r="Z624" s="14">
        <f t="shared" si="189"/>
        <v>0</v>
      </c>
      <c r="AA624" s="14">
        <f t="shared" si="190"/>
        <v>0</v>
      </c>
      <c r="AB624" s="14">
        <f t="shared" ref="AB624:AB635" si="242">R624+W624</f>
        <v>0</v>
      </c>
      <c r="AC624" s="15">
        <f t="shared" si="241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7"/>
        <v>565.92000000000007</v>
      </c>
      <c r="Y625" s="14">
        <f t="shared" si="188"/>
        <v>0</v>
      </c>
      <c r="Z625" s="14">
        <f t="shared" si="189"/>
        <v>0</v>
      </c>
      <c r="AA625" s="14">
        <f t="shared" si="190"/>
        <v>0</v>
      </c>
      <c r="AB625" s="14">
        <f t="shared" si="242"/>
        <v>0</v>
      </c>
      <c r="AC625" s="15">
        <f t="shared" si="241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7"/>
        <v>565.92000000000007</v>
      </c>
      <c r="Y626" s="14">
        <f t="shared" si="188"/>
        <v>0</v>
      </c>
      <c r="Z626" s="14">
        <f t="shared" si="189"/>
        <v>0</v>
      </c>
      <c r="AA626" s="14">
        <f t="shared" si="190"/>
        <v>0</v>
      </c>
      <c r="AB626" s="14">
        <f t="shared" si="242"/>
        <v>0</v>
      </c>
      <c r="AC626" s="15">
        <f t="shared" si="241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7"/>
        <v>126.36000000000001</v>
      </c>
      <c r="Y627" s="14">
        <f t="shared" si="188"/>
        <v>544.32000000000005</v>
      </c>
      <c r="Z627" s="14">
        <f t="shared" si="189"/>
        <v>0</v>
      </c>
      <c r="AA627" s="14">
        <f t="shared" si="190"/>
        <v>0</v>
      </c>
      <c r="AB627" s="14">
        <f t="shared" si="242"/>
        <v>0</v>
      </c>
      <c r="AC627" s="15">
        <f t="shared" si="241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7"/>
        <v>193.75200000000001</v>
      </c>
      <c r="Y628" s="14">
        <f t="shared" si="188"/>
        <v>0</v>
      </c>
      <c r="Z628" s="14">
        <f t="shared" si="189"/>
        <v>473.04</v>
      </c>
      <c r="AA628" s="14">
        <f t="shared" si="190"/>
        <v>0</v>
      </c>
      <c r="AB628" s="14">
        <f t="shared" si="242"/>
        <v>0</v>
      </c>
      <c r="AC628" s="15">
        <f t="shared" si="241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7"/>
        <v>240.084</v>
      </c>
      <c r="Y629" s="14">
        <f t="shared" si="188"/>
        <v>0</v>
      </c>
      <c r="Z629" s="14">
        <f t="shared" si="189"/>
        <v>0</v>
      </c>
      <c r="AA629" s="14">
        <f t="shared" si="190"/>
        <v>424.44</v>
      </c>
      <c r="AB629" s="14">
        <f t="shared" si="242"/>
        <v>0</v>
      </c>
      <c r="AC629" s="15">
        <f t="shared" si="241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7"/>
        <v>193.75200000000001</v>
      </c>
      <c r="Y630" s="14">
        <f t="shared" si="188"/>
        <v>0</v>
      </c>
      <c r="Z630" s="14">
        <f t="shared" si="189"/>
        <v>0</v>
      </c>
      <c r="AA630" s="14">
        <f t="shared" si="190"/>
        <v>0</v>
      </c>
      <c r="AB630" s="14">
        <f t="shared" si="242"/>
        <v>473.04</v>
      </c>
      <c r="AC630" s="15">
        <f t="shared" si="241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7"/>
        <v>696.6</v>
      </c>
      <c r="Y631" s="14">
        <f t="shared" si="188"/>
        <v>0</v>
      </c>
      <c r="Z631" s="14">
        <f t="shared" si="189"/>
        <v>0</v>
      </c>
      <c r="AA631" s="14">
        <f t="shared" si="190"/>
        <v>0</v>
      </c>
      <c r="AB631" s="14">
        <f t="shared" si="242"/>
        <v>0</v>
      </c>
      <c r="AC631" s="15">
        <f t="shared" si="241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7"/>
        <v>683.4</v>
      </c>
      <c r="Y632" s="14">
        <f t="shared" si="188"/>
        <v>0</v>
      </c>
      <c r="Z632" s="14">
        <f t="shared" si="189"/>
        <v>0</v>
      </c>
      <c r="AA632" s="14">
        <f t="shared" si="190"/>
        <v>0</v>
      </c>
      <c r="AB632" s="14">
        <f t="shared" si="242"/>
        <v>0</v>
      </c>
      <c r="AC632" s="15">
        <f t="shared" si="241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7"/>
        <v>683.4</v>
      </c>
      <c r="Y633" s="14">
        <f t="shared" si="188"/>
        <v>0</v>
      </c>
      <c r="Z633" s="14">
        <f t="shared" si="189"/>
        <v>0</v>
      </c>
      <c r="AA633" s="14">
        <f t="shared" si="190"/>
        <v>0</v>
      </c>
      <c r="AB633" s="14">
        <f t="shared" si="242"/>
        <v>0</v>
      </c>
      <c r="AC633" s="15">
        <f t="shared" si="241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7"/>
        <v>756</v>
      </c>
      <c r="Y634" s="14">
        <f t="shared" si="188"/>
        <v>0</v>
      </c>
      <c r="Z634" s="14">
        <f t="shared" si="189"/>
        <v>0</v>
      </c>
      <c r="AA634" s="14">
        <f t="shared" si="190"/>
        <v>0</v>
      </c>
      <c r="AB634" s="14">
        <f t="shared" si="242"/>
        <v>0</v>
      </c>
      <c r="AC634" s="15">
        <f t="shared" si="241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7"/>
        <v>663.55200000000002</v>
      </c>
      <c r="Y635" s="14">
        <f t="shared" si="188"/>
        <v>0</v>
      </c>
      <c r="Z635" s="14">
        <f t="shared" si="189"/>
        <v>0</v>
      </c>
      <c r="AA635" s="14">
        <f t="shared" si="190"/>
        <v>0</v>
      </c>
      <c r="AB635" s="14">
        <f t="shared" si="242"/>
        <v>0</v>
      </c>
      <c r="AC635" s="15">
        <f t="shared" si="241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7"/>
        <v>489.6</v>
      </c>
      <c r="Y636" s="52">
        <f t="shared" si="188"/>
        <v>0</v>
      </c>
      <c r="Z636" s="52">
        <f t="shared" si="189"/>
        <v>0</v>
      </c>
      <c r="AA636" s="52">
        <f t="shared" si="19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800</v>
      </c>
      <c r="AF636" s="60"/>
      <c r="AH636" s="59"/>
    </row>
    <row r="637" spans="1:34">
      <c r="A637" s="99" t="s">
        <v>801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43">N637+S637</f>
        <v>571.20000000000005</v>
      </c>
      <c r="Y637" s="14">
        <f t="shared" ref="Y637:Y650" si="244">O637+T637</f>
        <v>0</v>
      </c>
      <c r="Z637" s="14">
        <f t="shared" ref="Z637:Z650" si="245">P637+U637</f>
        <v>0</v>
      </c>
      <c r="AA637" s="14">
        <f t="shared" ref="AA637:AA650" si="246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802</v>
      </c>
      <c r="B638" s="93">
        <v>16</v>
      </c>
      <c r="C638" s="21" t="s">
        <v>835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43"/>
        <v>461.03999999999996</v>
      </c>
      <c r="Y638" s="14">
        <f t="shared" si="244"/>
        <v>0</v>
      </c>
      <c r="Z638" s="14">
        <f t="shared" si="245"/>
        <v>0</v>
      </c>
      <c r="AA638" s="14">
        <f t="shared" si="246"/>
        <v>0</v>
      </c>
      <c r="AB638" s="14">
        <f>R638+W638</f>
        <v>208</v>
      </c>
      <c r="AC638" s="15">
        <f t="shared" ref="AC638:AC650" si="247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43"/>
        <v>461.03999999999996</v>
      </c>
      <c r="Y639" s="14">
        <f t="shared" si="244"/>
        <v>0</v>
      </c>
      <c r="Z639" s="14">
        <f t="shared" si="245"/>
        <v>0</v>
      </c>
      <c r="AA639" s="14">
        <f t="shared" si="246"/>
        <v>0</v>
      </c>
      <c r="AB639" s="14">
        <f t="shared" ref="AB639:AB650" si="248">R639+W639</f>
        <v>208</v>
      </c>
      <c r="AC639" s="15">
        <f t="shared" si="247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43"/>
        <v>461.03999999999996</v>
      </c>
      <c r="Y640" s="14">
        <f t="shared" si="244"/>
        <v>0</v>
      </c>
      <c r="Z640" s="14">
        <f t="shared" si="245"/>
        <v>0</v>
      </c>
      <c r="AA640" s="14">
        <f t="shared" si="246"/>
        <v>0</v>
      </c>
      <c r="AB640" s="14">
        <f t="shared" si="248"/>
        <v>208</v>
      </c>
      <c r="AC640" s="15">
        <f t="shared" si="247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43"/>
        <v>461.03999999999996</v>
      </c>
      <c r="Y641" s="14">
        <f t="shared" si="244"/>
        <v>0</v>
      </c>
      <c r="Z641" s="14">
        <f t="shared" si="245"/>
        <v>0</v>
      </c>
      <c r="AA641" s="14">
        <f t="shared" si="246"/>
        <v>0</v>
      </c>
      <c r="AB641" s="14">
        <f t="shared" si="248"/>
        <v>208</v>
      </c>
      <c r="AC641" s="15">
        <f t="shared" si="247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288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43"/>
        <v>159.12</v>
      </c>
      <c r="Y642" s="14">
        <f t="shared" si="244"/>
        <v>528</v>
      </c>
      <c r="Z642" s="14">
        <f t="shared" si="245"/>
        <v>0</v>
      </c>
      <c r="AA642" s="14">
        <f t="shared" si="246"/>
        <v>0</v>
      </c>
      <c r="AB642" s="14">
        <f t="shared" si="248"/>
        <v>0</v>
      </c>
      <c r="AC642" s="15">
        <f t="shared" si="247"/>
        <v>687.1</v>
      </c>
      <c r="AD642" s="48">
        <f>(ROUND(AC642-AC636,1)/AC636)</f>
        <v>-3.170800450958286E-2</v>
      </c>
      <c r="AE642" s="113"/>
      <c r="AF642" s="60"/>
      <c r="AH642" s="59"/>
    </row>
    <row r="643" spans="1:34">
      <c r="A643" s="99" t="s">
        <v>830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288</v>
      </c>
      <c r="V643" s="14">
        <f>(Q643/100)*(L643*$L$10)</f>
        <v>0</v>
      </c>
      <c r="W643" s="14">
        <f>(R643/100)*(K643*$K$10)+(R643/100)*(L643*$L$10)</f>
        <v>0</v>
      </c>
      <c r="X643" s="14">
        <f t="shared" si="243"/>
        <v>159.12</v>
      </c>
      <c r="Y643" s="14">
        <f t="shared" si="244"/>
        <v>0</v>
      </c>
      <c r="Z643" s="14">
        <f t="shared" si="245"/>
        <v>528</v>
      </c>
      <c r="AA643" s="14">
        <f t="shared" si="246"/>
        <v>0</v>
      </c>
      <c r="AB643" s="14">
        <f t="shared" si="248"/>
        <v>0</v>
      </c>
      <c r="AC643" s="15">
        <f t="shared" si="247"/>
        <v>687.1</v>
      </c>
      <c r="AD643" s="48">
        <f>(ROUND(AC643-AC636,1)/AC636)</f>
        <v>-3.170800450958286E-2</v>
      </c>
      <c r="AE643" s="113"/>
      <c r="AF643" s="60"/>
      <c r="AH643" s="59"/>
    </row>
    <row r="644" spans="1:34">
      <c r="A644" s="99" t="s">
        <v>831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288</v>
      </c>
      <c r="W644" s="14">
        <f>(R644/100)*(K644*$K$11)+(R644/100)*(L644*$L$11)</f>
        <v>0</v>
      </c>
      <c r="X644" s="14">
        <f t="shared" si="243"/>
        <v>159.12</v>
      </c>
      <c r="Y644" s="14">
        <f t="shared" si="244"/>
        <v>0</v>
      </c>
      <c r="Z644" s="14">
        <f t="shared" si="245"/>
        <v>0</v>
      </c>
      <c r="AA644" s="14">
        <f t="shared" si="246"/>
        <v>528</v>
      </c>
      <c r="AB644" s="14">
        <f t="shared" si="248"/>
        <v>0</v>
      </c>
      <c r="AC644" s="15">
        <f t="shared" si="247"/>
        <v>687.1</v>
      </c>
      <c r="AD644" s="48">
        <f>(ROUND(AC644-AC636,1)/AC636)</f>
        <v>-3.170800450958286E-2</v>
      </c>
      <c r="AE644" s="113"/>
      <c r="AF644" s="60"/>
      <c r="AH644" s="59"/>
    </row>
    <row r="645" spans="1:34">
      <c r="A645" s="99" t="s">
        <v>832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288</v>
      </c>
      <c r="X645" s="14">
        <f t="shared" si="243"/>
        <v>159.12</v>
      </c>
      <c r="Y645" s="14">
        <f t="shared" si="244"/>
        <v>0</v>
      </c>
      <c r="Z645" s="14">
        <f t="shared" si="245"/>
        <v>0</v>
      </c>
      <c r="AA645" s="14">
        <f t="shared" si="246"/>
        <v>0</v>
      </c>
      <c r="AB645" s="14">
        <f t="shared" si="248"/>
        <v>528</v>
      </c>
      <c r="AC645" s="15">
        <f t="shared" si="247"/>
        <v>687.1</v>
      </c>
      <c r="AD645" s="48">
        <f>(ROUND(AC645-AC636,1)/AC636)</f>
        <v>-3.170800450958286E-2</v>
      </c>
      <c r="AE645" s="113"/>
      <c r="AF645" s="60"/>
      <c r="AH645" s="83"/>
    </row>
    <row r="646" spans="1:34">
      <c r="A646" s="99" t="s">
        <v>833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336.6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150</v>
      </c>
      <c r="X646" s="14">
        <f t="shared" si="243"/>
        <v>489.6</v>
      </c>
      <c r="Y646" s="14">
        <f t="shared" si="244"/>
        <v>0</v>
      </c>
      <c r="Z646" s="14">
        <f t="shared" si="245"/>
        <v>0</v>
      </c>
      <c r="AA646" s="14">
        <f t="shared" si="246"/>
        <v>0</v>
      </c>
      <c r="AB646" s="14">
        <f t="shared" si="248"/>
        <v>225</v>
      </c>
      <c r="AC646" s="15">
        <f t="shared" si="247"/>
        <v>714.6</v>
      </c>
      <c r="AD646" s="48">
        <f>(ROUND(AC646-AC636,1)/AC636)</f>
        <v>7.0462232243517471E-3</v>
      </c>
      <c r="AE646" s="113"/>
      <c r="AF646" s="60"/>
      <c r="AH646" s="59"/>
    </row>
    <row r="647" spans="1:34">
      <c r="A647" s="99" t="s">
        <v>834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504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43"/>
        <v>714</v>
      </c>
      <c r="Y647" s="14">
        <f t="shared" si="244"/>
        <v>0</v>
      </c>
      <c r="Z647" s="14">
        <f t="shared" si="245"/>
        <v>0</v>
      </c>
      <c r="AA647" s="14">
        <f t="shared" si="246"/>
        <v>0</v>
      </c>
      <c r="AB647" s="14">
        <f t="shared" si="248"/>
        <v>0</v>
      </c>
      <c r="AC647" s="15">
        <f t="shared" si="247"/>
        <v>714</v>
      </c>
      <c r="AD647" s="48">
        <f>(ROUND(AC647-AC636,1)/AC636)</f>
        <v>6.2006764374295384E-3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504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43"/>
        <v>714</v>
      </c>
      <c r="Y648" s="14">
        <f t="shared" si="244"/>
        <v>0</v>
      </c>
      <c r="Z648" s="14">
        <f t="shared" si="245"/>
        <v>0</v>
      </c>
      <c r="AA648" s="14">
        <f t="shared" si="246"/>
        <v>0</v>
      </c>
      <c r="AB648" s="14">
        <f t="shared" si="248"/>
        <v>0</v>
      </c>
      <c r="AC648" s="15">
        <f t="shared" si="247"/>
        <v>714</v>
      </c>
      <c r="AD648" s="48">
        <f>(ROUND(AC648-AC636,1)/AC636)</f>
        <v>6.2006764374295384E-3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43"/>
        <v>652.80000000000007</v>
      </c>
      <c r="Y649" s="14">
        <f t="shared" si="244"/>
        <v>0</v>
      </c>
      <c r="Z649" s="14">
        <f t="shared" si="245"/>
        <v>0</v>
      </c>
      <c r="AA649" s="14">
        <f t="shared" si="246"/>
        <v>0</v>
      </c>
      <c r="AB649" s="14">
        <f t="shared" si="248"/>
        <v>176</v>
      </c>
      <c r="AC649" s="15">
        <f t="shared" si="247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43"/>
        <v>530.40000000000009</v>
      </c>
      <c r="Y650" s="14">
        <f t="shared" si="244"/>
        <v>0</v>
      </c>
      <c r="Z650" s="14">
        <f t="shared" si="245"/>
        <v>0</v>
      </c>
      <c r="AA650" s="14">
        <f t="shared" si="246"/>
        <v>0</v>
      </c>
      <c r="AB650" s="14">
        <f t="shared" si="248"/>
        <v>176</v>
      </c>
      <c r="AC650" s="15">
        <f t="shared" si="247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49">N651+S651</f>
        <v>600</v>
      </c>
      <c r="Y651" s="52">
        <f t="shared" ref="Y651:Y665" si="250">O651+T651</f>
        <v>0</v>
      </c>
      <c r="Z651" s="52">
        <f t="shared" ref="Z651:Z665" si="251">P651+U651</f>
        <v>0</v>
      </c>
      <c r="AA651" s="52">
        <f t="shared" ref="AA651:AA665" si="252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800</v>
      </c>
      <c r="AF651" s="60"/>
      <c r="AH651" s="59"/>
    </row>
    <row r="652" spans="1:34">
      <c r="A652" s="99" t="s">
        <v>801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49"/>
        <v>728</v>
      </c>
      <c r="Y652" s="14">
        <f t="shared" si="250"/>
        <v>0</v>
      </c>
      <c r="Z652" s="14">
        <f t="shared" si="251"/>
        <v>0</v>
      </c>
      <c r="AA652" s="14">
        <f t="shared" si="252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802</v>
      </c>
      <c r="B653" s="91">
        <v>18</v>
      </c>
      <c r="C653" s="21" t="s">
        <v>835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49"/>
        <v>560</v>
      </c>
      <c r="Y653" s="14">
        <f t="shared" si="250"/>
        <v>0</v>
      </c>
      <c r="Z653" s="14">
        <f t="shared" si="251"/>
        <v>0</v>
      </c>
      <c r="AA653" s="14">
        <f t="shared" si="252"/>
        <v>0</v>
      </c>
      <c r="AB653" s="14">
        <f>R653+W653</f>
        <v>0</v>
      </c>
      <c r="AC653" s="15">
        <f t="shared" ref="AC653:AC665" si="253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49"/>
        <v>560</v>
      </c>
      <c r="Y654" s="14">
        <f t="shared" si="250"/>
        <v>0</v>
      </c>
      <c r="Z654" s="14">
        <f t="shared" si="251"/>
        <v>0</v>
      </c>
      <c r="AA654" s="14">
        <f t="shared" si="252"/>
        <v>0</v>
      </c>
      <c r="AB654" s="14">
        <f t="shared" ref="AB654:AB665" si="254">R654+W654</f>
        <v>0</v>
      </c>
      <c r="AC654" s="15">
        <f t="shared" si="253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49"/>
        <v>560</v>
      </c>
      <c r="Y655" s="14">
        <f t="shared" si="250"/>
        <v>0</v>
      </c>
      <c r="Z655" s="14">
        <f t="shared" si="251"/>
        <v>0</v>
      </c>
      <c r="AA655" s="14">
        <f t="shared" si="252"/>
        <v>0</v>
      </c>
      <c r="AB655" s="14">
        <f t="shared" si="254"/>
        <v>0</v>
      </c>
      <c r="AC655" s="15">
        <f t="shared" si="253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49"/>
        <v>560</v>
      </c>
      <c r="Y656" s="14">
        <f t="shared" si="250"/>
        <v>0</v>
      </c>
      <c r="Z656" s="14">
        <f t="shared" si="251"/>
        <v>0</v>
      </c>
      <c r="AA656" s="14">
        <f t="shared" si="252"/>
        <v>0</v>
      </c>
      <c r="AB656" s="14">
        <f t="shared" si="254"/>
        <v>0</v>
      </c>
      <c r="AC656" s="15">
        <f t="shared" si="253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315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49"/>
        <v>195</v>
      </c>
      <c r="Y657" s="14">
        <f t="shared" si="250"/>
        <v>465</v>
      </c>
      <c r="Z657" s="14">
        <f t="shared" si="251"/>
        <v>0</v>
      </c>
      <c r="AA657" s="14">
        <f t="shared" si="252"/>
        <v>0</v>
      </c>
      <c r="AB657" s="14">
        <f t="shared" si="254"/>
        <v>0</v>
      </c>
      <c r="AC657" s="15">
        <f t="shared" si="253"/>
        <v>660</v>
      </c>
      <c r="AD657" s="48">
        <f>(ROUND(AC657-AC651,1)/AC651)</f>
        <v>0.1</v>
      </c>
      <c r="AE657" s="113"/>
      <c r="AF657" s="60"/>
      <c r="AH657" s="59"/>
    </row>
    <row r="658" spans="1:34">
      <c r="A658" s="99" t="s">
        <v>830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315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49"/>
        <v>195</v>
      </c>
      <c r="Y658" s="14">
        <f t="shared" si="250"/>
        <v>0</v>
      </c>
      <c r="Z658" s="14">
        <f t="shared" si="251"/>
        <v>465</v>
      </c>
      <c r="AA658" s="14">
        <f t="shared" si="252"/>
        <v>0</v>
      </c>
      <c r="AB658" s="14">
        <f t="shared" si="254"/>
        <v>0</v>
      </c>
      <c r="AC658" s="15">
        <f t="shared" si="253"/>
        <v>660</v>
      </c>
      <c r="AD658" s="48">
        <f>(ROUND(AC658-AC651,1)/AC651)</f>
        <v>0.1</v>
      </c>
      <c r="AE658" s="113"/>
      <c r="AF658" s="60"/>
      <c r="AH658" s="59"/>
    </row>
    <row r="659" spans="1:34">
      <c r="A659" s="99" t="s">
        <v>831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315</v>
      </c>
      <c r="W659" s="14">
        <f>(R659/100)*(K659*$K$11)+(R659/100)*(L659*$L$11)</f>
        <v>0</v>
      </c>
      <c r="X659" s="14">
        <f t="shared" si="249"/>
        <v>195</v>
      </c>
      <c r="Y659" s="14">
        <f t="shared" si="250"/>
        <v>0</v>
      </c>
      <c r="Z659" s="14">
        <f t="shared" si="251"/>
        <v>0</v>
      </c>
      <c r="AA659" s="14">
        <f t="shared" si="252"/>
        <v>465</v>
      </c>
      <c r="AB659" s="14">
        <f t="shared" si="254"/>
        <v>0</v>
      </c>
      <c r="AC659" s="15">
        <f t="shared" si="253"/>
        <v>660</v>
      </c>
      <c r="AD659" s="48">
        <f>(ROUND(AC659-AC651,1)/AC651)</f>
        <v>0.1</v>
      </c>
      <c r="AE659" s="113"/>
      <c r="AF659" s="60"/>
      <c r="AH659" s="59"/>
    </row>
    <row r="660" spans="1:34">
      <c r="A660" s="99" t="s">
        <v>832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315</v>
      </c>
      <c r="X660" s="14">
        <f t="shared" si="249"/>
        <v>195</v>
      </c>
      <c r="Y660" s="14">
        <f t="shared" si="250"/>
        <v>0</v>
      </c>
      <c r="Z660" s="14">
        <f t="shared" si="251"/>
        <v>0</v>
      </c>
      <c r="AA660" s="14">
        <f t="shared" si="252"/>
        <v>0</v>
      </c>
      <c r="AB660" s="14">
        <f t="shared" si="254"/>
        <v>465</v>
      </c>
      <c r="AC660" s="15">
        <f t="shared" si="253"/>
        <v>660</v>
      </c>
      <c r="AD660" s="48">
        <f>(ROUND(AC660-AC651,1)/AC651)</f>
        <v>0.1</v>
      </c>
      <c r="AE660" s="113"/>
      <c r="AF660" s="60"/>
      <c r="AH660" s="59"/>
    </row>
    <row r="661" spans="1:34">
      <c r="A661" s="99" t="s">
        <v>833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49"/>
        <v>690</v>
      </c>
      <c r="Y661" s="14">
        <f t="shared" si="250"/>
        <v>0</v>
      </c>
      <c r="Z661" s="14">
        <f t="shared" si="251"/>
        <v>0</v>
      </c>
      <c r="AA661" s="14">
        <f t="shared" si="252"/>
        <v>0</v>
      </c>
      <c r="AB661" s="14">
        <f t="shared" si="254"/>
        <v>0</v>
      </c>
      <c r="AC661" s="15">
        <f t="shared" si="253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49"/>
        <v>690</v>
      </c>
      <c r="Y662" s="14">
        <f t="shared" si="250"/>
        <v>0</v>
      </c>
      <c r="Z662" s="14">
        <f t="shared" si="251"/>
        <v>0</v>
      </c>
      <c r="AA662" s="14">
        <f t="shared" si="252"/>
        <v>0</v>
      </c>
      <c r="AB662" s="14">
        <f t="shared" si="254"/>
        <v>0</v>
      </c>
      <c r="AC662" s="15">
        <f t="shared" si="253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49"/>
        <v>690</v>
      </c>
      <c r="Y663" s="14">
        <f t="shared" si="250"/>
        <v>0</v>
      </c>
      <c r="Z663" s="14">
        <f t="shared" si="251"/>
        <v>0</v>
      </c>
      <c r="AA663" s="14">
        <f t="shared" si="252"/>
        <v>0</v>
      </c>
      <c r="AB663" s="14">
        <f t="shared" si="254"/>
        <v>0</v>
      </c>
      <c r="AC663" s="15">
        <f t="shared" si="253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49"/>
        <v>699.2</v>
      </c>
      <c r="Y664" s="14">
        <f t="shared" si="250"/>
        <v>0</v>
      </c>
      <c r="Z664" s="14">
        <f t="shared" si="251"/>
        <v>0</v>
      </c>
      <c r="AA664" s="14">
        <f t="shared" si="252"/>
        <v>0</v>
      </c>
      <c r="AB664" s="14">
        <f t="shared" si="254"/>
        <v>0</v>
      </c>
      <c r="AC664" s="15">
        <f t="shared" si="253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49"/>
        <v>699.2</v>
      </c>
      <c r="Y665" s="14">
        <f t="shared" si="250"/>
        <v>0</v>
      </c>
      <c r="Z665" s="14">
        <f t="shared" si="251"/>
        <v>0</v>
      </c>
      <c r="AA665" s="14">
        <f t="shared" si="252"/>
        <v>0</v>
      </c>
      <c r="AB665" s="14">
        <f t="shared" si="254"/>
        <v>0</v>
      </c>
      <c r="AC665" s="15">
        <f t="shared" si="253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55">N666+S666</f>
        <v>408</v>
      </c>
      <c r="Y666" s="52">
        <f t="shared" ref="Y666:Y680" si="256">O666+T666</f>
        <v>0</v>
      </c>
      <c r="Z666" s="52">
        <f t="shared" ref="Z666:Z680" si="257">P666+U666</f>
        <v>256</v>
      </c>
      <c r="AA666" s="52">
        <f t="shared" ref="AA666:AA680" si="258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800</v>
      </c>
      <c r="AF666" s="60"/>
      <c r="AH666" s="59"/>
    </row>
    <row r="667" spans="1:34">
      <c r="A667" s="99" t="s">
        <v>801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55"/>
        <v>530.40000000000009</v>
      </c>
      <c r="Y667" s="14">
        <f t="shared" si="256"/>
        <v>0</v>
      </c>
      <c r="Z667" s="14">
        <f t="shared" si="257"/>
        <v>204.8</v>
      </c>
      <c r="AA667" s="14">
        <f t="shared" si="258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802</v>
      </c>
      <c r="B668" s="93">
        <v>14</v>
      </c>
      <c r="C668" s="21" t="s">
        <v>835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55"/>
        <v>387.6</v>
      </c>
      <c r="Y668" s="14">
        <f t="shared" si="256"/>
        <v>0</v>
      </c>
      <c r="Z668" s="14">
        <f t="shared" si="257"/>
        <v>246.4</v>
      </c>
      <c r="AA668" s="14">
        <f t="shared" si="258"/>
        <v>0</v>
      </c>
      <c r="AB668" s="14">
        <f>R668+W668</f>
        <v>0</v>
      </c>
      <c r="AC668" s="15">
        <f t="shared" ref="AC668:AC680" si="259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55"/>
        <v>387.6</v>
      </c>
      <c r="Y669" s="14">
        <f t="shared" si="256"/>
        <v>0</v>
      </c>
      <c r="Z669" s="14">
        <f t="shared" si="257"/>
        <v>246.4</v>
      </c>
      <c r="AA669" s="14">
        <f t="shared" si="258"/>
        <v>0</v>
      </c>
      <c r="AB669" s="14">
        <f t="shared" ref="AB669:AB680" si="260">R669+W669</f>
        <v>0</v>
      </c>
      <c r="AC669" s="15">
        <f t="shared" si="259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55"/>
        <v>387.6</v>
      </c>
      <c r="Y670" s="14">
        <f t="shared" si="256"/>
        <v>0</v>
      </c>
      <c r="Z670" s="14">
        <f t="shared" si="257"/>
        <v>246.4</v>
      </c>
      <c r="AA670" s="14">
        <f t="shared" si="258"/>
        <v>0</v>
      </c>
      <c r="AB670" s="14">
        <f t="shared" si="260"/>
        <v>0</v>
      </c>
      <c r="AC670" s="15">
        <f t="shared" si="259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55"/>
        <v>387.6</v>
      </c>
      <c r="Y671" s="14">
        <f t="shared" si="256"/>
        <v>0</v>
      </c>
      <c r="Z671" s="14">
        <f t="shared" si="257"/>
        <v>246.4</v>
      </c>
      <c r="AA671" s="14">
        <f t="shared" si="258"/>
        <v>0</v>
      </c>
      <c r="AB671" s="14">
        <f t="shared" si="260"/>
        <v>0</v>
      </c>
      <c r="AC671" s="15">
        <f t="shared" si="259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288.3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55"/>
        <v>130</v>
      </c>
      <c r="Y672" s="14">
        <f t="shared" si="256"/>
        <v>520.79999999999995</v>
      </c>
      <c r="Z672" s="14">
        <f t="shared" si="257"/>
        <v>0</v>
      </c>
      <c r="AA672" s="14">
        <f t="shared" si="258"/>
        <v>0</v>
      </c>
      <c r="AB672" s="14">
        <f t="shared" si="260"/>
        <v>0</v>
      </c>
      <c r="AC672" s="15">
        <f t="shared" si="259"/>
        <v>650.79999999999995</v>
      </c>
      <c r="AD672" s="48">
        <f>(ROUND(AC672-AC666,1)/AC666)</f>
        <v>-1.9879518072289156E-2</v>
      </c>
      <c r="AE672" s="113"/>
      <c r="AF672" s="60"/>
      <c r="AH672" s="59"/>
    </row>
    <row r="673" spans="1:34">
      <c r="A673" s="99" t="s">
        <v>830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288.3</v>
      </c>
      <c r="V673" s="14">
        <f>(Q673/100)*(L673*$L$10)</f>
        <v>0</v>
      </c>
      <c r="W673" s="14">
        <f>(R673/100)*(K673*$K$10)+(R673/100)*(L673*$L$10)</f>
        <v>0</v>
      </c>
      <c r="X673" s="14">
        <f t="shared" si="255"/>
        <v>130</v>
      </c>
      <c r="Y673" s="14">
        <f t="shared" si="256"/>
        <v>0</v>
      </c>
      <c r="Z673" s="14">
        <f t="shared" si="257"/>
        <v>520.79999999999995</v>
      </c>
      <c r="AA673" s="14">
        <f t="shared" si="258"/>
        <v>0</v>
      </c>
      <c r="AB673" s="14">
        <f t="shared" si="260"/>
        <v>0</v>
      </c>
      <c r="AC673" s="15">
        <f t="shared" si="259"/>
        <v>650.79999999999995</v>
      </c>
      <c r="AD673" s="48">
        <f>(ROUND(AC673-AC666,1)/AC666)</f>
        <v>-1.9879518072289156E-2</v>
      </c>
      <c r="AE673" s="113"/>
      <c r="AF673" s="60"/>
      <c r="AH673" s="59"/>
    </row>
    <row r="674" spans="1:34">
      <c r="A674" s="99" t="s">
        <v>831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288.3</v>
      </c>
      <c r="W674" s="14">
        <f>(R674/100)*(K674*$K$11)+(R674/100)*(L674*$L$11)</f>
        <v>0</v>
      </c>
      <c r="X674" s="14">
        <f t="shared" si="255"/>
        <v>130</v>
      </c>
      <c r="Y674" s="14">
        <f t="shared" si="256"/>
        <v>0</v>
      </c>
      <c r="Z674" s="14">
        <f t="shared" si="257"/>
        <v>0</v>
      </c>
      <c r="AA674" s="14">
        <f t="shared" si="258"/>
        <v>520.79999999999995</v>
      </c>
      <c r="AB674" s="14">
        <f t="shared" si="260"/>
        <v>0</v>
      </c>
      <c r="AC674" s="15">
        <f t="shared" si="259"/>
        <v>650.79999999999995</v>
      </c>
      <c r="AD674" s="48">
        <f>(ROUND(AC674-AC666,1)/AC666)</f>
        <v>-1.9879518072289156E-2</v>
      </c>
      <c r="AE674" s="113"/>
      <c r="AF674" s="60"/>
      <c r="AH674" s="59"/>
    </row>
    <row r="675" spans="1:34">
      <c r="A675" s="99" t="s">
        <v>832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288.3</v>
      </c>
      <c r="X675" s="14">
        <f t="shared" si="255"/>
        <v>130</v>
      </c>
      <c r="Y675" s="14">
        <f t="shared" si="256"/>
        <v>0</v>
      </c>
      <c r="Z675" s="14">
        <f t="shared" si="257"/>
        <v>0</v>
      </c>
      <c r="AA675" s="14">
        <f t="shared" si="258"/>
        <v>0</v>
      </c>
      <c r="AB675" s="14">
        <f t="shared" si="260"/>
        <v>520.79999999999995</v>
      </c>
      <c r="AC675" s="15">
        <f t="shared" si="259"/>
        <v>650.79999999999995</v>
      </c>
      <c r="AD675" s="48">
        <f>(ROUND(AC675-AC666,1)/AC666)</f>
        <v>-1.9879518072289156E-2</v>
      </c>
      <c r="AE675" s="113"/>
      <c r="AF675" s="60"/>
      <c r="AH675" s="59"/>
    </row>
    <row r="676" spans="1:34">
      <c r="A676" s="99" t="s">
        <v>833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244.8</v>
      </c>
      <c r="T676" s="14">
        <f>(O676/100)*(K676*$K$13)+(O676/100)*(M676*$M$13)</f>
        <v>0</v>
      </c>
      <c r="U676" s="14">
        <f>(P676/100)*(K676*$K$13)+(P676/100)*(L676*$L$13)+(P676/100)*(M676*$M$13)</f>
        <v>144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55"/>
        <v>397.8</v>
      </c>
      <c r="Y676" s="14">
        <f t="shared" si="256"/>
        <v>0</v>
      </c>
      <c r="Z676" s="14">
        <f t="shared" si="257"/>
        <v>264</v>
      </c>
      <c r="AA676" s="14">
        <f t="shared" si="258"/>
        <v>0</v>
      </c>
      <c r="AB676" s="14">
        <f t="shared" si="260"/>
        <v>0</v>
      </c>
      <c r="AC676" s="15">
        <f t="shared" si="259"/>
        <v>661.8</v>
      </c>
      <c r="AD676" s="48">
        <f>(ROUND(AC676-AC666,1)/AC666)</f>
        <v>-3.3132530120481931E-3</v>
      </c>
      <c r="AE676" s="113"/>
      <c r="AF676" s="60"/>
      <c r="AH676" s="59"/>
    </row>
    <row r="677" spans="1:34">
      <c r="A677" s="99" t="s">
        <v>834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470.40000000000003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55"/>
        <v>680.40000000000009</v>
      </c>
      <c r="Y677" s="14">
        <f t="shared" si="256"/>
        <v>0</v>
      </c>
      <c r="Z677" s="14">
        <f t="shared" si="257"/>
        <v>0</v>
      </c>
      <c r="AA677" s="14">
        <f t="shared" si="258"/>
        <v>0</v>
      </c>
      <c r="AB677" s="14">
        <f t="shared" si="260"/>
        <v>0</v>
      </c>
      <c r="AC677" s="15">
        <f t="shared" si="259"/>
        <v>680.4</v>
      </c>
      <c r="AD677" s="48">
        <f>(ROUND(AC677-AC666,1)/AC666)</f>
        <v>2.4698795180722891E-2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470.40000000000003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55"/>
        <v>680.40000000000009</v>
      </c>
      <c r="Y678" s="14">
        <f t="shared" si="256"/>
        <v>0</v>
      </c>
      <c r="Z678" s="14">
        <f t="shared" si="257"/>
        <v>0</v>
      </c>
      <c r="AA678" s="14">
        <f t="shared" si="258"/>
        <v>0</v>
      </c>
      <c r="AB678" s="14">
        <f t="shared" si="260"/>
        <v>0</v>
      </c>
      <c r="AC678" s="15">
        <f t="shared" si="259"/>
        <v>680.4</v>
      </c>
      <c r="AD678" s="48">
        <f>(ROUND(AC678-AC666,1)/AC666)</f>
        <v>2.4698795180722891E-2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55"/>
        <v>509.18399999999997</v>
      </c>
      <c r="Y679" s="14">
        <f t="shared" si="256"/>
        <v>0</v>
      </c>
      <c r="Z679" s="14">
        <f t="shared" si="257"/>
        <v>204.8</v>
      </c>
      <c r="AA679" s="14">
        <f t="shared" si="258"/>
        <v>0</v>
      </c>
      <c r="AB679" s="14">
        <f t="shared" si="260"/>
        <v>0</v>
      </c>
      <c r="AC679" s="15">
        <f t="shared" si="259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55"/>
        <v>584.25600000000009</v>
      </c>
      <c r="Y680" s="14">
        <f t="shared" si="256"/>
        <v>0</v>
      </c>
      <c r="Z680" s="14">
        <f t="shared" si="257"/>
        <v>204.8</v>
      </c>
      <c r="AA680" s="14">
        <f t="shared" si="258"/>
        <v>0</v>
      </c>
      <c r="AB680" s="14">
        <f t="shared" si="260"/>
        <v>0</v>
      </c>
      <c r="AC680" s="15">
        <f t="shared" si="259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61">N681+S681</f>
        <v>599.20000000000005</v>
      </c>
      <c r="Y681" s="52">
        <f t="shared" ref="Y681:Y695" si="262">O681+T681</f>
        <v>0</v>
      </c>
      <c r="Z681" s="52">
        <f t="shared" ref="Z681:Z695" si="263">P681+U681</f>
        <v>0</v>
      </c>
      <c r="AA681" s="52">
        <f t="shared" ref="AA681:AA695" si="264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800</v>
      </c>
      <c r="AF681" s="60"/>
      <c r="AH681" s="59"/>
    </row>
    <row r="682" spans="1:34">
      <c r="A682" s="99" t="s">
        <v>801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61"/>
        <v>719.04000000000008</v>
      </c>
      <c r="Y682" s="14">
        <f t="shared" si="262"/>
        <v>0</v>
      </c>
      <c r="Z682" s="14">
        <f t="shared" si="263"/>
        <v>0</v>
      </c>
      <c r="AA682" s="14">
        <f t="shared" si="264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802</v>
      </c>
      <c r="B683" s="91">
        <v>10</v>
      </c>
      <c r="C683" s="21" t="s">
        <v>835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61"/>
        <v>560.68000000000006</v>
      </c>
      <c r="Y683" s="14">
        <f t="shared" si="262"/>
        <v>0</v>
      </c>
      <c r="Z683" s="14">
        <f t="shared" si="263"/>
        <v>0</v>
      </c>
      <c r="AA683" s="14">
        <f t="shared" si="264"/>
        <v>0</v>
      </c>
      <c r="AB683" s="14">
        <f>R683+W683</f>
        <v>0</v>
      </c>
      <c r="AC683" s="15">
        <f t="shared" ref="AC683:AC695" si="265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61"/>
        <v>560.68000000000006</v>
      </c>
      <c r="Y684" s="14">
        <f t="shared" si="262"/>
        <v>0</v>
      </c>
      <c r="Z684" s="14">
        <f t="shared" si="263"/>
        <v>0</v>
      </c>
      <c r="AA684" s="14">
        <f t="shared" si="264"/>
        <v>0</v>
      </c>
      <c r="AB684" s="14">
        <f t="shared" ref="AB684:AB695" si="266">R684+W684</f>
        <v>0</v>
      </c>
      <c r="AC684" s="15">
        <f t="shared" si="265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61"/>
        <v>560.68000000000006</v>
      </c>
      <c r="Y685" s="14">
        <f t="shared" si="262"/>
        <v>0</v>
      </c>
      <c r="Z685" s="14">
        <f t="shared" si="263"/>
        <v>0</v>
      </c>
      <c r="AA685" s="14">
        <f t="shared" si="264"/>
        <v>0</v>
      </c>
      <c r="AB685" s="14">
        <f t="shared" si="266"/>
        <v>0</v>
      </c>
      <c r="AC685" s="15">
        <f t="shared" si="265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61"/>
        <v>560.68000000000006</v>
      </c>
      <c r="Y686" s="14">
        <f t="shared" si="262"/>
        <v>0</v>
      </c>
      <c r="Z686" s="14">
        <f t="shared" si="263"/>
        <v>0</v>
      </c>
      <c r="AA686" s="14">
        <f t="shared" si="264"/>
        <v>0</v>
      </c>
      <c r="AB686" s="14">
        <f t="shared" si="266"/>
        <v>0</v>
      </c>
      <c r="AC686" s="15">
        <f t="shared" si="265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61"/>
        <v>230.25600000000003</v>
      </c>
      <c r="Y687" s="14">
        <f t="shared" si="262"/>
        <v>430.14</v>
      </c>
      <c r="Z687" s="14">
        <f t="shared" si="263"/>
        <v>0</v>
      </c>
      <c r="AA687" s="14">
        <f t="shared" si="264"/>
        <v>0</v>
      </c>
      <c r="AB687" s="14">
        <f t="shared" si="266"/>
        <v>0</v>
      </c>
      <c r="AC687" s="15">
        <f t="shared" si="265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61"/>
        <v>182.52</v>
      </c>
      <c r="Y688" s="14">
        <f t="shared" si="262"/>
        <v>0</v>
      </c>
      <c r="Z688" s="14">
        <f t="shared" si="263"/>
        <v>481.5</v>
      </c>
      <c r="AA688" s="14">
        <f t="shared" si="264"/>
        <v>0</v>
      </c>
      <c r="AB688" s="14">
        <f t="shared" si="266"/>
        <v>0</v>
      </c>
      <c r="AC688" s="15">
        <f t="shared" si="265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61"/>
        <v>112.32000000000001</v>
      </c>
      <c r="Y689" s="14">
        <f t="shared" si="262"/>
        <v>0</v>
      </c>
      <c r="Z689" s="14">
        <f t="shared" si="263"/>
        <v>0</v>
      </c>
      <c r="AA689" s="14">
        <f t="shared" si="264"/>
        <v>548.91</v>
      </c>
      <c r="AB689" s="14">
        <f t="shared" si="266"/>
        <v>0</v>
      </c>
      <c r="AC689" s="15">
        <f t="shared" si="265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61"/>
        <v>182.52</v>
      </c>
      <c r="Y690" s="14">
        <f t="shared" si="262"/>
        <v>0</v>
      </c>
      <c r="Z690" s="14">
        <f t="shared" si="263"/>
        <v>0</v>
      </c>
      <c r="AA690" s="14">
        <f t="shared" si="264"/>
        <v>0</v>
      </c>
      <c r="AB690" s="14">
        <f t="shared" si="266"/>
        <v>481.5</v>
      </c>
      <c r="AC690" s="15">
        <f t="shared" si="265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61"/>
        <v>690.15</v>
      </c>
      <c r="Y691" s="14">
        <f t="shared" si="262"/>
        <v>0</v>
      </c>
      <c r="Z691" s="14">
        <f t="shared" si="263"/>
        <v>0</v>
      </c>
      <c r="AA691" s="14">
        <f t="shared" si="264"/>
        <v>0</v>
      </c>
      <c r="AB691" s="14">
        <f t="shared" si="266"/>
        <v>0</v>
      </c>
      <c r="AC691" s="15">
        <f t="shared" si="265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61"/>
        <v>672</v>
      </c>
      <c r="Y692" s="14">
        <f t="shared" si="262"/>
        <v>0</v>
      </c>
      <c r="Z692" s="14">
        <f t="shared" si="263"/>
        <v>0</v>
      </c>
      <c r="AA692" s="14">
        <f t="shared" si="264"/>
        <v>0</v>
      </c>
      <c r="AB692" s="14">
        <f t="shared" si="266"/>
        <v>0</v>
      </c>
      <c r="AC692" s="15">
        <f t="shared" si="265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61"/>
        <v>672</v>
      </c>
      <c r="Y693" s="14">
        <f t="shared" si="262"/>
        <v>0</v>
      </c>
      <c r="Z693" s="14">
        <f t="shared" si="263"/>
        <v>0</v>
      </c>
      <c r="AA693" s="14">
        <f t="shared" si="264"/>
        <v>0</v>
      </c>
      <c r="AB693" s="14">
        <f t="shared" si="266"/>
        <v>0</v>
      </c>
      <c r="AC693" s="15">
        <f t="shared" si="265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61"/>
        <v>701.92000000000007</v>
      </c>
      <c r="Y694" s="14">
        <f t="shared" si="262"/>
        <v>0</v>
      </c>
      <c r="Z694" s="14">
        <f t="shared" si="263"/>
        <v>0</v>
      </c>
      <c r="AA694" s="14">
        <f t="shared" si="264"/>
        <v>0</v>
      </c>
      <c r="AB694" s="14">
        <f t="shared" si="266"/>
        <v>0</v>
      </c>
      <c r="AC694" s="15">
        <f t="shared" si="265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61"/>
        <v>701.92000000000007</v>
      </c>
      <c r="Y695" s="14">
        <f t="shared" si="262"/>
        <v>0</v>
      </c>
      <c r="Z695" s="14">
        <f t="shared" si="263"/>
        <v>0</v>
      </c>
      <c r="AA695" s="14">
        <f t="shared" si="264"/>
        <v>0</v>
      </c>
      <c r="AB695" s="14">
        <f t="shared" si="266"/>
        <v>0</v>
      </c>
      <c r="AC695" s="15">
        <f t="shared" si="265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67">N696+S696</f>
        <v>616</v>
      </c>
      <c r="Y696" s="52">
        <f t="shared" ref="Y696:Y710" si="268">O696+T696</f>
        <v>0</v>
      </c>
      <c r="Z696" s="52">
        <f t="shared" ref="Z696:Z710" si="269">P696+U696</f>
        <v>0</v>
      </c>
      <c r="AA696" s="52">
        <f t="shared" ref="AA696:AA710" si="270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800</v>
      </c>
      <c r="AF696" s="60"/>
      <c r="AH696" s="59"/>
    </row>
    <row r="697" spans="1:34">
      <c r="A697" s="99" t="s">
        <v>801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67"/>
        <v>744.80000000000007</v>
      </c>
      <c r="Y697" s="14">
        <f t="shared" si="268"/>
        <v>0</v>
      </c>
      <c r="Z697" s="14">
        <f t="shared" si="269"/>
        <v>0</v>
      </c>
      <c r="AA697" s="14">
        <f t="shared" si="270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802</v>
      </c>
      <c r="B698" s="93">
        <v>10</v>
      </c>
      <c r="C698" s="21" t="s">
        <v>835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67"/>
        <v>582.4</v>
      </c>
      <c r="Y698" s="14">
        <f t="shared" si="268"/>
        <v>0</v>
      </c>
      <c r="Z698" s="14">
        <f t="shared" si="269"/>
        <v>0</v>
      </c>
      <c r="AA698" s="14">
        <f t="shared" si="270"/>
        <v>0</v>
      </c>
      <c r="AB698" s="14">
        <f>R698+W698</f>
        <v>0</v>
      </c>
      <c r="AC698" s="15">
        <f t="shared" ref="AC698:AC710" si="271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67"/>
        <v>582.4</v>
      </c>
      <c r="Y699" s="14">
        <f t="shared" si="268"/>
        <v>0</v>
      </c>
      <c r="Z699" s="14">
        <f t="shared" si="269"/>
        <v>0</v>
      </c>
      <c r="AA699" s="14">
        <f t="shared" si="270"/>
        <v>0</v>
      </c>
      <c r="AB699" s="14">
        <f t="shared" ref="AB699:AB710" si="272">R699+W699</f>
        <v>0</v>
      </c>
      <c r="AC699" s="15">
        <f t="shared" si="271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67"/>
        <v>582.4</v>
      </c>
      <c r="Y700" s="14">
        <f t="shared" si="268"/>
        <v>0</v>
      </c>
      <c r="Z700" s="14">
        <f t="shared" si="269"/>
        <v>0</v>
      </c>
      <c r="AA700" s="14">
        <f t="shared" si="270"/>
        <v>0</v>
      </c>
      <c r="AB700" s="14">
        <f t="shared" si="272"/>
        <v>0</v>
      </c>
      <c r="AC700" s="15">
        <f t="shared" si="271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67"/>
        <v>582.4</v>
      </c>
      <c r="Y701" s="14">
        <f t="shared" si="268"/>
        <v>0</v>
      </c>
      <c r="Z701" s="14">
        <f t="shared" si="269"/>
        <v>0</v>
      </c>
      <c r="AA701" s="14">
        <f t="shared" si="270"/>
        <v>0</v>
      </c>
      <c r="AB701" s="14">
        <f t="shared" si="272"/>
        <v>0</v>
      </c>
      <c r="AC701" s="15">
        <f t="shared" si="271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67"/>
        <v>231.14000000000001</v>
      </c>
      <c r="Y702" s="14">
        <f t="shared" si="268"/>
        <v>449.4</v>
      </c>
      <c r="Z702" s="14">
        <f t="shared" si="269"/>
        <v>0</v>
      </c>
      <c r="AA702" s="14">
        <f t="shared" si="270"/>
        <v>0</v>
      </c>
      <c r="AB702" s="14">
        <f t="shared" si="272"/>
        <v>0</v>
      </c>
      <c r="AC702" s="15">
        <f t="shared" si="271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67"/>
        <v>188.37</v>
      </c>
      <c r="Y703" s="14">
        <f t="shared" si="268"/>
        <v>0</v>
      </c>
      <c r="Z703" s="14">
        <f t="shared" si="269"/>
        <v>491.40000000000003</v>
      </c>
      <c r="AA703" s="14">
        <f t="shared" si="270"/>
        <v>0</v>
      </c>
      <c r="AB703" s="14">
        <f t="shared" si="272"/>
        <v>0</v>
      </c>
      <c r="AC703" s="15">
        <f t="shared" si="271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67"/>
        <v>127.4</v>
      </c>
      <c r="Y704" s="14">
        <f t="shared" si="268"/>
        <v>0</v>
      </c>
      <c r="Z704" s="14">
        <f t="shared" si="269"/>
        <v>0</v>
      </c>
      <c r="AA704" s="14">
        <f t="shared" si="270"/>
        <v>554.40000000000009</v>
      </c>
      <c r="AB704" s="14">
        <f t="shared" si="272"/>
        <v>0</v>
      </c>
      <c r="AC704" s="15">
        <f t="shared" si="271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67"/>
        <v>188.37</v>
      </c>
      <c r="Y705" s="14">
        <f t="shared" si="268"/>
        <v>0</v>
      </c>
      <c r="Z705" s="14">
        <f t="shared" si="269"/>
        <v>0</v>
      </c>
      <c r="AA705" s="14">
        <f t="shared" si="270"/>
        <v>0</v>
      </c>
      <c r="AB705" s="14">
        <f t="shared" si="272"/>
        <v>491.40000000000003</v>
      </c>
      <c r="AC705" s="15">
        <f t="shared" si="271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67"/>
        <v>714</v>
      </c>
      <c r="Y706" s="14">
        <f t="shared" si="268"/>
        <v>0</v>
      </c>
      <c r="Z706" s="14">
        <f t="shared" si="269"/>
        <v>0</v>
      </c>
      <c r="AA706" s="14">
        <f t="shared" si="270"/>
        <v>0</v>
      </c>
      <c r="AB706" s="14">
        <f t="shared" si="272"/>
        <v>0</v>
      </c>
      <c r="AC706" s="15">
        <f t="shared" si="271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67"/>
        <v>698.7</v>
      </c>
      <c r="Y707" s="14">
        <f t="shared" si="268"/>
        <v>0</v>
      </c>
      <c r="Z707" s="14">
        <f t="shared" si="269"/>
        <v>0</v>
      </c>
      <c r="AA707" s="14">
        <f t="shared" si="270"/>
        <v>0</v>
      </c>
      <c r="AB707" s="14">
        <f t="shared" si="272"/>
        <v>0</v>
      </c>
      <c r="AC707" s="15">
        <f t="shared" si="271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67"/>
        <v>698.7</v>
      </c>
      <c r="Y708" s="14">
        <f t="shared" si="268"/>
        <v>0</v>
      </c>
      <c r="Z708" s="14">
        <f t="shared" si="269"/>
        <v>0</v>
      </c>
      <c r="AA708" s="14">
        <f t="shared" si="270"/>
        <v>0</v>
      </c>
      <c r="AB708" s="14">
        <f t="shared" si="272"/>
        <v>0</v>
      </c>
      <c r="AC708" s="15">
        <f t="shared" si="271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67"/>
        <v>723.52</v>
      </c>
      <c r="Y709" s="14">
        <f t="shared" si="268"/>
        <v>0</v>
      </c>
      <c r="Z709" s="14">
        <f t="shared" si="269"/>
        <v>0</v>
      </c>
      <c r="AA709" s="14">
        <f t="shared" si="270"/>
        <v>0</v>
      </c>
      <c r="AB709" s="14">
        <f t="shared" si="272"/>
        <v>0</v>
      </c>
      <c r="AC709" s="15">
        <f t="shared" si="271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67"/>
        <v>723.52</v>
      </c>
      <c r="Y710" s="14">
        <f t="shared" si="268"/>
        <v>0</v>
      </c>
      <c r="Z710" s="14">
        <f t="shared" si="269"/>
        <v>0</v>
      </c>
      <c r="AA710" s="14">
        <f t="shared" si="270"/>
        <v>0</v>
      </c>
      <c r="AB710" s="14">
        <f t="shared" si="272"/>
        <v>0</v>
      </c>
      <c r="AC710" s="15">
        <f t="shared" si="271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73">N711+S711</f>
        <v>349.2</v>
      </c>
      <c r="Y711" s="52">
        <f t="shared" ref="Y711:Y725" si="274">O711+T711</f>
        <v>324</v>
      </c>
      <c r="Z711" s="52">
        <f t="shared" ref="Z711:Z725" si="275">P711+U711</f>
        <v>0</v>
      </c>
      <c r="AA711" s="52">
        <f t="shared" ref="AA711:AA725" si="276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800</v>
      </c>
      <c r="AF711" s="60"/>
      <c r="AH711" s="59"/>
    </row>
    <row r="712" spans="1:34">
      <c r="A712" s="99" t="s">
        <v>801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73"/>
        <v>519.92000000000007</v>
      </c>
      <c r="Y712" s="14">
        <f t="shared" si="274"/>
        <v>259.2</v>
      </c>
      <c r="Z712" s="14">
        <f t="shared" si="275"/>
        <v>0</v>
      </c>
      <c r="AA712" s="14">
        <f t="shared" si="276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802</v>
      </c>
      <c r="B713" s="91">
        <v>16</v>
      </c>
      <c r="C713" s="21" t="s">
        <v>835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73"/>
        <v>473.36</v>
      </c>
      <c r="Y713" s="14">
        <f t="shared" si="274"/>
        <v>309.60000000000002</v>
      </c>
      <c r="Z713" s="14">
        <f t="shared" si="275"/>
        <v>0</v>
      </c>
      <c r="AA713" s="14">
        <f t="shared" si="276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73"/>
        <v>333.68</v>
      </c>
      <c r="Y714" s="14">
        <f t="shared" si="274"/>
        <v>309.60000000000002</v>
      </c>
      <c r="Z714" s="14">
        <f t="shared" si="275"/>
        <v>0</v>
      </c>
      <c r="AA714" s="14">
        <f t="shared" si="276"/>
        <v>0</v>
      </c>
      <c r="AB714" s="14">
        <f t="shared" ref="AB714:AB725" si="277">R714+W714</f>
        <v>0</v>
      </c>
      <c r="AC714" s="15">
        <f t="shared" ref="AC714:AC725" si="278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73"/>
        <v>333.68</v>
      </c>
      <c r="Y715" s="14">
        <f t="shared" si="274"/>
        <v>309.60000000000002</v>
      </c>
      <c r="Z715" s="14">
        <f t="shared" si="275"/>
        <v>0</v>
      </c>
      <c r="AA715" s="14">
        <f t="shared" si="276"/>
        <v>0</v>
      </c>
      <c r="AB715" s="14">
        <f t="shared" si="277"/>
        <v>0</v>
      </c>
      <c r="AC715" s="15">
        <f t="shared" si="278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73"/>
        <v>333.68</v>
      </c>
      <c r="Y716" s="14">
        <f t="shared" si="274"/>
        <v>309.60000000000002</v>
      </c>
      <c r="Z716" s="14">
        <f t="shared" si="275"/>
        <v>0</v>
      </c>
      <c r="AA716" s="14">
        <f t="shared" si="276"/>
        <v>0</v>
      </c>
      <c r="AB716" s="14">
        <f t="shared" si="277"/>
        <v>0</v>
      </c>
      <c r="AC716" s="15">
        <f t="shared" si="278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297.59999999999997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73"/>
        <v>114.66</v>
      </c>
      <c r="Y717" s="14">
        <f t="shared" si="274"/>
        <v>537.59999999999991</v>
      </c>
      <c r="Z717" s="14">
        <f t="shared" si="275"/>
        <v>0</v>
      </c>
      <c r="AA717" s="14">
        <f t="shared" si="276"/>
        <v>0</v>
      </c>
      <c r="AB717" s="14">
        <f t="shared" si="277"/>
        <v>0</v>
      </c>
      <c r="AC717" s="15">
        <f t="shared" si="278"/>
        <v>652.29999999999995</v>
      </c>
      <c r="AD717" s="48">
        <f>(ROUND(AC717-AC711,1)/AC711)</f>
        <v>-3.1045751633986925E-2</v>
      </c>
      <c r="AE717" s="113"/>
      <c r="AF717" s="60"/>
      <c r="AH717" s="59"/>
    </row>
    <row r="718" spans="1:34">
      <c r="A718" s="99" t="s">
        <v>830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297.59999999999997</v>
      </c>
      <c r="V718" s="14">
        <f>(Q718/100)*(L718*$L$10)</f>
        <v>0</v>
      </c>
      <c r="W718" s="14">
        <f>(R718/100)*(K718*$K$10)+(R718/100)*(L718*$L$10)</f>
        <v>0</v>
      </c>
      <c r="X718" s="14">
        <f t="shared" si="273"/>
        <v>114.66</v>
      </c>
      <c r="Y718" s="14">
        <f t="shared" si="274"/>
        <v>0</v>
      </c>
      <c r="Z718" s="14">
        <f t="shared" si="275"/>
        <v>537.59999999999991</v>
      </c>
      <c r="AA718" s="14">
        <f t="shared" si="276"/>
        <v>0</v>
      </c>
      <c r="AB718" s="14">
        <f t="shared" si="277"/>
        <v>0</v>
      </c>
      <c r="AC718" s="15">
        <f t="shared" si="278"/>
        <v>652.29999999999995</v>
      </c>
      <c r="AD718" s="48">
        <f>(ROUND(AC718-AC711,1)/AC711)</f>
        <v>-3.1045751633986925E-2</v>
      </c>
      <c r="AE718" s="113"/>
      <c r="AF718" s="60"/>
      <c r="AH718" s="59"/>
    </row>
    <row r="719" spans="1:34">
      <c r="A719" s="99" t="s">
        <v>831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297.59999999999997</v>
      </c>
      <c r="W719" s="14">
        <f>(R719/100)*(K719*$K$11)+(R719/100)*(L719*$L$11)</f>
        <v>0</v>
      </c>
      <c r="X719" s="14">
        <f t="shared" si="273"/>
        <v>114.66</v>
      </c>
      <c r="Y719" s="14">
        <f t="shared" si="274"/>
        <v>0</v>
      </c>
      <c r="Z719" s="14">
        <f t="shared" si="275"/>
        <v>0</v>
      </c>
      <c r="AA719" s="14">
        <f t="shared" si="276"/>
        <v>537.59999999999991</v>
      </c>
      <c r="AB719" s="14">
        <f t="shared" si="277"/>
        <v>0</v>
      </c>
      <c r="AC719" s="15">
        <f t="shared" si="278"/>
        <v>652.29999999999995</v>
      </c>
      <c r="AD719" s="48">
        <f>(ROUND(AC719-AC711,1)/AC711)</f>
        <v>-3.1045751633986925E-2</v>
      </c>
      <c r="AE719" s="113"/>
      <c r="AF719" s="60"/>
      <c r="AH719" s="59"/>
    </row>
    <row r="720" spans="1:34">
      <c r="A720" s="99" t="s">
        <v>832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297.59999999999997</v>
      </c>
      <c r="X720" s="14">
        <f t="shared" si="273"/>
        <v>114.66</v>
      </c>
      <c r="Y720" s="14">
        <f t="shared" si="274"/>
        <v>0</v>
      </c>
      <c r="Z720" s="14">
        <f t="shared" si="275"/>
        <v>0</v>
      </c>
      <c r="AA720" s="14">
        <f t="shared" si="276"/>
        <v>0</v>
      </c>
      <c r="AB720" s="14">
        <f t="shared" si="277"/>
        <v>537.59999999999991</v>
      </c>
      <c r="AC720" s="15">
        <f t="shared" si="278"/>
        <v>652.29999999999995</v>
      </c>
      <c r="AD720" s="48">
        <f>(ROUND(AC720-AC711,1)/AC711)</f>
        <v>-3.1045751633986925E-2</v>
      </c>
      <c r="AE720" s="113"/>
      <c r="AF720" s="60"/>
      <c r="AH720" s="59"/>
    </row>
    <row r="721" spans="1:34">
      <c r="A721" s="99" t="s">
        <v>833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203.70000000000002</v>
      </c>
      <c r="T721" s="14">
        <f>(O721/100)*(K721*$K$13)+(O721/100)*(M721*$M$13)</f>
        <v>189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73"/>
        <v>349.20000000000005</v>
      </c>
      <c r="Y721" s="14">
        <f t="shared" si="274"/>
        <v>324</v>
      </c>
      <c r="Z721" s="14">
        <f t="shared" si="275"/>
        <v>0</v>
      </c>
      <c r="AA721" s="14">
        <f t="shared" si="276"/>
        <v>0</v>
      </c>
      <c r="AB721" s="14">
        <f t="shared" si="277"/>
        <v>0</v>
      </c>
      <c r="AC721" s="15">
        <f t="shared" si="278"/>
        <v>673.2</v>
      </c>
      <c r="AD721" s="48">
        <f>(ROUND(AC721-AC711,1)/AC711)</f>
        <v>0</v>
      </c>
      <c r="AE721" s="113"/>
      <c r="AF721" s="60"/>
      <c r="AH721" s="59"/>
    </row>
    <row r="722" spans="1:34">
      <c r="A722" s="99" t="s">
        <v>834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478.5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73"/>
        <v>696</v>
      </c>
      <c r="Y722" s="14">
        <f t="shared" si="274"/>
        <v>0</v>
      </c>
      <c r="Z722" s="14">
        <f t="shared" si="275"/>
        <v>0</v>
      </c>
      <c r="AA722" s="14">
        <f t="shared" si="276"/>
        <v>0</v>
      </c>
      <c r="AB722" s="14">
        <f t="shared" si="277"/>
        <v>0</v>
      </c>
      <c r="AC722" s="15">
        <f t="shared" si="278"/>
        <v>696</v>
      </c>
      <c r="AD722" s="48">
        <f>(ROUND(AC722-AC711,1)/AC711)</f>
        <v>3.3868092691622102E-2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478.5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73"/>
        <v>696</v>
      </c>
      <c r="Y723" s="14">
        <f t="shared" si="274"/>
        <v>0</v>
      </c>
      <c r="Z723" s="14">
        <f t="shared" si="275"/>
        <v>0</v>
      </c>
      <c r="AA723" s="14">
        <f t="shared" si="276"/>
        <v>0</v>
      </c>
      <c r="AB723" s="14">
        <f t="shared" si="277"/>
        <v>0</v>
      </c>
      <c r="AC723" s="15">
        <f t="shared" si="278"/>
        <v>696</v>
      </c>
      <c r="AD723" s="48">
        <f>(ROUND(AC723-AC711,1)/AC711)</f>
        <v>3.3868092691622102E-2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73"/>
        <v>501.29600000000005</v>
      </c>
      <c r="Y724" s="14">
        <f t="shared" si="274"/>
        <v>259.2</v>
      </c>
      <c r="Z724" s="14">
        <f t="shared" si="275"/>
        <v>0</v>
      </c>
      <c r="AA724" s="14">
        <f t="shared" si="276"/>
        <v>0</v>
      </c>
      <c r="AB724" s="14">
        <f t="shared" si="277"/>
        <v>0</v>
      </c>
      <c r="AC724" s="15">
        <f t="shared" si="278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73"/>
        <v>501.29600000000005</v>
      </c>
      <c r="Y725" s="14">
        <f t="shared" si="274"/>
        <v>259.2</v>
      </c>
      <c r="Z725" s="14">
        <f t="shared" si="275"/>
        <v>0</v>
      </c>
      <c r="AA725" s="14">
        <f t="shared" si="276"/>
        <v>0</v>
      </c>
      <c r="AB725" s="14">
        <f t="shared" si="277"/>
        <v>0</v>
      </c>
      <c r="AC725" s="15">
        <f t="shared" si="278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254.40000000000003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64</v>
      </c>
      <c r="W726" s="52">
        <f>(R726/100)*(K726*$K$3)+(R726/100)*(L726*$L$3)</f>
        <v>0</v>
      </c>
      <c r="X726" s="52">
        <f t="shared" ref="X726:X740" si="279">N726+S726</f>
        <v>466.40000000000003</v>
      </c>
      <c r="Y726" s="52">
        <f t="shared" ref="Y726:Y740" si="280">O726+T726</f>
        <v>0</v>
      </c>
      <c r="Z726" s="52">
        <f t="shared" ref="Z726:Z740" si="281">P726+U726</f>
        <v>0</v>
      </c>
      <c r="AA726" s="52">
        <f t="shared" ref="AA726:AA740" si="282">Q726+V726</f>
        <v>224</v>
      </c>
      <c r="AB726" s="52">
        <f>R726+W726</f>
        <v>0</v>
      </c>
      <c r="AC726" s="53">
        <f>ROUND(X726+Y726+Z726+AA726+AB726,1)</f>
        <v>690.4</v>
      </c>
      <c r="AD726" s="58"/>
      <c r="AE726" s="111"/>
      <c r="AF726" s="63"/>
      <c r="AH726" s="59"/>
    </row>
    <row r="727" spans="1:34">
      <c r="A727" s="99" t="s">
        <v>801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415.52000000000004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51.2</v>
      </c>
      <c r="W727" s="14">
        <f>(R727/100)*(K727*$K$4)+(R727/100)*(L727*$L$4)</f>
        <v>0</v>
      </c>
      <c r="X727" s="14">
        <f t="shared" si="279"/>
        <v>585.12000000000012</v>
      </c>
      <c r="Y727" s="14">
        <f t="shared" si="280"/>
        <v>0</v>
      </c>
      <c r="Z727" s="14">
        <f t="shared" si="281"/>
        <v>0</v>
      </c>
      <c r="AA727" s="14">
        <f t="shared" si="282"/>
        <v>179.2</v>
      </c>
      <c r="AB727" s="14">
        <f>R727+W727</f>
        <v>0</v>
      </c>
      <c r="AC727" s="15">
        <f>ROUND(X727+Y727+Z727+AA727+AB727,1)</f>
        <v>764.3</v>
      </c>
      <c r="AD727" s="48">
        <f>(ROUND(AC727-AC726,1)/AC726)</f>
        <v>0.10703939745075319</v>
      </c>
      <c r="AE727" s="113"/>
      <c r="AF727" s="60"/>
      <c r="AH727" s="59"/>
    </row>
    <row r="728" spans="1:34">
      <c r="A728" s="99" t="s">
        <v>802</v>
      </c>
      <c r="B728" s="93">
        <v>18</v>
      </c>
      <c r="C728" s="21" t="s">
        <v>835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228.96000000000004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57.6</v>
      </c>
      <c r="W728" s="14">
        <f>(R728/100)*(K728*$K$5)+(R728/100)*(L728*$L$5)</f>
        <v>0</v>
      </c>
      <c r="X728" s="14">
        <f t="shared" si="279"/>
        <v>440.96000000000004</v>
      </c>
      <c r="Y728" s="14">
        <f t="shared" si="280"/>
        <v>0</v>
      </c>
      <c r="Z728" s="14">
        <f t="shared" si="281"/>
        <v>0</v>
      </c>
      <c r="AA728" s="14">
        <f t="shared" si="282"/>
        <v>217.6</v>
      </c>
      <c r="AB728" s="14">
        <f>R728+W728</f>
        <v>0</v>
      </c>
      <c r="AC728" s="15">
        <f t="shared" ref="AC728:AC740" si="283">ROUND(X728+Y728+Z728+AA728+AB728,1)</f>
        <v>658.6</v>
      </c>
      <c r="AD728" s="48">
        <f>(ROUND(AC728-AC726,1)/AC726)</f>
        <v>-4.6060254924681347E-2</v>
      </c>
      <c r="AE728" s="113"/>
      <c r="AF728" s="60"/>
      <c r="AH728" s="59"/>
    </row>
    <row r="729" spans="1:34">
      <c r="A729" s="99" t="s">
        <v>803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228.96000000000004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57.6</v>
      </c>
      <c r="W729" s="14">
        <f>(R729/100)*(K729*$K$6)+(R729/100)*(L729*$L$6)</f>
        <v>0</v>
      </c>
      <c r="X729" s="14">
        <f t="shared" si="279"/>
        <v>440.96000000000004</v>
      </c>
      <c r="Y729" s="14">
        <f t="shared" si="280"/>
        <v>0</v>
      </c>
      <c r="Z729" s="14">
        <f t="shared" si="281"/>
        <v>0</v>
      </c>
      <c r="AA729" s="14">
        <f t="shared" si="282"/>
        <v>217.6</v>
      </c>
      <c r="AB729" s="14">
        <f t="shared" ref="AB729:AB740" si="284">R729+W729</f>
        <v>0</v>
      </c>
      <c r="AC729" s="15">
        <f t="shared" si="283"/>
        <v>658.6</v>
      </c>
      <c r="AD729" s="48">
        <f>(ROUND(AC729-AC726,1)/AC726)</f>
        <v>-4.6060254924681347E-2</v>
      </c>
      <c r="AE729" s="113"/>
      <c r="AF729" s="60"/>
      <c r="AH729" s="59"/>
    </row>
    <row r="730" spans="1:34">
      <c r="A730" s="99" t="s">
        <v>804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228.96000000000004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57.6</v>
      </c>
      <c r="W730" s="14">
        <f>(R730/100)*(K730*$K$7)+(R730/100)*(L730*$L$7)</f>
        <v>0</v>
      </c>
      <c r="X730" s="14">
        <f t="shared" si="279"/>
        <v>440.96000000000004</v>
      </c>
      <c r="Y730" s="14">
        <f t="shared" si="280"/>
        <v>0</v>
      </c>
      <c r="Z730" s="14">
        <f t="shared" si="281"/>
        <v>0</v>
      </c>
      <c r="AA730" s="14">
        <f t="shared" si="282"/>
        <v>217.6</v>
      </c>
      <c r="AB730" s="14">
        <f t="shared" si="284"/>
        <v>0</v>
      </c>
      <c r="AC730" s="15">
        <f t="shared" si="283"/>
        <v>658.6</v>
      </c>
      <c r="AD730" s="48">
        <f>(ROUND(AC730-AC726,1)/AC726)</f>
        <v>-4.6060254924681347E-2</v>
      </c>
      <c r="AE730" s="113"/>
      <c r="AF730" s="60"/>
      <c r="AH730" s="59"/>
    </row>
    <row r="731" spans="1:34">
      <c r="A731" s="99" t="s">
        <v>654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228.96000000000004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57.6</v>
      </c>
      <c r="W731" s="14">
        <f>(R731/100)*(K731*$K$8)+(R731/100)*(L731*$L$8)</f>
        <v>0</v>
      </c>
      <c r="X731" s="14">
        <f t="shared" si="279"/>
        <v>440.96000000000004</v>
      </c>
      <c r="Y731" s="14">
        <f t="shared" si="280"/>
        <v>0</v>
      </c>
      <c r="Z731" s="14">
        <f t="shared" si="281"/>
        <v>0</v>
      </c>
      <c r="AA731" s="14">
        <f t="shared" si="282"/>
        <v>217.6</v>
      </c>
      <c r="AB731" s="14">
        <f t="shared" si="284"/>
        <v>0</v>
      </c>
      <c r="AC731" s="15">
        <f t="shared" si="283"/>
        <v>658.6</v>
      </c>
      <c r="AD731" s="48">
        <f>(ROUND(AC731-AC726,1)/AC726)</f>
        <v>-4.6060254924681347E-2</v>
      </c>
      <c r="AE731" s="113"/>
      <c r="AF731" s="60"/>
      <c r="AH731" s="59"/>
    </row>
    <row r="732" spans="1:34">
      <c r="A732" s="99" t="s">
        <v>595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82.68</v>
      </c>
      <c r="T732" s="14">
        <f>(O732/100)*(K732*$K$9)</f>
        <v>302.39999999999998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79"/>
        <v>151.58000000000001</v>
      </c>
      <c r="Y732" s="14">
        <f t="shared" si="280"/>
        <v>542.4</v>
      </c>
      <c r="Z732" s="14">
        <f t="shared" si="281"/>
        <v>0</v>
      </c>
      <c r="AA732" s="14">
        <f t="shared" si="282"/>
        <v>0</v>
      </c>
      <c r="AB732" s="14">
        <f t="shared" si="284"/>
        <v>0</v>
      </c>
      <c r="AC732" s="15">
        <f t="shared" si="283"/>
        <v>694</v>
      </c>
      <c r="AD732" s="48">
        <f>(ROUND(AC732-AC726,1)/AC726)</f>
        <v>5.2143684820393976E-3</v>
      </c>
      <c r="AE732" s="113"/>
      <c r="AF732" s="60"/>
      <c r="AH732" s="59"/>
    </row>
    <row r="733" spans="1:34">
      <c r="A733" s="99" t="s">
        <v>830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82.68</v>
      </c>
      <c r="T733" s="14">
        <f>(O733/100)*(K733*$J$10)</f>
        <v>0</v>
      </c>
      <c r="U733" s="14">
        <f>(P733/100)*(K733*$K$10)+(P733/100)*(L733*$L$10)</f>
        <v>302.39999999999998</v>
      </c>
      <c r="V733" s="14">
        <f>(Q733/100)*(L733*$L$10)</f>
        <v>0</v>
      </c>
      <c r="W733" s="14">
        <f>(R733/100)*(K733*$K$10)+(R733/100)*(L733*$L$10)</f>
        <v>0</v>
      </c>
      <c r="X733" s="14">
        <f t="shared" si="279"/>
        <v>151.58000000000001</v>
      </c>
      <c r="Y733" s="14">
        <f t="shared" si="280"/>
        <v>0</v>
      </c>
      <c r="Z733" s="14">
        <f t="shared" si="281"/>
        <v>542.4</v>
      </c>
      <c r="AA733" s="14">
        <f t="shared" si="282"/>
        <v>0</v>
      </c>
      <c r="AB733" s="14">
        <f t="shared" si="284"/>
        <v>0</v>
      </c>
      <c r="AC733" s="15">
        <f t="shared" si="283"/>
        <v>694</v>
      </c>
      <c r="AD733" s="48">
        <f>(ROUND(AC733-AC726,1)/AC726)</f>
        <v>5.2143684820393976E-3</v>
      </c>
      <c r="AE733" s="113"/>
      <c r="AF733" s="60"/>
      <c r="AH733" s="59"/>
    </row>
    <row r="734" spans="1:34">
      <c r="A734" s="99" t="s">
        <v>831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82.68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302.39999999999998</v>
      </c>
      <c r="W734" s="14">
        <f>(R734/100)*(K734*$K$11)+(R734/100)*(L734*$L$11)</f>
        <v>0</v>
      </c>
      <c r="X734" s="14">
        <f t="shared" si="279"/>
        <v>151.58000000000001</v>
      </c>
      <c r="Y734" s="14">
        <f t="shared" si="280"/>
        <v>0</v>
      </c>
      <c r="Z734" s="14">
        <f t="shared" si="281"/>
        <v>0</v>
      </c>
      <c r="AA734" s="14">
        <f t="shared" si="282"/>
        <v>542.4</v>
      </c>
      <c r="AB734" s="14">
        <f t="shared" si="284"/>
        <v>0</v>
      </c>
      <c r="AC734" s="15">
        <f t="shared" si="283"/>
        <v>694</v>
      </c>
      <c r="AD734" s="48">
        <f>(ROUND(AC734-AC726,1)/AC726)</f>
        <v>5.2143684820393976E-3</v>
      </c>
      <c r="AE734" s="113"/>
      <c r="AF734" s="60"/>
      <c r="AH734" s="59"/>
    </row>
    <row r="735" spans="1:34">
      <c r="A735" s="99" t="s">
        <v>832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82.68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302.39999999999998</v>
      </c>
      <c r="X735" s="14">
        <f t="shared" si="279"/>
        <v>151.58000000000001</v>
      </c>
      <c r="Y735" s="14">
        <f t="shared" si="280"/>
        <v>0</v>
      </c>
      <c r="Z735" s="14">
        <f t="shared" si="281"/>
        <v>0</v>
      </c>
      <c r="AA735" s="14">
        <f t="shared" si="282"/>
        <v>0</v>
      </c>
      <c r="AB735" s="14">
        <f t="shared" si="284"/>
        <v>542.4</v>
      </c>
      <c r="AC735" s="15">
        <f t="shared" si="283"/>
        <v>694</v>
      </c>
      <c r="AD735" s="48">
        <f>(ROUND(AC735-AC726,1)/AC726)</f>
        <v>5.2143684820393976E-3</v>
      </c>
      <c r="AE735" s="113"/>
      <c r="AF735" s="60"/>
      <c r="AH735" s="59"/>
    </row>
    <row r="736" spans="1:34">
      <c r="A736" s="99" t="s">
        <v>833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286.20000000000005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120</v>
      </c>
      <c r="W736" s="14">
        <f>(R736/100)*(K736*$K$13)+(R736/100)*(L736*$L$13)+(R736/100)*(M736*$M$13)</f>
        <v>0</v>
      </c>
      <c r="X736" s="14">
        <f t="shared" si="279"/>
        <v>445.20000000000005</v>
      </c>
      <c r="Y736" s="14">
        <f t="shared" si="280"/>
        <v>0</v>
      </c>
      <c r="Z736" s="14">
        <f t="shared" si="281"/>
        <v>0</v>
      </c>
      <c r="AA736" s="14">
        <f t="shared" si="282"/>
        <v>240</v>
      </c>
      <c r="AB736" s="14">
        <f t="shared" si="284"/>
        <v>0</v>
      </c>
      <c r="AC736" s="15">
        <f t="shared" si="283"/>
        <v>685.2</v>
      </c>
      <c r="AD736" s="48">
        <f>(ROUND(AC736-AC726,1)/AC726)</f>
        <v>-7.5318655851680186E-3</v>
      </c>
      <c r="AE736" s="113"/>
      <c r="AF736" s="60"/>
      <c r="AH736" s="59"/>
    </row>
    <row r="737" spans="1:34">
      <c r="A737" s="99" t="s">
        <v>834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499.5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79"/>
        <v>724.5</v>
      </c>
      <c r="Y737" s="14">
        <f t="shared" si="280"/>
        <v>0</v>
      </c>
      <c r="Z737" s="14">
        <f t="shared" si="281"/>
        <v>0</v>
      </c>
      <c r="AA737" s="14">
        <f t="shared" si="282"/>
        <v>0</v>
      </c>
      <c r="AB737" s="14">
        <f t="shared" si="284"/>
        <v>0</v>
      </c>
      <c r="AC737" s="15">
        <f t="shared" si="283"/>
        <v>724.5</v>
      </c>
      <c r="AD737" s="48">
        <f>(ROUND(AC737-AC726,1)/AC726)</f>
        <v>4.939165701042874E-2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499.5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79"/>
        <v>724.5</v>
      </c>
      <c r="Y738" s="14">
        <f t="shared" si="280"/>
        <v>0</v>
      </c>
      <c r="Z738" s="14">
        <f t="shared" si="281"/>
        <v>0</v>
      </c>
      <c r="AA738" s="14">
        <f t="shared" si="282"/>
        <v>0</v>
      </c>
      <c r="AB738" s="14">
        <f t="shared" si="284"/>
        <v>0</v>
      </c>
      <c r="AC738" s="15">
        <f t="shared" si="283"/>
        <v>724.5</v>
      </c>
      <c r="AD738" s="48">
        <f>(ROUND(AC738-AC726,1)/AC726)</f>
        <v>4.939165701042874E-2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473.18400000000008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51.2</v>
      </c>
      <c r="W739" s="14">
        <f>(R739/100)*(K739*$K$16)+(R739/100)*(L739*$L$16)</f>
        <v>0</v>
      </c>
      <c r="X739" s="14">
        <f t="shared" si="279"/>
        <v>642.78400000000011</v>
      </c>
      <c r="Y739" s="14">
        <f t="shared" si="280"/>
        <v>0</v>
      </c>
      <c r="Z739" s="14">
        <f t="shared" si="281"/>
        <v>0</v>
      </c>
      <c r="AA739" s="14">
        <f t="shared" si="282"/>
        <v>179.2</v>
      </c>
      <c r="AB739" s="14">
        <f t="shared" si="284"/>
        <v>0</v>
      </c>
      <c r="AC739" s="15">
        <f t="shared" si="283"/>
        <v>822</v>
      </c>
      <c r="AD739" s="48">
        <f>(ROUND(AC739-AC726,1)/AC726)</f>
        <v>0.19061413673232908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382.44799999999998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51.2</v>
      </c>
      <c r="W740" s="14">
        <f>(R740/100)*(K740*$K$17)+(R740/100)*(L740*$L$17)</f>
        <v>0</v>
      </c>
      <c r="X740" s="14">
        <f t="shared" si="279"/>
        <v>552.048</v>
      </c>
      <c r="Y740" s="14">
        <f t="shared" si="280"/>
        <v>0</v>
      </c>
      <c r="Z740" s="14">
        <f t="shared" si="281"/>
        <v>0</v>
      </c>
      <c r="AA740" s="14">
        <f t="shared" si="282"/>
        <v>179.2</v>
      </c>
      <c r="AB740" s="14">
        <f t="shared" si="284"/>
        <v>0</v>
      </c>
      <c r="AC740" s="15">
        <f t="shared" si="283"/>
        <v>731.2</v>
      </c>
      <c r="AD740" s="48">
        <f>(ROUND(AC740-AC726,1)/AC726)</f>
        <v>5.9096176129779833E-2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85">N741+S741</f>
        <v>234</v>
      </c>
      <c r="Y741" s="52">
        <f t="shared" ref="Y741:Y756" si="286">O741+T741</f>
        <v>150</v>
      </c>
      <c r="Z741" s="52">
        <f t="shared" ref="Z741:Z756" si="287">P741+U741</f>
        <v>200</v>
      </c>
      <c r="AA741" s="52">
        <f t="shared" ref="AA741:AA756" si="288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85"/>
        <v>421.2</v>
      </c>
      <c r="Y742" s="14">
        <f t="shared" si="286"/>
        <v>120</v>
      </c>
      <c r="Z742" s="14">
        <f t="shared" si="287"/>
        <v>160</v>
      </c>
      <c r="AA742" s="14">
        <f t="shared" si="288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800</v>
      </c>
      <c r="AF742" s="60"/>
      <c r="AH742" s="59"/>
    </row>
    <row r="743" spans="1:34">
      <c r="A743" s="99" t="s">
        <v>802</v>
      </c>
      <c r="B743" s="91">
        <v>10</v>
      </c>
      <c r="C743" s="21" t="s">
        <v>835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85"/>
        <v>223.60000000000002</v>
      </c>
      <c r="Y743" s="14">
        <f t="shared" si="286"/>
        <v>145</v>
      </c>
      <c r="Z743" s="14">
        <f t="shared" si="287"/>
        <v>190</v>
      </c>
      <c r="AA743" s="14">
        <f t="shared" si="288"/>
        <v>0</v>
      </c>
      <c r="AB743" s="14">
        <f>R743+W743</f>
        <v>190</v>
      </c>
      <c r="AC743" s="15">
        <f t="shared" ref="AC743:AC755" si="289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85"/>
        <v>223.60000000000002</v>
      </c>
      <c r="Y744" s="14">
        <f t="shared" si="286"/>
        <v>145</v>
      </c>
      <c r="Z744" s="14">
        <f t="shared" si="287"/>
        <v>190</v>
      </c>
      <c r="AA744" s="14">
        <f t="shared" si="288"/>
        <v>0</v>
      </c>
      <c r="AB744" s="14">
        <f t="shared" ref="AB744:AB755" si="290">R744+W744</f>
        <v>190</v>
      </c>
      <c r="AC744" s="15">
        <f t="shared" si="289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85"/>
        <v>223.60000000000002</v>
      </c>
      <c r="Y745" s="14">
        <f t="shared" si="286"/>
        <v>145</v>
      </c>
      <c r="Z745" s="14">
        <f t="shared" si="287"/>
        <v>190</v>
      </c>
      <c r="AA745" s="14">
        <f t="shared" si="288"/>
        <v>0</v>
      </c>
      <c r="AB745" s="14">
        <f t="shared" si="290"/>
        <v>190</v>
      </c>
      <c r="AC745" s="15">
        <f t="shared" si="289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85"/>
        <v>223.60000000000002</v>
      </c>
      <c r="Y746" s="14">
        <f t="shared" si="286"/>
        <v>145</v>
      </c>
      <c r="Z746" s="14">
        <f t="shared" si="287"/>
        <v>190</v>
      </c>
      <c r="AA746" s="14">
        <f t="shared" si="288"/>
        <v>0</v>
      </c>
      <c r="AB746" s="14">
        <f t="shared" si="290"/>
        <v>190</v>
      </c>
      <c r="AC746" s="15">
        <f t="shared" si="289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300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85"/>
        <v>152.1</v>
      </c>
      <c r="Y747" s="14">
        <f t="shared" si="286"/>
        <v>600</v>
      </c>
      <c r="Z747" s="14">
        <f t="shared" si="287"/>
        <v>0</v>
      </c>
      <c r="AA747" s="14">
        <f t="shared" si="288"/>
        <v>0</v>
      </c>
      <c r="AB747" s="14">
        <f t="shared" si="290"/>
        <v>0</v>
      </c>
      <c r="AC747" s="15">
        <f t="shared" si="289"/>
        <v>752.1</v>
      </c>
      <c r="AD747" s="48">
        <f>(ROUND(AC747-AC741,1)/AC741)</f>
        <v>-4.0688775510204077E-2</v>
      </c>
      <c r="AE747" s="113"/>
      <c r="AF747" s="60"/>
      <c r="AH747" s="59"/>
    </row>
    <row r="748" spans="1:34">
      <c r="A748" s="99" t="s">
        <v>830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300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85"/>
        <v>152.1</v>
      </c>
      <c r="Y748" s="14">
        <f t="shared" si="286"/>
        <v>0</v>
      </c>
      <c r="Z748" s="14">
        <f t="shared" si="287"/>
        <v>600</v>
      </c>
      <c r="AA748" s="14">
        <f t="shared" si="288"/>
        <v>0</v>
      </c>
      <c r="AB748" s="14">
        <f t="shared" si="290"/>
        <v>0</v>
      </c>
      <c r="AC748" s="15">
        <f t="shared" si="289"/>
        <v>752.1</v>
      </c>
      <c r="AD748" s="48">
        <f>(ROUND(AC748-AC741,1)/AC741)</f>
        <v>-4.0688775510204077E-2</v>
      </c>
      <c r="AE748" s="113"/>
      <c r="AF748" s="60"/>
      <c r="AH748" s="59"/>
    </row>
    <row r="749" spans="1:34">
      <c r="A749" s="99" t="s">
        <v>831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300</v>
      </c>
      <c r="W749" s="14">
        <f>(R749/100)*(K749*$K$11)+(R749/100)*(L749*$L$11)</f>
        <v>0</v>
      </c>
      <c r="X749" s="14">
        <f t="shared" si="285"/>
        <v>152.1</v>
      </c>
      <c r="Y749" s="14">
        <f t="shared" si="286"/>
        <v>0</v>
      </c>
      <c r="Z749" s="14">
        <f t="shared" si="287"/>
        <v>0</v>
      </c>
      <c r="AA749" s="14">
        <f t="shared" si="288"/>
        <v>600</v>
      </c>
      <c r="AB749" s="14">
        <f t="shared" si="290"/>
        <v>0</v>
      </c>
      <c r="AC749" s="15">
        <f t="shared" si="289"/>
        <v>752.1</v>
      </c>
      <c r="AD749" s="48">
        <f>(ROUND(AC749-AC741,1)/AC741)</f>
        <v>-4.0688775510204077E-2</v>
      </c>
      <c r="AE749" s="113"/>
      <c r="AF749" s="60"/>
      <c r="AH749" s="59"/>
    </row>
    <row r="750" spans="1:34">
      <c r="A750" s="99" t="s">
        <v>832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300</v>
      </c>
      <c r="X750" s="14">
        <f t="shared" si="285"/>
        <v>152.1</v>
      </c>
      <c r="Y750" s="14">
        <f t="shared" si="286"/>
        <v>0</v>
      </c>
      <c r="Z750" s="14">
        <f t="shared" si="287"/>
        <v>0</v>
      </c>
      <c r="AA750" s="14">
        <f t="shared" si="288"/>
        <v>0</v>
      </c>
      <c r="AB750" s="14">
        <f t="shared" si="290"/>
        <v>600</v>
      </c>
      <c r="AC750" s="15">
        <f t="shared" si="289"/>
        <v>752.1</v>
      </c>
      <c r="AD750" s="48">
        <f>(ROUND(AC750-AC741,1)/AC741)</f>
        <v>-4.0688775510204077E-2</v>
      </c>
      <c r="AE750" s="113"/>
      <c r="AF750" s="60"/>
      <c r="AH750" s="59"/>
    </row>
    <row r="751" spans="1:34">
      <c r="A751" s="99" t="s">
        <v>833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126.75</v>
      </c>
      <c r="T751" s="14">
        <f>(O751/100)*(K751*$K$13)+(O751/100)*(M751*$M$13)</f>
        <v>75</v>
      </c>
      <c r="U751" s="14">
        <f>(P751/100)*(K751*$K$13)+(P751/100)*(L751*$L$13)+(P751/100)*(M751*$M$13)</f>
        <v>112.5</v>
      </c>
      <c r="V751" s="14">
        <f>(Q751/100)*(L751*$L$13)+(Q751/100)*(M751*$M$13)</f>
        <v>0</v>
      </c>
      <c r="W751" s="14">
        <f>(R751/100)*(K751*$K$13)+(R751/100)*(L751*$L$13)+(R751/100)*(M751*$M$13)</f>
        <v>112.5</v>
      </c>
      <c r="X751" s="14">
        <f t="shared" si="285"/>
        <v>224.25</v>
      </c>
      <c r="Y751" s="14">
        <f t="shared" si="286"/>
        <v>150</v>
      </c>
      <c r="Z751" s="14">
        <f t="shared" si="287"/>
        <v>187.5</v>
      </c>
      <c r="AA751" s="14">
        <f t="shared" si="288"/>
        <v>0</v>
      </c>
      <c r="AB751" s="14">
        <f t="shared" si="290"/>
        <v>187.5</v>
      </c>
      <c r="AC751" s="15">
        <f t="shared" si="289"/>
        <v>749.3</v>
      </c>
      <c r="AD751" s="48">
        <f>(ROUND(AC751-AC741,1)/AC741)</f>
        <v>-4.4260204081632656E-2</v>
      </c>
      <c r="AE751" s="113"/>
      <c r="AF751" s="60"/>
      <c r="AH751" s="59"/>
    </row>
    <row r="752" spans="1:34">
      <c r="A752" s="99" t="s">
        <v>834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513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85"/>
        <v>798</v>
      </c>
      <c r="Y752" s="14">
        <f t="shared" si="286"/>
        <v>0</v>
      </c>
      <c r="Z752" s="14">
        <f t="shared" si="287"/>
        <v>0</v>
      </c>
      <c r="AA752" s="14">
        <f t="shared" si="288"/>
        <v>0</v>
      </c>
      <c r="AB752" s="14">
        <f t="shared" si="290"/>
        <v>0</v>
      </c>
      <c r="AC752" s="15">
        <f t="shared" si="289"/>
        <v>798</v>
      </c>
      <c r="AD752" s="48">
        <f>(ROUND(AC752-AC741,1)/AC741)</f>
        <v>1.7857142857142856E-2</v>
      </c>
      <c r="AE752" s="113"/>
      <c r="AF752" s="60"/>
      <c r="AH752" s="59"/>
    </row>
    <row r="753" spans="1:34">
      <c r="A753" s="99"/>
      <c r="B753" s="91" t="s">
        <v>876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513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85"/>
        <v>798</v>
      </c>
      <c r="Y753" s="14">
        <f t="shared" si="286"/>
        <v>0</v>
      </c>
      <c r="Z753" s="14">
        <f t="shared" si="287"/>
        <v>0</v>
      </c>
      <c r="AA753" s="14">
        <f t="shared" si="288"/>
        <v>0</v>
      </c>
      <c r="AB753" s="14">
        <f t="shared" si="290"/>
        <v>0</v>
      </c>
      <c r="AC753" s="15">
        <f t="shared" si="289"/>
        <v>798</v>
      </c>
      <c r="AD753" s="48">
        <f>(ROUND(AC753-AC741,1)/AC741)</f>
        <v>1.7857142857142856E-2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85"/>
        <v>408.72</v>
      </c>
      <c r="Y754" s="14">
        <f t="shared" si="286"/>
        <v>120</v>
      </c>
      <c r="Z754" s="14">
        <f t="shared" si="287"/>
        <v>160</v>
      </c>
      <c r="AA754" s="14">
        <f t="shared" si="288"/>
        <v>0</v>
      </c>
      <c r="AB754" s="14">
        <f t="shared" si="290"/>
        <v>160</v>
      </c>
      <c r="AC754" s="15">
        <f t="shared" si="289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85"/>
        <v>408.72</v>
      </c>
      <c r="Y755" s="14">
        <f t="shared" si="286"/>
        <v>120</v>
      </c>
      <c r="Z755" s="14">
        <f t="shared" si="287"/>
        <v>160</v>
      </c>
      <c r="AA755" s="14">
        <f t="shared" si="288"/>
        <v>0</v>
      </c>
      <c r="AB755" s="14">
        <f t="shared" si="290"/>
        <v>160</v>
      </c>
      <c r="AC755" s="15">
        <f t="shared" si="289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85"/>
        <v>0</v>
      </c>
      <c r="Y756" s="52">
        <f t="shared" si="286"/>
        <v>600</v>
      </c>
      <c r="Z756" s="52">
        <f t="shared" si="287"/>
        <v>0</v>
      </c>
      <c r="AA756" s="52">
        <f t="shared" si="288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91">N757+S757</f>
        <v>0</v>
      </c>
      <c r="Y757" s="14">
        <f t="shared" ref="Y757:Y770" si="292">O757+T757</f>
        <v>640</v>
      </c>
      <c r="Z757" s="14">
        <f t="shared" ref="Z757:Z770" si="293">P757+U757</f>
        <v>0</v>
      </c>
      <c r="AA757" s="14">
        <f t="shared" ref="AA757:AA770" si="294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800</v>
      </c>
      <c r="AF757" s="60"/>
      <c r="AH757" s="59"/>
    </row>
    <row r="758" spans="1:34">
      <c r="A758" s="99" t="s">
        <v>802</v>
      </c>
      <c r="B758" s="93">
        <v>0</v>
      </c>
      <c r="C758" s="21" t="s">
        <v>835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91"/>
        <v>0</v>
      </c>
      <c r="Y758" s="14">
        <f t="shared" si="292"/>
        <v>560</v>
      </c>
      <c r="Z758" s="14">
        <f t="shared" si="293"/>
        <v>0</v>
      </c>
      <c r="AA758" s="14">
        <f t="shared" si="294"/>
        <v>0</v>
      </c>
      <c r="AB758" s="14">
        <f>R758+W758</f>
        <v>0</v>
      </c>
      <c r="AC758" s="15">
        <f t="shared" ref="AC758:AC770" si="295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91"/>
        <v>0</v>
      </c>
      <c r="Y759" s="14">
        <f t="shared" si="292"/>
        <v>560</v>
      </c>
      <c r="Z759" s="14">
        <f t="shared" si="293"/>
        <v>0</v>
      </c>
      <c r="AA759" s="14">
        <f t="shared" si="294"/>
        <v>0</v>
      </c>
      <c r="AB759" s="14">
        <f t="shared" ref="AB759:AB770" si="296">R759+W759</f>
        <v>0</v>
      </c>
      <c r="AC759" s="15">
        <f t="shared" si="295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91"/>
        <v>0</v>
      </c>
      <c r="Y760" s="14">
        <f t="shared" si="292"/>
        <v>560</v>
      </c>
      <c r="Z760" s="14">
        <f t="shared" si="293"/>
        <v>0</v>
      </c>
      <c r="AA760" s="14">
        <f t="shared" si="294"/>
        <v>0</v>
      </c>
      <c r="AB760" s="14">
        <f t="shared" si="296"/>
        <v>0</v>
      </c>
      <c r="AC760" s="15">
        <f t="shared" si="295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91"/>
        <v>0</v>
      </c>
      <c r="Y761" s="14">
        <f t="shared" si="292"/>
        <v>560</v>
      </c>
      <c r="Z761" s="14">
        <f t="shared" si="293"/>
        <v>0</v>
      </c>
      <c r="AA761" s="14">
        <f t="shared" si="294"/>
        <v>0</v>
      </c>
      <c r="AB761" s="14">
        <f t="shared" si="296"/>
        <v>0</v>
      </c>
      <c r="AC761" s="15">
        <f t="shared" si="295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120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91"/>
        <v>0</v>
      </c>
      <c r="Y762" s="14">
        <f t="shared" si="292"/>
        <v>754.80000000000007</v>
      </c>
      <c r="Z762" s="14">
        <f t="shared" si="293"/>
        <v>0</v>
      </c>
      <c r="AA762" s="14">
        <f t="shared" si="294"/>
        <v>0</v>
      </c>
      <c r="AB762" s="14">
        <f t="shared" si="296"/>
        <v>0</v>
      </c>
      <c r="AC762" s="15">
        <f t="shared" si="295"/>
        <v>754.8</v>
      </c>
      <c r="AD762" s="48">
        <f>(ROUND(AC762-AC756,1)/AC756)</f>
        <v>0.25800000000000001</v>
      </c>
      <c r="AE762" s="113"/>
      <c r="AF762" s="60"/>
      <c r="AH762" s="59"/>
    </row>
    <row r="763" spans="1:34">
      <c r="A763" s="99" t="s">
        <v>830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91"/>
        <v>0</v>
      </c>
      <c r="Y763" s="14">
        <f t="shared" si="292"/>
        <v>0</v>
      </c>
      <c r="Z763" s="14">
        <f t="shared" si="293"/>
        <v>666</v>
      </c>
      <c r="AA763" s="14">
        <f t="shared" si="294"/>
        <v>0</v>
      </c>
      <c r="AB763" s="14">
        <f t="shared" si="296"/>
        <v>0</v>
      </c>
      <c r="AC763" s="15">
        <f t="shared" si="295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91"/>
        <v>0</v>
      </c>
      <c r="Y764" s="14">
        <f t="shared" si="292"/>
        <v>0</v>
      </c>
      <c r="Z764" s="14">
        <f t="shared" si="293"/>
        <v>0</v>
      </c>
      <c r="AA764" s="14">
        <f t="shared" si="294"/>
        <v>666</v>
      </c>
      <c r="AB764" s="14">
        <f t="shared" si="296"/>
        <v>0</v>
      </c>
      <c r="AC764" s="15">
        <f t="shared" si="295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91"/>
        <v>0</v>
      </c>
      <c r="Y765" s="14">
        <f t="shared" si="292"/>
        <v>0</v>
      </c>
      <c r="Z765" s="14">
        <f t="shared" si="293"/>
        <v>0</v>
      </c>
      <c r="AA765" s="14">
        <f t="shared" si="294"/>
        <v>0</v>
      </c>
      <c r="AB765" s="14">
        <f t="shared" si="296"/>
        <v>666</v>
      </c>
      <c r="AC765" s="15">
        <f t="shared" si="295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91"/>
        <v>0</v>
      </c>
      <c r="Y766" s="14">
        <f t="shared" si="292"/>
        <v>690</v>
      </c>
      <c r="Z766" s="14">
        <f t="shared" si="293"/>
        <v>0</v>
      </c>
      <c r="AA766" s="14">
        <f t="shared" si="294"/>
        <v>0</v>
      </c>
      <c r="AB766" s="14">
        <f t="shared" si="296"/>
        <v>0</v>
      </c>
      <c r="AC766" s="15">
        <f t="shared" si="295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91"/>
        <v>666</v>
      </c>
      <c r="Y767" s="14">
        <f t="shared" si="292"/>
        <v>0</v>
      </c>
      <c r="Z767" s="14">
        <f t="shared" si="293"/>
        <v>0</v>
      </c>
      <c r="AA767" s="14">
        <f t="shared" si="294"/>
        <v>0</v>
      </c>
      <c r="AB767" s="14">
        <f t="shared" si="296"/>
        <v>0</v>
      </c>
      <c r="AC767" s="15">
        <f t="shared" si="295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91"/>
        <v>666</v>
      </c>
      <c r="Y768" s="14">
        <f t="shared" si="292"/>
        <v>0</v>
      </c>
      <c r="Z768" s="14">
        <f t="shared" si="293"/>
        <v>0</v>
      </c>
      <c r="AA768" s="14">
        <f t="shared" si="294"/>
        <v>0</v>
      </c>
      <c r="AB768" s="14">
        <f t="shared" si="296"/>
        <v>0</v>
      </c>
      <c r="AC768" s="15">
        <f t="shared" si="295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91"/>
        <v>0</v>
      </c>
      <c r="Y769" s="14">
        <f t="shared" si="292"/>
        <v>640</v>
      </c>
      <c r="Z769" s="14">
        <f t="shared" si="293"/>
        <v>0</v>
      </c>
      <c r="AA769" s="14">
        <f t="shared" si="294"/>
        <v>0</v>
      </c>
      <c r="AB769" s="14">
        <f t="shared" si="296"/>
        <v>0</v>
      </c>
      <c r="AC769" s="15">
        <f t="shared" si="295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91"/>
        <v>0</v>
      </c>
      <c r="Y770" s="14">
        <f t="shared" si="292"/>
        <v>640</v>
      </c>
      <c r="Z770" s="14">
        <f t="shared" si="293"/>
        <v>0</v>
      </c>
      <c r="AA770" s="14">
        <f t="shared" si="294"/>
        <v>0</v>
      </c>
      <c r="AB770" s="14">
        <f t="shared" si="296"/>
        <v>0</v>
      </c>
      <c r="AC770" s="15">
        <f t="shared" si="295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97">N771+S771</f>
        <v>600</v>
      </c>
      <c r="Y771" s="52">
        <f t="shared" ref="Y771:Y785" si="298">O771+T771</f>
        <v>0</v>
      </c>
      <c r="Z771" s="52">
        <f t="shared" ref="Z771:Z785" si="299">P771+U771</f>
        <v>0</v>
      </c>
      <c r="AA771" s="52">
        <f t="shared" ref="AA771:AA785" si="300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97"/>
        <v>696</v>
      </c>
      <c r="Y772" s="14">
        <f t="shared" si="298"/>
        <v>0</v>
      </c>
      <c r="Z772" s="14">
        <f t="shared" si="299"/>
        <v>0</v>
      </c>
      <c r="AA772" s="14">
        <f t="shared" si="300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800</v>
      </c>
      <c r="AF772" s="60"/>
      <c r="AH772" s="59"/>
    </row>
    <row r="773" spans="1:34">
      <c r="A773" s="99" t="s">
        <v>802</v>
      </c>
      <c r="B773" s="91">
        <v>12</v>
      </c>
      <c r="C773" s="21" t="s">
        <v>835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97"/>
        <v>564</v>
      </c>
      <c r="Y773" s="14">
        <f t="shared" si="298"/>
        <v>0</v>
      </c>
      <c r="Z773" s="14">
        <f t="shared" si="299"/>
        <v>0</v>
      </c>
      <c r="AA773" s="14">
        <f t="shared" si="300"/>
        <v>0</v>
      </c>
      <c r="AB773" s="14">
        <f>R773+W773</f>
        <v>0</v>
      </c>
      <c r="AC773" s="15">
        <f t="shared" ref="AC773:AC785" si="301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97"/>
        <v>564</v>
      </c>
      <c r="Y774" s="14">
        <f t="shared" si="298"/>
        <v>0</v>
      </c>
      <c r="Z774" s="14">
        <f t="shared" si="299"/>
        <v>0</v>
      </c>
      <c r="AA774" s="14">
        <f t="shared" si="300"/>
        <v>0</v>
      </c>
      <c r="AB774" s="14">
        <f t="shared" ref="AB774:AB786" si="302">R774+W774</f>
        <v>0</v>
      </c>
      <c r="AC774" s="15">
        <f t="shared" si="301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97"/>
        <v>564</v>
      </c>
      <c r="Y775" s="14">
        <f t="shared" si="298"/>
        <v>0</v>
      </c>
      <c r="Z775" s="14">
        <f t="shared" si="299"/>
        <v>0</v>
      </c>
      <c r="AA775" s="14">
        <f t="shared" si="300"/>
        <v>0</v>
      </c>
      <c r="AB775" s="14">
        <f t="shared" si="302"/>
        <v>0</v>
      </c>
      <c r="AC775" s="15">
        <f t="shared" si="301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97"/>
        <v>564</v>
      </c>
      <c r="Y776" s="14">
        <f t="shared" si="298"/>
        <v>0</v>
      </c>
      <c r="Z776" s="14">
        <f t="shared" si="299"/>
        <v>0</v>
      </c>
      <c r="AA776" s="14">
        <f t="shared" si="300"/>
        <v>0</v>
      </c>
      <c r="AB776" s="14">
        <f t="shared" si="302"/>
        <v>0</v>
      </c>
      <c r="AC776" s="15">
        <f t="shared" si="301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97"/>
        <v>195</v>
      </c>
      <c r="Y777" s="14">
        <f t="shared" si="298"/>
        <v>468</v>
      </c>
      <c r="Z777" s="14">
        <f t="shared" si="299"/>
        <v>0</v>
      </c>
      <c r="AA777" s="14">
        <f t="shared" si="300"/>
        <v>0</v>
      </c>
      <c r="AB777" s="14">
        <f t="shared" si="302"/>
        <v>0</v>
      </c>
      <c r="AC777" s="15">
        <f t="shared" si="301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97"/>
        <v>195</v>
      </c>
      <c r="Y778" s="14">
        <f t="shared" si="298"/>
        <v>0</v>
      </c>
      <c r="Z778" s="14">
        <f t="shared" si="299"/>
        <v>468</v>
      </c>
      <c r="AA778" s="14">
        <f t="shared" si="300"/>
        <v>0</v>
      </c>
      <c r="AB778" s="14">
        <f t="shared" si="302"/>
        <v>0</v>
      </c>
      <c r="AC778" s="15">
        <f t="shared" si="301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97"/>
        <v>195</v>
      </c>
      <c r="Y779" s="14">
        <f t="shared" si="298"/>
        <v>0</v>
      </c>
      <c r="Z779" s="14">
        <f t="shared" si="299"/>
        <v>0</v>
      </c>
      <c r="AA779" s="14">
        <f t="shared" si="300"/>
        <v>468</v>
      </c>
      <c r="AB779" s="14">
        <f t="shared" si="302"/>
        <v>0</v>
      </c>
      <c r="AC779" s="15">
        <f t="shared" si="301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97"/>
        <v>195</v>
      </c>
      <c r="Y780" s="14">
        <f t="shared" si="298"/>
        <v>0</v>
      </c>
      <c r="Z780" s="14">
        <f t="shared" si="299"/>
        <v>0</v>
      </c>
      <c r="AA780" s="14">
        <f t="shared" si="300"/>
        <v>0</v>
      </c>
      <c r="AB780" s="14">
        <f t="shared" si="302"/>
        <v>468</v>
      </c>
      <c r="AC780" s="15">
        <f t="shared" si="301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97"/>
        <v>694.8</v>
      </c>
      <c r="Y781" s="14">
        <f t="shared" si="298"/>
        <v>0</v>
      </c>
      <c r="Z781" s="14">
        <f t="shared" si="299"/>
        <v>0</v>
      </c>
      <c r="AA781" s="14">
        <f t="shared" si="300"/>
        <v>0</v>
      </c>
      <c r="AB781" s="14">
        <f t="shared" si="302"/>
        <v>0</v>
      </c>
      <c r="AC781" s="15">
        <f t="shared" si="301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97"/>
        <v>694.8</v>
      </c>
      <c r="Y782" s="14">
        <f t="shared" si="298"/>
        <v>0</v>
      </c>
      <c r="Z782" s="14">
        <f t="shared" si="299"/>
        <v>0</v>
      </c>
      <c r="AA782" s="14">
        <f t="shared" si="300"/>
        <v>0</v>
      </c>
      <c r="AB782" s="14">
        <f t="shared" si="302"/>
        <v>0</v>
      </c>
      <c r="AC782" s="15">
        <f t="shared" si="301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97"/>
        <v>694.8</v>
      </c>
      <c r="Y783" s="14">
        <f t="shared" si="298"/>
        <v>0</v>
      </c>
      <c r="Z783" s="14">
        <f t="shared" si="299"/>
        <v>0</v>
      </c>
      <c r="AA783" s="14">
        <f t="shared" si="300"/>
        <v>0</v>
      </c>
      <c r="AB783" s="14">
        <f t="shared" si="302"/>
        <v>0</v>
      </c>
      <c r="AC783" s="15">
        <f t="shared" si="301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97"/>
        <v>657.59999999999991</v>
      </c>
      <c r="Y784" s="14">
        <f t="shared" si="298"/>
        <v>0</v>
      </c>
      <c r="Z784" s="14">
        <f t="shared" si="299"/>
        <v>0</v>
      </c>
      <c r="AA784" s="14">
        <f t="shared" si="300"/>
        <v>0</v>
      </c>
      <c r="AB784" s="14">
        <f t="shared" si="302"/>
        <v>0</v>
      </c>
      <c r="AC784" s="15">
        <f t="shared" si="301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97"/>
        <v>757.43999999999994</v>
      </c>
      <c r="Y785" s="14">
        <f t="shared" si="298"/>
        <v>0</v>
      </c>
      <c r="Z785" s="14">
        <f t="shared" si="299"/>
        <v>0</v>
      </c>
      <c r="AA785" s="14">
        <f t="shared" si="300"/>
        <v>0</v>
      </c>
      <c r="AB785" s="14">
        <f t="shared" si="302"/>
        <v>0</v>
      </c>
      <c r="AC785" s="15">
        <f t="shared" si="301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303">N786+S786</f>
        <v>603.20000000000005</v>
      </c>
      <c r="Y786" s="52">
        <f t="shared" ref="Y786:Y815" si="304">O786+T786</f>
        <v>0</v>
      </c>
      <c r="Z786" s="52">
        <f t="shared" ref="Z786:Z815" si="305">P786+U786</f>
        <v>0</v>
      </c>
      <c r="AA786" s="52">
        <f t="shared" ref="AA786:AA815" si="306">Q786+V786</f>
        <v>0</v>
      </c>
      <c r="AB786" s="52">
        <f t="shared" si="302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801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303"/>
        <v>649.60000000000014</v>
      </c>
      <c r="Y787" s="14">
        <f t="shared" si="304"/>
        <v>0</v>
      </c>
      <c r="Z787" s="14">
        <f t="shared" si="305"/>
        <v>0</v>
      </c>
      <c r="AA787" s="14">
        <f t="shared" si="306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800</v>
      </c>
      <c r="AF787" s="60"/>
      <c r="AH787" s="59"/>
    </row>
    <row r="788" spans="1:34">
      <c r="A788" s="99" t="s">
        <v>802</v>
      </c>
      <c r="B788" s="93">
        <v>12</v>
      </c>
      <c r="C788" s="21" t="s">
        <v>835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303"/>
        <v>566.07999999999993</v>
      </c>
      <c r="Y788" s="14">
        <f t="shared" si="304"/>
        <v>0</v>
      </c>
      <c r="Z788" s="14">
        <f t="shared" si="305"/>
        <v>0</v>
      </c>
      <c r="AA788" s="14">
        <f t="shared" si="306"/>
        <v>0</v>
      </c>
      <c r="AB788" s="14">
        <f>R788+W788</f>
        <v>0</v>
      </c>
      <c r="AC788" s="15">
        <f t="shared" ref="AC788:AC800" si="307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303"/>
        <v>566.07999999999993</v>
      </c>
      <c r="Y789" s="14">
        <f t="shared" si="304"/>
        <v>0</v>
      </c>
      <c r="Z789" s="14">
        <f t="shared" si="305"/>
        <v>0</v>
      </c>
      <c r="AA789" s="14">
        <f t="shared" si="306"/>
        <v>0</v>
      </c>
      <c r="AB789" s="14">
        <f t="shared" ref="AB789:AB800" si="308">R789+W789</f>
        <v>0</v>
      </c>
      <c r="AC789" s="15">
        <f t="shared" si="307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303"/>
        <v>566.07999999999993</v>
      </c>
      <c r="Y790" s="14">
        <f t="shared" si="304"/>
        <v>0</v>
      </c>
      <c r="Z790" s="14">
        <f t="shared" si="305"/>
        <v>0</v>
      </c>
      <c r="AA790" s="14">
        <f t="shared" si="306"/>
        <v>0</v>
      </c>
      <c r="AB790" s="14">
        <f t="shared" si="308"/>
        <v>0</v>
      </c>
      <c r="AC790" s="15">
        <f t="shared" si="307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303"/>
        <v>566.07999999999993</v>
      </c>
      <c r="Y791" s="14">
        <f t="shared" si="304"/>
        <v>0</v>
      </c>
      <c r="Z791" s="14">
        <f t="shared" si="305"/>
        <v>0</v>
      </c>
      <c r="AA791" s="14">
        <f t="shared" si="306"/>
        <v>0</v>
      </c>
      <c r="AB791" s="14">
        <f t="shared" si="308"/>
        <v>0</v>
      </c>
      <c r="AC791" s="15">
        <f t="shared" si="307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303"/>
        <v>196.04000000000002</v>
      </c>
      <c r="Y792" s="14">
        <f t="shared" si="304"/>
        <v>522</v>
      </c>
      <c r="Z792" s="14">
        <f t="shared" si="305"/>
        <v>0</v>
      </c>
      <c r="AA792" s="14">
        <f t="shared" si="306"/>
        <v>0</v>
      </c>
      <c r="AB792" s="14">
        <f t="shared" si="308"/>
        <v>0</v>
      </c>
      <c r="AC792" s="15">
        <f t="shared" si="307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303"/>
        <v>196.04000000000002</v>
      </c>
      <c r="Y793" s="14">
        <f t="shared" si="304"/>
        <v>0</v>
      </c>
      <c r="Z793" s="14">
        <f t="shared" si="305"/>
        <v>522</v>
      </c>
      <c r="AA793" s="14">
        <f t="shared" si="306"/>
        <v>0</v>
      </c>
      <c r="AB793" s="14">
        <f t="shared" si="308"/>
        <v>0</v>
      </c>
      <c r="AC793" s="15">
        <f t="shared" si="307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303"/>
        <v>196.04000000000002</v>
      </c>
      <c r="Y794" s="14">
        <f t="shared" si="304"/>
        <v>0</v>
      </c>
      <c r="Z794" s="14">
        <f t="shared" si="305"/>
        <v>0</v>
      </c>
      <c r="AA794" s="14">
        <f t="shared" si="306"/>
        <v>522</v>
      </c>
      <c r="AB794" s="14">
        <f t="shared" si="308"/>
        <v>0</v>
      </c>
      <c r="AC794" s="15">
        <f t="shared" si="307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303"/>
        <v>196.04000000000002</v>
      </c>
      <c r="Y795" s="14">
        <f t="shared" si="304"/>
        <v>0</v>
      </c>
      <c r="Z795" s="14">
        <f t="shared" si="305"/>
        <v>0</v>
      </c>
      <c r="AA795" s="14">
        <f t="shared" si="306"/>
        <v>0</v>
      </c>
      <c r="AB795" s="14">
        <f t="shared" si="308"/>
        <v>522</v>
      </c>
      <c r="AC795" s="15">
        <f t="shared" si="307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303"/>
        <v>696</v>
      </c>
      <c r="Y796" s="14">
        <f t="shared" si="304"/>
        <v>0</v>
      </c>
      <c r="Z796" s="14">
        <f t="shared" si="305"/>
        <v>0</v>
      </c>
      <c r="AA796" s="14">
        <f t="shared" si="306"/>
        <v>0</v>
      </c>
      <c r="AB796" s="14">
        <f t="shared" si="308"/>
        <v>0</v>
      </c>
      <c r="AC796" s="15">
        <f t="shared" si="307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303"/>
        <v>696</v>
      </c>
      <c r="Y797" s="14">
        <f t="shared" si="304"/>
        <v>0</v>
      </c>
      <c r="Z797" s="14">
        <f t="shared" si="305"/>
        <v>0</v>
      </c>
      <c r="AA797" s="14">
        <f t="shared" si="306"/>
        <v>0</v>
      </c>
      <c r="AB797" s="14">
        <f t="shared" si="308"/>
        <v>0</v>
      </c>
      <c r="AC797" s="15">
        <f t="shared" si="307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303"/>
        <v>696</v>
      </c>
      <c r="Y798" s="14">
        <f t="shared" si="304"/>
        <v>0</v>
      </c>
      <c r="Z798" s="14">
        <f t="shared" si="305"/>
        <v>0</v>
      </c>
      <c r="AA798" s="14">
        <f t="shared" si="306"/>
        <v>0</v>
      </c>
      <c r="AB798" s="14">
        <f t="shared" si="308"/>
        <v>0</v>
      </c>
      <c r="AC798" s="15">
        <f t="shared" si="307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303"/>
        <v>686.72</v>
      </c>
      <c r="Y799" s="14">
        <f t="shared" si="304"/>
        <v>0</v>
      </c>
      <c r="Z799" s="14">
        <f t="shared" si="305"/>
        <v>0</v>
      </c>
      <c r="AA799" s="14">
        <f t="shared" si="306"/>
        <v>0</v>
      </c>
      <c r="AB799" s="14">
        <f t="shared" si="308"/>
        <v>0</v>
      </c>
      <c r="AC799" s="15">
        <f t="shared" si="307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303"/>
        <v>742.40000000000009</v>
      </c>
      <c r="Y800" s="14">
        <f t="shared" si="304"/>
        <v>0</v>
      </c>
      <c r="Z800" s="14">
        <f t="shared" si="305"/>
        <v>0</v>
      </c>
      <c r="AA800" s="14">
        <f t="shared" si="306"/>
        <v>0</v>
      </c>
      <c r="AB800" s="14">
        <f t="shared" si="308"/>
        <v>0</v>
      </c>
      <c r="AC800" s="15">
        <f t="shared" si="307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877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303"/>
        <v>260</v>
      </c>
      <c r="Y801" s="52">
        <f t="shared" si="304"/>
        <v>440</v>
      </c>
      <c r="Z801" s="52">
        <f t="shared" si="305"/>
        <v>0</v>
      </c>
      <c r="AA801" s="52">
        <f t="shared" si="306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303"/>
        <v>390</v>
      </c>
      <c r="Y802" s="14">
        <f t="shared" si="304"/>
        <v>352</v>
      </c>
      <c r="Z802" s="14">
        <f t="shared" si="305"/>
        <v>0</v>
      </c>
      <c r="AA802" s="14">
        <f t="shared" si="306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800</v>
      </c>
      <c r="AF802" s="60"/>
      <c r="AH802" s="59"/>
    </row>
    <row r="803" spans="1:34">
      <c r="A803" s="99" t="s">
        <v>802</v>
      </c>
      <c r="B803" s="91">
        <v>15</v>
      </c>
      <c r="C803" s="21" t="s">
        <v>835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303"/>
        <v>247</v>
      </c>
      <c r="Y803" s="14">
        <f t="shared" si="304"/>
        <v>418</v>
      </c>
      <c r="Z803" s="14">
        <f t="shared" si="305"/>
        <v>0</v>
      </c>
      <c r="AA803" s="14">
        <f t="shared" si="306"/>
        <v>0</v>
      </c>
      <c r="AB803" s="14">
        <f>R803+W803</f>
        <v>0</v>
      </c>
      <c r="AC803" s="15">
        <f t="shared" ref="AC803:AC815" si="309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303"/>
        <v>247</v>
      </c>
      <c r="Y804" s="14">
        <f t="shared" si="304"/>
        <v>418</v>
      </c>
      <c r="Z804" s="14">
        <f t="shared" si="305"/>
        <v>0</v>
      </c>
      <c r="AA804" s="14">
        <f t="shared" si="306"/>
        <v>0</v>
      </c>
      <c r="AB804" s="14">
        <f t="shared" ref="AB804:AB815" si="310">R804+W804</f>
        <v>0</v>
      </c>
      <c r="AC804" s="15">
        <f t="shared" si="309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303"/>
        <v>247</v>
      </c>
      <c r="Y805" s="14">
        <f t="shared" si="304"/>
        <v>418</v>
      </c>
      <c r="Z805" s="14">
        <f t="shared" si="305"/>
        <v>0</v>
      </c>
      <c r="AA805" s="14">
        <f t="shared" si="306"/>
        <v>0</v>
      </c>
      <c r="AB805" s="14">
        <f t="shared" si="310"/>
        <v>0</v>
      </c>
      <c r="AC805" s="15">
        <f t="shared" si="309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303"/>
        <v>247</v>
      </c>
      <c r="Y806" s="14">
        <f t="shared" si="304"/>
        <v>418</v>
      </c>
      <c r="Z806" s="14">
        <f t="shared" si="305"/>
        <v>0</v>
      </c>
      <c r="AA806" s="14">
        <f t="shared" si="306"/>
        <v>0</v>
      </c>
      <c r="AB806" s="14">
        <f t="shared" si="310"/>
        <v>0</v>
      </c>
      <c r="AC806" s="15">
        <f t="shared" si="309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42.9</v>
      </c>
      <c r="T807" s="14">
        <f>(O807/100)*(K807*$K$9)</f>
        <v>292.5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303"/>
        <v>85.8</v>
      </c>
      <c r="Y807" s="14">
        <f t="shared" si="304"/>
        <v>585</v>
      </c>
      <c r="Z807" s="14">
        <f t="shared" si="305"/>
        <v>0</v>
      </c>
      <c r="AA807" s="14">
        <f t="shared" si="306"/>
        <v>0</v>
      </c>
      <c r="AB807" s="14">
        <f t="shared" si="310"/>
        <v>0</v>
      </c>
      <c r="AC807" s="15">
        <f t="shared" si="309"/>
        <v>670.8</v>
      </c>
      <c r="AD807" s="48">
        <f>(ROUND(AC807-AC801,1)/AC801)</f>
        <v>-4.1714285714285711E-2</v>
      </c>
      <c r="AE807" s="113"/>
      <c r="AF807" s="60"/>
      <c r="AH807" s="59"/>
    </row>
    <row r="808" spans="1:34">
      <c r="A808" s="99" t="s">
        <v>830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42.9</v>
      </c>
      <c r="T808" s="14">
        <f>(O808/100)*(K808*$J$10)</f>
        <v>0</v>
      </c>
      <c r="U808" s="14">
        <f>(P808/100)*(K808*$K$10)+(P808/100)*(L808*$L$10)</f>
        <v>292.5</v>
      </c>
      <c r="V808" s="14">
        <f>(Q808/100)*(L808*$L$10)</f>
        <v>0</v>
      </c>
      <c r="W808" s="14">
        <f>(R808/100)*(K808*$K$10)+(R808/100)*(L808*$L$10)</f>
        <v>0</v>
      </c>
      <c r="X808" s="14">
        <f t="shared" si="303"/>
        <v>85.8</v>
      </c>
      <c r="Y808" s="14">
        <f t="shared" si="304"/>
        <v>0</v>
      </c>
      <c r="Z808" s="14">
        <f t="shared" si="305"/>
        <v>585</v>
      </c>
      <c r="AA808" s="14">
        <f t="shared" si="306"/>
        <v>0</v>
      </c>
      <c r="AB808" s="14">
        <f t="shared" si="310"/>
        <v>0</v>
      </c>
      <c r="AC808" s="15">
        <f t="shared" si="309"/>
        <v>670.8</v>
      </c>
      <c r="AD808" s="48">
        <f>(ROUND(AC808-AC801,1)/AC801)</f>
        <v>-4.1714285714285711E-2</v>
      </c>
      <c r="AE808" s="113"/>
      <c r="AF808" s="60"/>
      <c r="AH808" s="60"/>
    </row>
    <row r="809" spans="1:34">
      <c r="A809" s="99" t="s">
        <v>831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42.9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292.5</v>
      </c>
      <c r="W809" s="14">
        <f>(R809/100)*(K809*$K$11)+(R809/100)*(L809*$L$11)</f>
        <v>0</v>
      </c>
      <c r="X809" s="14">
        <f t="shared" si="303"/>
        <v>85.8</v>
      </c>
      <c r="Y809" s="14">
        <f t="shared" si="304"/>
        <v>0</v>
      </c>
      <c r="Z809" s="14">
        <f t="shared" si="305"/>
        <v>0</v>
      </c>
      <c r="AA809" s="14">
        <f t="shared" si="306"/>
        <v>585</v>
      </c>
      <c r="AB809" s="14">
        <f t="shared" si="310"/>
        <v>0</v>
      </c>
      <c r="AC809" s="15">
        <f t="shared" si="309"/>
        <v>670.8</v>
      </c>
      <c r="AD809" s="48">
        <f>(ROUND(AC809-AC801,1)/AC801)</f>
        <v>-4.1714285714285711E-2</v>
      </c>
      <c r="AE809" s="113"/>
      <c r="AF809" s="60"/>
      <c r="AH809" s="59"/>
    </row>
    <row r="810" spans="1:34">
      <c r="A810" s="99" t="s">
        <v>832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42.9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292.5</v>
      </c>
      <c r="X810" s="14">
        <f t="shared" si="303"/>
        <v>85.8</v>
      </c>
      <c r="Y810" s="14">
        <f t="shared" si="304"/>
        <v>0</v>
      </c>
      <c r="Z810" s="14">
        <f t="shared" si="305"/>
        <v>0</v>
      </c>
      <c r="AA810" s="14">
        <f t="shared" si="306"/>
        <v>0</v>
      </c>
      <c r="AB810" s="14">
        <f t="shared" si="310"/>
        <v>585</v>
      </c>
      <c r="AC810" s="15">
        <f t="shared" si="309"/>
        <v>670.8</v>
      </c>
      <c r="AD810" s="48">
        <f>(ROUND(AC810-AC801,1)/AC801)</f>
        <v>-4.1714285714285711E-2</v>
      </c>
      <c r="AE810" s="113"/>
      <c r="AF810" s="60"/>
      <c r="AH810" s="59"/>
    </row>
    <row r="811" spans="1:34">
      <c r="A811" s="99" t="s">
        <v>833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247.5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303"/>
        <v>243.75</v>
      </c>
      <c r="Y811" s="14">
        <f t="shared" si="304"/>
        <v>412.5</v>
      </c>
      <c r="Z811" s="14">
        <f t="shared" si="305"/>
        <v>0</v>
      </c>
      <c r="AA811" s="14">
        <f t="shared" si="306"/>
        <v>0</v>
      </c>
      <c r="AB811" s="14">
        <f t="shared" si="310"/>
        <v>0</v>
      </c>
      <c r="AC811" s="15">
        <f t="shared" si="309"/>
        <v>656.3</v>
      </c>
      <c r="AD811" s="48">
        <f>(ROUND(AC811-AC801,1)/AC801)</f>
        <v>-6.242857142857143E-2</v>
      </c>
      <c r="AE811" s="113"/>
      <c r="AF811" s="60"/>
      <c r="AH811" s="59"/>
    </row>
    <row r="812" spans="1:34">
      <c r="A812" s="99" t="s">
        <v>834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480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303"/>
        <v>720</v>
      </c>
      <c r="Y812" s="14">
        <f t="shared" si="304"/>
        <v>0</v>
      </c>
      <c r="Z812" s="14">
        <f t="shared" si="305"/>
        <v>0</v>
      </c>
      <c r="AA812" s="14">
        <f t="shared" si="306"/>
        <v>0</v>
      </c>
      <c r="AB812" s="14">
        <f t="shared" si="310"/>
        <v>0</v>
      </c>
      <c r="AC812" s="15">
        <f t="shared" si="309"/>
        <v>720</v>
      </c>
      <c r="AD812" s="48">
        <f>(ROUND(AC812-AC801,1)/AC801)</f>
        <v>2.8571428571428571E-2</v>
      </c>
      <c r="AE812" s="113"/>
      <c r="AF812" s="60"/>
      <c r="AH812" s="59"/>
    </row>
    <row r="813" spans="1:34">
      <c r="A813" s="99"/>
      <c r="B813" s="91" t="s">
        <v>876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480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303"/>
        <v>720</v>
      </c>
      <c r="Y813" s="14">
        <f t="shared" si="304"/>
        <v>0</v>
      </c>
      <c r="Z813" s="14">
        <f t="shared" si="305"/>
        <v>0</v>
      </c>
      <c r="AA813" s="14">
        <f t="shared" si="306"/>
        <v>0</v>
      </c>
      <c r="AB813" s="14">
        <f t="shared" si="310"/>
        <v>0</v>
      </c>
      <c r="AC813" s="15">
        <f t="shared" si="309"/>
        <v>720</v>
      </c>
      <c r="AD813" s="48">
        <f>(ROUND(AC813-AC801,1)/AC801)</f>
        <v>2.8571428571428571E-2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303"/>
        <v>442</v>
      </c>
      <c r="Y814" s="14">
        <f t="shared" si="304"/>
        <v>352</v>
      </c>
      <c r="Z814" s="14">
        <f t="shared" si="305"/>
        <v>0</v>
      </c>
      <c r="AA814" s="14">
        <f t="shared" si="306"/>
        <v>0</v>
      </c>
      <c r="AB814" s="14">
        <f t="shared" si="310"/>
        <v>0</v>
      </c>
      <c r="AC814" s="15">
        <f t="shared" si="309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303"/>
        <v>371.28000000000003</v>
      </c>
      <c r="Y815" s="14">
        <f t="shared" si="304"/>
        <v>352</v>
      </c>
      <c r="Z815" s="14">
        <f t="shared" si="305"/>
        <v>0</v>
      </c>
      <c r="AA815" s="14">
        <f t="shared" si="306"/>
        <v>0</v>
      </c>
      <c r="AB815" s="14">
        <f t="shared" si="310"/>
        <v>0</v>
      </c>
      <c r="AC815" s="15">
        <f t="shared" si="309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8" t="s">
        <v>42</v>
      </c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  <c r="Y816" s="148"/>
      <c r="Z816" s="148"/>
      <c r="AA816" s="148"/>
      <c r="AB816" s="148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311">N817+S817</f>
        <v>648</v>
      </c>
      <c r="Y817" s="14">
        <f t="shared" ref="Y817:Y831" si="312">O817+T817</f>
        <v>0</v>
      </c>
      <c r="Z817" s="14">
        <f t="shared" ref="Z817:Z831" si="313">P817+U817</f>
        <v>0</v>
      </c>
      <c r="AA817" s="14">
        <f t="shared" ref="AA817:AA831" si="314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800</v>
      </c>
      <c r="AF817" s="60"/>
      <c r="AH817" s="59"/>
    </row>
    <row r="818" spans="1:34">
      <c r="A818" s="99" t="s">
        <v>801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311"/>
        <v>748.8</v>
      </c>
      <c r="Y818" s="14">
        <f t="shared" si="312"/>
        <v>0</v>
      </c>
      <c r="Z818" s="14">
        <f t="shared" si="313"/>
        <v>0</v>
      </c>
      <c r="AA818" s="14">
        <f t="shared" si="314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802</v>
      </c>
      <c r="B819" s="87">
        <v>10</v>
      </c>
      <c r="C819" s="21" t="s">
        <v>835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311"/>
        <v>607.20000000000005</v>
      </c>
      <c r="Y819" s="14">
        <f t="shared" si="312"/>
        <v>0</v>
      </c>
      <c r="Z819" s="14">
        <f t="shared" si="313"/>
        <v>0</v>
      </c>
      <c r="AA819" s="14">
        <f t="shared" si="314"/>
        <v>0</v>
      </c>
      <c r="AB819" s="14">
        <f>R819+W819</f>
        <v>0</v>
      </c>
      <c r="AC819" s="15">
        <f t="shared" ref="AC819:AC831" si="315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311"/>
        <v>607.20000000000005</v>
      </c>
      <c r="Y820" s="14">
        <f t="shared" si="312"/>
        <v>0</v>
      </c>
      <c r="Z820" s="14">
        <f t="shared" si="313"/>
        <v>0</v>
      </c>
      <c r="AA820" s="14">
        <f t="shared" si="314"/>
        <v>0</v>
      </c>
      <c r="AB820" s="14">
        <f t="shared" ref="AB820:AB832" si="316">R820+W820</f>
        <v>0</v>
      </c>
      <c r="AC820" s="15">
        <f t="shared" si="315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311"/>
        <v>607.20000000000005</v>
      </c>
      <c r="Y821" s="14">
        <f t="shared" si="312"/>
        <v>0</v>
      </c>
      <c r="Z821" s="14">
        <f t="shared" si="313"/>
        <v>0</v>
      </c>
      <c r="AA821" s="14">
        <f t="shared" si="314"/>
        <v>0</v>
      </c>
      <c r="AB821" s="14">
        <f t="shared" si="316"/>
        <v>0</v>
      </c>
      <c r="AC821" s="15">
        <f t="shared" si="315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311"/>
        <v>607.20000000000005</v>
      </c>
      <c r="Y822" s="14">
        <f t="shared" si="312"/>
        <v>0</v>
      </c>
      <c r="Z822" s="14">
        <f t="shared" si="313"/>
        <v>0</v>
      </c>
      <c r="AA822" s="14">
        <f t="shared" si="314"/>
        <v>0</v>
      </c>
      <c r="AB822" s="14">
        <f t="shared" si="316"/>
        <v>0</v>
      </c>
      <c r="AC822" s="15">
        <f t="shared" si="315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311"/>
        <v>210.6</v>
      </c>
      <c r="Y823" s="14">
        <f t="shared" si="312"/>
        <v>504</v>
      </c>
      <c r="Z823" s="14">
        <f t="shared" si="313"/>
        <v>0</v>
      </c>
      <c r="AA823" s="14">
        <f t="shared" si="314"/>
        <v>0</v>
      </c>
      <c r="AB823" s="14">
        <f t="shared" si="316"/>
        <v>0</v>
      </c>
      <c r="AC823" s="15">
        <f t="shared" si="315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311"/>
        <v>210.6</v>
      </c>
      <c r="Y824" s="14">
        <f t="shared" si="312"/>
        <v>0</v>
      </c>
      <c r="Z824" s="14">
        <f t="shared" si="313"/>
        <v>504</v>
      </c>
      <c r="AA824" s="14">
        <f t="shared" si="314"/>
        <v>0</v>
      </c>
      <c r="AB824" s="14">
        <f t="shared" si="316"/>
        <v>0</v>
      </c>
      <c r="AC824" s="15">
        <f t="shared" si="315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311"/>
        <v>210.6</v>
      </c>
      <c r="Y825" s="14">
        <f t="shared" si="312"/>
        <v>0</v>
      </c>
      <c r="Z825" s="14">
        <f t="shared" si="313"/>
        <v>0</v>
      </c>
      <c r="AA825" s="14">
        <f t="shared" si="314"/>
        <v>504</v>
      </c>
      <c r="AB825" s="14">
        <f t="shared" si="316"/>
        <v>0</v>
      </c>
      <c r="AC825" s="15">
        <f t="shared" si="315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311"/>
        <v>210.6</v>
      </c>
      <c r="Y826" s="14">
        <f t="shared" si="312"/>
        <v>0</v>
      </c>
      <c r="Z826" s="14">
        <f t="shared" si="313"/>
        <v>0</v>
      </c>
      <c r="AA826" s="14">
        <f t="shared" si="314"/>
        <v>0</v>
      </c>
      <c r="AB826" s="14">
        <f t="shared" si="316"/>
        <v>504</v>
      </c>
      <c r="AC826" s="15">
        <f t="shared" si="315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311"/>
        <v>745.2</v>
      </c>
      <c r="Y827" s="14">
        <f t="shared" si="312"/>
        <v>0</v>
      </c>
      <c r="Z827" s="14">
        <f t="shared" si="313"/>
        <v>0</v>
      </c>
      <c r="AA827" s="14">
        <f t="shared" si="314"/>
        <v>0</v>
      </c>
      <c r="AB827" s="14">
        <f t="shared" si="316"/>
        <v>0</v>
      </c>
      <c r="AC827" s="15">
        <f t="shared" si="315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311"/>
        <v>745.2</v>
      </c>
      <c r="Y828" s="14">
        <f t="shared" si="312"/>
        <v>0</v>
      </c>
      <c r="Z828" s="14">
        <f t="shared" si="313"/>
        <v>0</v>
      </c>
      <c r="AA828" s="14">
        <f t="shared" si="314"/>
        <v>0</v>
      </c>
      <c r="AB828" s="14">
        <f t="shared" si="316"/>
        <v>0</v>
      </c>
      <c r="AC828" s="15">
        <f t="shared" si="315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311"/>
        <v>745.2</v>
      </c>
      <c r="Y829" s="14">
        <f t="shared" si="312"/>
        <v>0</v>
      </c>
      <c r="Z829" s="14">
        <f t="shared" si="313"/>
        <v>0</v>
      </c>
      <c r="AA829" s="14">
        <f t="shared" si="314"/>
        <v>0</v>
      </c>
      <c r="AB829" s="14">
        <f t="shared" si="316"/>
        <v>0</v>
      </c>
      <c r="AC829" s="15">
        <f t="shared" si="315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311"/>
        <v>711.3599999999999</v>
      </c>
      <c r="Y830" s="14">
        <f t="shared" si="312"/>
        <v>0</v>
      </c>
      <c r="Z830" s="14">
        <f t="shared" si="313"/>
        <v>0</v>
      </c>
      <c r="AA830" s="14">
        <f t="shared" si="314"/>
        <v>0</v>
      </c>
      <c r="AB830" s="14">
        <f t="shared" si="316"/>
        <v>0</v>
      </c>
      <c r="AC830" s="15">
        <f t="shared" si="315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311"/>
        <v>810.24</v>
      </c>
      <c r="Y831" s="14">
        <f t="shared" si="312"/>
        <v>0</v>
      </c>
      <c r="Z831" s="14">
        <f t="shared" si="313"/>
        <v>0</v>
      </c>
      <c r="AA831" s="14">
        <f t="shared" si="314"/>
        <v>0</v>
      </c>
      <c r="AB831" s="14">
        <f t="shared" si="316"/>
        <v>0</v>
      </c>
      <c r="AC831" s="15">
        <f t="shared" si="315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76" si="317">N832+S832</f>
        <v>650</v>
      </c>
      <c r="Y832" s="52">
        <f t="shared" ref="Y832:Y876" si="318">O832+T832</f>
        <v>0</v>
      </c>
      <c r="Z832" s="52">
        <f t="shared" ref="Z832:Z876" si="319">P832+U832</f>
        <v>0</v>
      </c>
      <c r="AA832" s="52">
        <f t="shared" ref="AA832:AA876" si="320">Q832+V832</f>
        <v>0</v>
      </c>
      <c r="AB832" s="52">
        <f t="shared" si="316"/>
        <v>0</v>
      </c>
      <c r="AC832" s="53">
        <f>ROUND(X832+Y832+Z832+AA832+AB832,1)</f>
        <v>650</v>
      </c>
      <c r="AD832" s="58">
        <v>0</v>
      </c>
      <c r="AE832" s="113" t="s">
        <v>800</v>
      </c>
      <c r="AF832" s="60"/>
      <c r="AH832" s="59"/>
    </row>
    <row r="833" spans="1:34">
      <c r="A833" s="99" t="s">
        <v>801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17"/>
        <v>790</v>
      </c>
      <c r="Y833" s="14">
        <f t="shared" si="318"/>
        <v>0</v>
      </c>
      <c r="Z833" s="14">
        <f t="shared" si="319"/>
        <v>0</v>
      </c>
      <c r="AA833" s="14">
        <f t="shared" si="320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802</v>
      </c>
      <c r="B834" s="89">
        <v>16</v>
      </c>
      <c r="C834" s="21" t="s">
        <v>835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17"/>
        <v>610</v>
      </c>
      <c r="Y834" s="14">
        <f t="shared" si="318"/>
        <v>0</v>
      </c>
      <c r="Z834" s="14">
        <f t="shared" si="319"/>
        <v>0</v>
      </c>
      <c r="AA834" s="14">
        <f t="shared" si="320"/>
        <v>0</v>
      </c>
      <c r="AB834" s="14">
        <f>R834+W834</f>
        <v>0</v>
      </c>
      <c r="AC834" s="15">
        <f t="shared" ref="AC834:AC846" si="321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17"/>
        <v>610</v>
      </c>
      <c r="Y835" s="14">
        <f t="shared" si="318"/>
        <v>0</v>
      </c>
      <c r="Z835" s="14">
        <f t="shared" si="319"/>
        <v>0</v>
      </c>
      <c r="AA835" s="14">
        <f t="shared" si="320"/>
        <v>0</v>
      </c>
      <c r="AB835" s="14">
        <f t="shared" ref="AB835:AB847" si="322">R835+W835</f>
        <v>0</v>
      </c>
      <c r="AC835" s="15">
        <f t="shared" si="321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17"/>
        <v>610</v>
      </c>
      <c r="Y836" s="14">
        <f t="shared" si="318"/>
        <v>0</v>
      </c>
      <c r="Z836" s="14">
        <f t="shared" si="319"/>
        <v>0</v>
      </c>
      <c r="AA836" s="14">
        <f t="shared" si="320"/>
        <v>0</v>
      </c>
      <c r="AB836" s="14">
        <f t="shared" si="322"/>
        <v>0</v>
      </c>
      <c r="AC836" s="15">
        <f t="shared" si="321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17"/>
        <v>610</v>
      </c>
      <c r="Y837" s="14">
        <f t="shared" si="318"/>
        <v>0</v>
      </c>
      <c r="Z837" s="14">
        <f t="shared" si="319"/>
        <v>0</v>
      </c>
      <c r="AA837" s="14">
        <f t="shared" si="320"/>
        <v>0</v>
      </c>
      <c r="AB837" s="14">
        <f t="shared" si="322"/>
        <v>0</v>
      </c>
      <c r="AC837" s="15">
        <f t="shared" si="321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17"/>
        <v>212.94000000000003</v>
      </c>
      <c r="Y838" s="14">
        <f t="shared" si="318"/>
        <v>506.25</v>
      </c>
      <c r="Z838" s="14">
        <f t="shared" si="319"/>
        <v>0</v>
      </c>
      <c r="AA838" s="14">
        <f t="shared" si="320"/>
        <v>0</v>
      </c>
      <c r="AB838" s="14">
        <f t="shared" si="322"/>
        <v>0</v>
      </c>
      <c r="AC838" s="15">
        <f t="shared" si="321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17"/>
        <v>212.94000000000003</v>
      </c>
      <c r="Y839" s="14">
        <f t="shared" si="318"/>
        <v>0</v>
      </c>
      <c r="Z839" s="14">
        <f t="shared" si="319"/>
        <v>506.25</v>
      </c>
      <c r="AA839" s="14">
        <f t="shared" si="320"/>
        <v>0</v>
      </c>
      <c r="AB839" s="14">
        <f t="shared" si="322"/>
        <v>0</v>
      </c>
      <c r="AC839" s="15">
        <f t="shared" si="321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17"/>
        <v>212.94000000000003</v>
      </c>
      <c r="Y840" s="14">
        <f t="shared" si="318"/>
        <v>0</v>
      </c>
      <c r="Z840" s="14">
        <f t="shared" si="319"/>
        <v>0</v>
      </c>
      <c r="AA840" s="14">
        <f t="shared" si="320"/>
        <v>506.25</v>
      </c>
      <c r="AB840" s="14">
        <f t="shared" si="322"/>
        <v>0</v>
      </c>
      <c r="AC840" s="15">
        <f t="shared" si="321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17"/>
        <v>212.94000000000003</v>
      </c>
      <c r="Y841" s="14">
        <f t="shared" si="318"/>
        <v>0</v>
      </c>
      <c r="Z841" s="14">
        <f t="shared" si="319"/>
        <v>0</v>
      </c>
      <c r="AA841" s="14">
        <f t="shared" si="320"/>
        <v>0</v>
      </c>
      <c r="AB841" s="14">
        <f t="shared" si="322"/>
        <v>506.25</v>
      </c>
      <c r="AC841" s="15">
        <f t="shared" si="321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317"/>
        <v>750</v>
      </c>
      <c r="Y842" s="14">
        <f t="shared" si="318"/>
        <v>0</v>
      </c>
      <c r="Z842" s="14">
        <f t="shared" si="319"/>
        <v>0</v>
      </c>
      <c r="AA842" s="14">
        <f t="shared" si="320"/>
        <v>0</v>
      </c>
      <c r="AB842" s="14">
        <f t="shared" si="322"/>
        <v>0</v>
      </c>
      <c r="AC842" s="15">
        <f t="shared" si="321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17"/>
        <v>750</v>
      </c>
      <c r="Y843" s="14">
        <f t="shared" si="318"/>
        <v>0</v>
      </c>
      <c r="Z843" s="14">
        <f t="shared" si="319"/>
        <v>0</v>
      </c>
      <c r="AA843" s="14">
        <f t="shared" si="320"/>
        <v>0</v>
      </c>
      <c r="AB843" s="14">
        <f t="shared" si="322"/>
        <v>0</v>
      </c>
      <c r="AC843" s="15">
        <f t="shared" si="321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17"/>
        <v>750</v>
      </c>
      <c r="Y844" s="14">
        <f t="shared" si="318"/>
        <v>0</v>
      </c>
      <c r="Z844" s="14">
        <f t="shared" si="319"/>
        <v>0</v>
      </c>
      <c r="AA844" s="14">
        <f t="shared" si="320"/>
        <v>0</v>
      </c>
      <c r="AB844" s="14">
        <f t="shared" si="322"/>
        <v>0</v>
      </c>
      <c r="AC844" s="15">
        <f t="shared" si="321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17"/>
        <v>763</v>
      </c>
      <c r="Y845" s="14">
        <f t="shared" si="318"/>
        <v>0</v>
      </c>
      <c r="Z845" s="14">
        <f t="shared" si="319"/>
        <v>0</v>
      </c>
      <c r="AA845" s="14">
        <f t="shared" si="320"/>
        <v>0</v>
      </c>
      <c r="AB845" s="14">
        <f t="shared" si="322"/>
        <v>0</v>
      </c>
      <c r="AC845" s="15">
        <f t="shared" si="321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17"/>
        <v>763</v>
      </c>
      <c r="Y846" s="14">
        <f t="shared" si="318"/>
        <v>0</v>
      </c>
      <c r="Z846" s="14">
        <f t="shared" si="319"/>
        <v>0</v>
      </c>
      <c r="AA846" s="14">
        <f t="shared" si="320"/>
        <v>0</v>
      </c>
      <c r="AB846" s="14">
        <f t="shared" si="322"/>
        <v>0</v>
      </c>
      <c r="AC846" s="15">
        <f t="shared" si="321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17"/>
        <v>660</v>
      </c>
      <c r="Y847" s="52">
        <f t="shared" si="318"/>
        <v>0</v>
      </c>
      <c r="Z847" s="52">
        <f t="shared" si="319"/>
        <v>0</v>
      </c>
      <c r="AA847" s="52">
        <f t="shared" si="320"/>
        <v>0</v>
      </c>
      <c r="AB847" s="52">
        <f t="shared" si="322"/>
        <v>0</v>
      </c>
      <c r="AC847" s="53">
        <f>ROUND(X847+Y847+Z847+AA847+AB847,1)</f>
        <v>660</v>
      </c>
      <c r="AD847" s="58">
        <v>0</v>
      </c>
      <c r="AE847" s="113" t="s">
        <v>800</v>
      </c>
      <c r="AF847" s="60"/>
      <c r="AH847" s="59"/>
    </row>
    <row r="848" spans="1:34">
      <c r="A848" s="99" t="s">
        <v>801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17"/>
        <v>761.2</v>
      </c>
      <c r="Y848" s="14">
        <f t="shared" si="318"/>
        <v>0</v>
      </c>
      <c r="Z848" s="14">
        <f t="shared" si="319"/>
        <v>0</v>
      </c>
      <c r="AA848" s="14">
        <f t="shared" si="320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802</v>
      </c>
      <c r="B849" s="87">
        <v>16</v>
      </c>
      <c r="C849" s="21" t="s">
        <v>835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17"/>
        <v>616</v>
      </c>
      <c r="Y849" s="14">
        <f t="shared" si="318"/>
        <v>0</v>
      </c>
      <c r="Z849" s="14">
        <f t="shared" si="319"/>
        <v>0</v>
      </c>
      <c r="AA849" s="14">
        <f t="shared" si="320"/>
        <v>0</v>
      </c>
      <c r="AB849" s="14">
        <f>R849+W849</f>
        <v>0</v>
      </c>
      <c r="AC849" s="15">
        <f t="shared" ref="AC849:AC876" si="323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17"/>
        <v>616</v>
      </c>
      <c r="Y850" s="14">
        <f t="shared" si="318"/>
        <v>0</v>
      </c>
      <c r="Z850" s="14">
        <f t="shared" si="319"/>
        <v>0</v>
      </c>
      <c r="AA850" s="14">
        <f t="shared" si="320"/>
        <v>0</v>
      </c>
      <c r="AB850" s="14">
        <f t="shared" ref="AB850:AB876" si="324">R850+W850</f>
        <v>0</v>
      </c>
      <c r="AC850" s="15">
        <f t="shared" si="323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17"/>
        <v>616</v>
      </c>
      <c r="Y851" s="14">
        <f t="shared" si="318"/>
        <v>0</v>
      </c>
      <c r="Z851" s="14">
        <f t="shared" si="319"/>
        <v>0</v>
      </c>
      <c r="AA851" s="14">
        <f t="shared" si="320"/>
        <v>0</v>
      </c>
      <c r="AB851" s="14">
        <f t="shared" si="324"/>
        <v>0</v>
      </c>
      <c r="AC851" s="15">
        <f t="shared" si="323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17"/>
        <v>616</v>
      </c>
      <c r="Y852" s="14">
        <f t="shared" si="318"/>
        <v>0</v>
      </c>
      <c r="Z852" s="14">
        <f t="shared" si="319"/>
        <v>0</v>
      </c>
      <c r="AA852" s="14">
        <f t="shared" si="320"/>
        <v>0</v>
      </c>
      <c r="AB852" s="14">
        <f t="shared" si="324"/>
        <v>0</v>
      </c>
      <c r="AC852" s="15">
        <f t="shared" si="323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17"/>
        <v>214.5</v>
      </c>
      <c r="Y853" s="14">
        <f t="shared" si="318"/>
        <v>511.5</v>
      </c>
      <c r="Z853" s="14">
        <f t="shared" si="319"/>
        <v>0</v>
      </c>
      <c r="AA853" s="14">
        <f t="shared" si="320"/>
        <v>0</v>
      </c>
      <c r="AB853" s="14">
        <f t="shared" si="324"/>
        <v>0</v>
      </c>
      <c r="AC853" s="15">
        <f t="shared" si="323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17"/>
        <v>214.5</v>
      </c>
      <c r="Y854" s="14">
        <f t="shared" si="318"/>
        <v>0</v>
      </c>
      <c r="Z854" s="14">
        <f t="shared" si="319"/>
        <v>511.5</v>
      </c>
      <c r="AA854" s="14">
        <f t="shared" si="320"/>
        <v>0</v>
      </c>
      <c r="AB854" s="14">
        <f t="shared" si="324"/>
        <v>0</v>
      </c>
      <c r="AC854" s="15">
        <f t="shared" si="323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17"/>
        <v>214.5</v>
      </c>
      <c r="Y855" s="14">
        <f t="shared" si="318"/>
        <v>0</v>
      </c>
      <c r="Z855" s="14">
        <f t="shared" si="319"/>
        <v>0</v>
      </c>
      <c r="AA855" s="14">
        <f t="shared" si="320"/>
        <v>511.5</v>
      </c>
      <c r="AB855" s="14">
        <f t="shared" si="324"/>
        <v>0</v>
      </c>
      <c r="AC855" s="15">
        <f t="shared" si="323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17"/>
        <v>214.5</v>
      </c>
      <c r="Y856" s="14">
        <f t="shared" si="318"/>
        <v>0</v>
      </c>
      <c r="Z856" s="14">
        <f t="shared" si="319"/>
        <v>0</v>
      </c>
      <c r="AA856" s="14">
        <f t="shared" si="320"/>
        <v>0</v>
      </c>
      <c r="AB856" s="14">
        <f t="shared" si="324"/>
        <v>511.5</v>
      </c>
      <c r="AC856" s="15">
        <f t="shared" si="323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317"/>
        <v>759</v>
      </c>
      <c r="Y857" s="14">
        <f t="shared" si="318"/>
        <v>0</v>
      </c>
      <c r="Z857" s="14">
        <f t="shared" si="319"/>
        <v>0</v>
      </c>
      <c r="AA857" s="14">
        <f t="shared" si="320"/>
        <v>0</v>
      </c>
      <c r="AB857" s="14">
        <f t="shared" si="324"/>
        <v>0</v>
      </c>
      <c r="AC857" s="15">
        <f t="shared" si="323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17"/>
        <v>759</v>
      </c>
      <c r="Y858" s="14">
        <f t="shared" si="318"/>
        <v>0</v>
      </c>
      <c r="Z858" s="14">
        <f t="shared" si="319"/>
        <v>0</v>
      </c>
      <c r="AA858" s="14">
        <f t="shared" si="320"/>
        <v>0</v>
      </c>
      <c r="AB858" s="14">
        <f t="shared" si="324"/>
        <v>0</v>
      </c>
      <c r="AC858" s="15">
        <f t="shared" si="323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17"/>
        <v>759</v>
      </c>
      <c r="Y859" s="14">
        <f t="shared" si="318"/>
        <v>0</v>
      </c>
      <c r="Z859" s="14">
        <f t="shared" si="319"/>
        <v>0</v>
      </c>
      <c r="AA859" s="14">
        <f t="shared" si="320"/>
        <v>0</v>
      </c>
      <c r="AB859" s="14">
        <f t="shared" si="324"/>
        <v>0</v>
      </c>
      <c r="AC859" s="15">
        <f t="shared" si="323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17"/>
        <v>832.4799999999999</v>
      </c>
      <c r="Y860" s="14">
        <f t="shared" si="318"/>
        <v>0</v>
      </c>
      <c r="Z860" s="14">
        <f t="shared" si="319"/>
        <v>0</v>
      </c>
      <c r="AA860" s="14">
        <f t="shared" si="320"/>
        <v>0</v>
      </c>
      <c r="AB860" s="14">
        <f t="shared" si="324"/>
        <v>0</v>
      </c>
      <c r="AC860" s="15">
        <f t="shared" si="323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17"/>
        <v>718.08</v>
      </c>
      <c r="Y861" s="14">
        <f t="shared" si="318"/>
        <v>0</v>
      </c>
      <c r="Z861" s="14">
        <f t="shared" si="319"/>
        <v>0</v>
      </c>
      <c r="AA861" s="14">
        <f t="shared" si="320"/>
        <v>0</v>
      </c>
      <c r="AB861" s="14">
        <f t="shared" si="324"/>
        <v>0</v>
      </c>
      <c r="AC861" s="15">
        <f t="shared" si="323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14">
        <f t="shared" ref="N862:N872" si="325">D862*$D$13</f>
        <v>186</v>
      </c>
      <c r="O862" s="14">
        <f t="shared" ref="O862:O872" si="326">E862*$E$13</f>
        <v>0</v>
      </c>
      <c r="P862" s="14">
        <f t="shared" ref="P862:P872" si="327">F862*$F$13</f>
        <v>0</v>
      </c>
      <c r="Q862" s="14">
        <f t="shared" ref="Q862:Q872" si="328">G862*$G$13</f>
        <v>0</v>
      </c>
      <c r="R862" s="14">
        <f t="shared" ref="R862:R872" si="329">H862*$H$13</f>
        <v>0</v>
      </c>
      <c r="S862" s="14">
        <f t="shared" ref="S862:S872" si="330">(N862/100)*(I862*$I$14)+(N862/100)*(J862*$J$14)+(N862/100)*(M862*$M$14)</f>
        <v>483.6</v>
      </c>
      <c r="T862" s="14">
        <f t="shared" ref="T862:T872" si="331">(O862/100)*(K862*$K$13)+(O862/100)*(M862*$M$13)</f>
        <v>0</v>
      </c>
      <c r="U862" s="14">
        <f t="shared" ref="U862:U872" si="332">(P862/100)*(K862*$K$13)+(P862/100)*(L862*$L$13)+(P862/100)*(M862*$M$13)</f>
        <v>0</v>
      </c>
      <c r="V862" s="14">
        <f t="shared" ref="V862:V872" si="333">(Q862/100)*(L862*$L$13)+(Q862/100)*(M862*$M$13)</f>
        <v>0</v>
      </c>
      <c r="W862" s="14">
        <f t="shared" ref="W862:W872" si="334">(R862/100)*(K862*$K$13)+(R862/100)*(L862*$L$13)+(R862/100)*(M862*$M$13)</f>
        <v>0</v>
      </c>
      <c r="X862" s="14">
        <f t="shared" si="317"/>
        <v>669.6</v>
      </c>
      <c r="Y862" s="14">
        <f t="shared" si="318"/>
        <v>0</v>
      </c>
      <c r="Z862" s="14">
        <f t="shared" si="319"/>
        <v>0</v>
      </c>
      <c r="AA862" s="14">
        <f t="shared" si="320"/>
        <v>0</v>
      </c>
      <c r="AB862" s="14">
        <f t="shared" si="324"/>
        <v>0</v>
      </c>
      <c r="AC862" s="15">
        <f t="shared" si="323"/>
        <v>669.6</v>
      </c>
      <c r="AD862" s="58">
        <v>0</v>
      </c>
      <c r="AE862" s="113" t="s">
        <v>800</v>
      </c>
      <c r="AF862" s="60"/>
      <c r="AH862" s="59"/>
    </row>
    <row r="863" spans="1:34">
      <c r="A863" s="99" t="s">
        <v>801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65</v>
      </c>
      <c r="K863" s="13">
        <v>0</v>
      </c>
      <c r="L863" s="13">
        <v>0</v>
      </c>
      <c r="M863" s="13">
        <v>60</v>
      </c>
      <c r="N863" s="14">
        <f t="shared" si="325"/>
        <v>186</v>
      </c>
      <c r="O863" s="14">
        <f t="shared" si="326"/>
        <v>0</v>
      </c>
      <c r="P863" s="14">
        <f t="shared" si="327"/>
        <v>0</v>
      </c>
      <c r="Q863" s="14">
        <f t="shared" si="328"/>
        <v>0</v>
      </c>
      <c r="R863" s="14">
        <f t="shared" si="329"/>
        <v>0</v>
      </c>
      <c r="S863" s="14">
        <f t="shared" si="330"/>
        <v>595.20000000000005</v>
      </c>
      <c r="T863" s="14">
        <f t="shared" si="331"/>
        <v>0</v>
      </c>
      <c r="U863" s="14">
        <f t="shared" si="332"/>
        <v>0</v>
      </c>
      <c r="V863" s="14">
        <f t="shared" si="333"/>
        <v>0</v>
      </c>
      <c r="W863" s="14">
        <f t="shared" si="334"/>
        <v>0</v>
      </c>
      <c r="X863" s="14">
        <f t="shared" si="317"/>
        <v>781.2</v>
      </c>
      <c r="Y863" s="14">
        <f t="shared" si="318"/>
        <v>0</v>
      </c>
      <c r="Z863" s="14">
        <f t="shared" si="319"/>
        <v>0</v>
      </c>
      <c r="AA863" s="14">
        <f t="shared" si="320"/>
        <v>0</v>
      </c>
      <c r="AB863" s="14">
        <f t="shared" si="324"/>
        <v>0</v>
      </c>
      <c r="AC863" s="15">
        <f t="shared" si="323"/>
        <v>781.2</v>
      </c>
      <c r="AD863" s="48">
        <f>(ROUND(AC863-AC862,1)/AC862)</f>
        <v>0.16666666666666666</v>
      </c>
      <c r="AE863" s="113"/>
      <c r="AF863" s="60"/>
      <c r="AH863" s="59"/>
    </row>
    <row r="864" spans="1:34">
      <c r="A864" s="99" t="s">
        <v>802</v>
      </c>
      <c r="B864" s="89">
        <v>20</v>
      </c>
      <c r="C864" s="21" t="s">
        <v>835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 t="shared" si="325"/>
        <v>186</v>
      </c>
      <c r="O864" s="14">
        <f t="shared" si="326"/>
        <v>0</v>
      </c>
      <c r="P864" s="14">
        <f t="shared" si="327"/>
        <v>0</v>
      </c>
      <c r="Q864" s="14">
        <f t="shared" si="328"/>
        <v>0</v>
      </c>
      <c r="R864" s="14">
        <f t="shared" si="329"/>
        <v>0</v>
      </c>
      <c r="S864" s="14">
        <f t="shared" si="330"/>
        <v>483.6</v>
      </c>
      <c r="T864" s="14">
        <f t="shared" si="331"/>
        <v>0</v>
      </c>
      <c r="U864" s="14">
        <f t="shared" si="332"/>
        <v>0</v>
      </c>
      <c r="V864" s="14">
        <f t="shared" si="333"/>
        <v>0</v>
      </c>
      <c r="W864" s="14">
        <f t="shared" si="334"/>
        <v>0</v>
      </c>
      <c r="X864" s="14">
        <f t="shared" si="317"/>
        <v>669.6</v>
      </c>
      <c r="Y864" s="14">
        <f t="shared" si="318"/>
        <v>0</v>
      </c>
      <c r="Z864" s="14">
        <f t="shared" si="319"/>
        <v>0</v>
      </c>
      <c r="AA864" s="14">
        <f t="shared" si="320"/>
        <v>0</v>
      </c>
      <c r="AB864" s="14">
        <f t="shared" si="324"/>
        <v>0</v>
      </c>
      <c r="AC864" s="15">
        <f t="shared" si="323"/>
        <v>669.6</v>
      </c>
      <c r="AD864" s="48">
        <f>(ROUND(AC864-AC862,1)/AC862)</f>
        <v>0</v>
      </c>
      <c r="AE864" s="113"/>
      <c r="AF864" s="60"/>
      <c r="AH864" s="59"/>
    </row>
    <row r="865" spans="1:34">
      <c r="A865" s="99" t="s">
        <v>803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 t="shared" si="325"/>
        <v>186</v>
      </c>
      <c r="O865" s="14">
        <f t="shared" si="326"/>
        <v>0</v>
      </c>
      <c r="P865" s="14">
        <f t="shared" si="327"/>
        <v>0</v>
      </c>
      <c r="Q865" s="14">
        <f t="shared" si="328"/>
        <v>0</v>
      </c>
      <c r="R865" s="14">
        <f t="shared" si="329"/>
        <v>0</v>
      </c>
      <c r="S865" s="14">
        <f t="shared" si="330"/>
        <v>483.6</v>
      </c>
      <c r="T865" s="14">
        <f t="shared" si="331"/>
        <v>0</v>
      </c>
      <c r="U865" s="14">
        <f t="shared" si="332"/>
        <v>0</v>
      </c>
      <c r="V865" s="14">
        <f t="shared" si="333"/>
        <v>0</v>
      </c>
      <c r="W865" s="14">
        <f t="shared" si="334"/>
        <v>0</v>
      </c>
      <c r="X865" s="14">
        <f t="shared" si="317"/>
        <v>669.6</v>
      </c>
      <c r="Y865" s="14">
        <f t="shared" si="318"/>
        <v>0</v>
      </c>
      <c r="Z865" s="14">
        <f t="shared" si="319"/>
        <v>0</v>
      </c>
      <c r="AA865" s="14">
        <f t="shared" si="320"/>
        <v>0</v>
      </c>
      <c r="AB865" s="14">
        <f t="shared" si="324"/>
        <v>0</v>
      </c>
      <c r="AC865" s="15">
        <f t="shared" si="323"/>
        <v>669.6</v>
      </c>
      <c r="AD865" s="48">
        <f>(ROUND(AC865-AC862,1)/AC862)</f>
        <v>0</v>
      </c>
      <c r="AE865" s="113"/>
      <c r="AF865" s="60"/>
      <c r="AH865" s="59"/>
    </row>
    <row r="866" spans="1:34">
      <c r="A866" s="99" t="s">
        <v>804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 t="shared" si="325"/>
        <v>186</v>
      </c>
      <c r="O866" s="14">
        <f t="shared" si="326"/>
        <v>0</v>
      </c>
      <c r="P866" s="14">
        <f t="shared" si="327"/>
        <v>0</v>
      </c>
      <c r="Q866" s="14">
        <f t="shared" si="328"/>
        <v>0</v>
      </c>
      <c r="R866" s="14">
        <f t="shared" si="329"/>
        <v>0</v>
      </c>
      <c r="S866" s="14">
        <f t="shared" si="330"/>
        <v>483.6</v>
      </c>
      <c r="T866" s="14">
        <f t="shared" si="331"/>
        <v>0</v>
      </c>
      <c r="U866" s="14">
        <f t="shared" si="332"/>
        <v>0</v>
      </c>
      <c r="V866" s="14">
        <f t="shared" si="333"/>
        <v>0</v>
      </c>
      <c r="W866" s="14">
        <f t="shared" si="334"/>
        <v>0</v>
      </c>
      <c r="X866" s="14">
        <f t="shared" si="317"/>
        <v>669.6</v>
      </c>
      <c r="Y866" s="14">
        <f t="shared" si="318"/>
        <v>0</v>
      </c>
      <c r="Z866" s="14">
        <f t="shared" si="319"/>
        <v>0</v>
      </c>
      <c r="AA866" s="14">
        <f t="shared" si="320"/>
        <v>0</v>
      </c>
      <c r="AB866" s="14">
        <f t="shared" si="324"/>
        <v>0</v>
      </c>
      <c r="AC866" s="15">
        <f t="shared" si="323"/>
        <v>669.6</v>
      </c>
      <c r="AD866" s="48">
        <f>(ROUND(AC866-AC862,1)/AC862)</f>
        <v>0</v>
      </c>
      <c r="AE866" s="113"/>
      <c r="AF866" s="60"/>
      <c r="AH866" s="59"/>
    </row>
    <row r="867" spans="1:34">
      <c r="A867" s="99" t="s">
        <v>654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 t="shared" si="325"/>
        <v>186</v>
      </c>
      <c r="O867" s="14">
        <f t="shared" si="326"/>
        <v>0</v>
      </c>
      <c r="P867" s="14">
        <f t="shared" si="327"/>
        <v>0</v>
      </c>
      <c r="Q867" s="14">
        <f t="shared" si="328"/>
        <v>0</v>
      </c>
      <c r="R867" s="14">
        <f t="shared" si="329"/>
        <v>0</v>
      </c>
      <c r="S867" s="14">
        <f t="shared" si="330"/>
        <v>483.6</v>
      </c>
      <c r="T867" s="14">
        <f t="shared" si="331"/>
        <v>0</v>
      </c>
      <c r="U867" s="14">
        <f t="shared" si="332"/>
        <v>0</v>
      </c>
      <c r="V867" s="14">
        <f t="shared" si="333"/>
        <v>0</v>
      </c>
      <c r="W867" s="14">
        <f t="shared" si="334"/>
        <v>0</v>
      </c>
      <c r="X867" s="14">
        <f t="shared" si="317"/>
        <v>669.6</v>
      </c>
      <c r="Y867" s="14">
        <f t="shared" si="318"/>
        <v>0</v>
      </c>
      <c r="Z867" s="14">
        <f t="shared" si="319"/>
        <v>0</v>
      </c>
      <c r="AA867" s="14">
        <f t="shared" si="320"/>
        <v>0</v>
      </c>
      <c r="AB867" s="14">
        <f t="shared" si="324"/>
        <v>0</v>
      </c>
      <c r="AC867" s="15">
        <f t="shared" si="323"/>
        <v>669.6</v>
      </c>
      <c r="AD867" s="48">
        <f>(ROUND(AC867-AC862,1)/AC862)</f>
        <v>0</v>
      </c>
      <c r="AE867" s="113"/>
      <c r="AF867" s="60"/>
      <c r="AH867" s="59"/>
    </row>
    <row r="868" spans="1:34">
      <c r="A868" s="99" t="s">
        <v>595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50</v>
      </c>
      <c r="L868" s="13">
        <v>0</v>
      </c>
      <c r="M868" s="13">
        <v>30</v>
      </c>
      <c r="N868" s="14">
        <f t="shared" si="325"/>
        <v>93</v>
      </c>
      <c r="O868" s="14">
        <f t="shared" si="326"/>
        <v>186</v>
      </c>
      <c r="P868" s="14">
        <f t="shared" si="327"/>
        <v>0</v>
      </c>
      <c r="Q868" s="14">
        <f t="shared" si="328"/>
        <v>0</v>
      </c>
      <c r="R868" s="14">
        <f t="shared" si="329"/>
        <v>0</v>
      </c>
      <c r="S868" s="14">
        <f t="shared" si="330"/>
        <v>186</v>
      </c>
      <c r="T868" s="14">
        <f t="shared" si="331"/>
        <v>297.60000000000002</v>
      </c>
      <c r="U868" s="14">
        <f t="shared" si="332"/>
        <v>0</v>
      </c>
      <c r="V868" s="14">
        <f t="shared" si="333"/>
        <v>0</v>
      </c>
      <c r="W868" s="14">
        <f t="shared" si="334"/>
        <v>0</v>
      </c>
      <c r="X868" s="14">
        <f t="shared" si="317"/>
        <v>279</v>
      </c>
      <c r="Y868" s="14">
        <f t="shared" si="318"/>
        <v>483.6</v>
      </c>
      <c r="Z868" s="14">
        <f t="shared" si="319"/>
        <v>0</v>
      </c>
      <c r="AA868" s="14">
        <f t="shared" si="320"/>
        <v>0</v>
      </c>
      <c r="AB868" s="14">
        <f t="shared" si="324"/>
        <v>0</v>
      </c>
      <c r="AC868" s="15">
        <f t="shared" si="323"/>
        <v>762.6</v>
      </c>
      <c r="AD868" s="48">
        <f>(ROUND(AC868-AC862,1)/AC862)</f>
        <v>0.1388888888888889</v>
      </c>
      <c r="AE868" s="113"/>
      <c r="AF868" s="60"/>
      <c r="AH868" s="59"/>
    </row>
    <row r="869" spans="1:34">
      <c r="A869" s="99" t="s">
        <v>830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50</v>
      </c>
      <c r="K869" s="13">
        <v>25</v>
      </c>
      <c r="L869" s="13">
        <v>25</v>
      </c>
      <c r="M869" s="13">
        <v>30</v>
      </c>
      <c r="N869" s="14">
        <f t="shared" si="325"/>
        <v>93</v>
      </c>
      <c r="O869" s="14">
        <f t="shared" si="326"/>
        <v>0</v>
      </c>
      <c r="P869" s="14">
        <f t="shared" si="327"/>
        <v>186</v>
      </c>
      <c r="Q869" s="14">
        <f t="shared" si="328"/>
        <v>0</v>
      </c>
      <c r="R869" s="14">
        <f t="shared" si="329"/>
        <v>0</v>
      </c>
      <c r="S869" s="14">
        <f t="shared" si="330"/>
        <v>186</v>
      </c>
      <c r="T869" s="14">
        <f t="shared" si="331"/>
        <v>0</v>
      </c>
      <c r="U869" s="14">
        <f t="shared" si="332"/>
        <v>297.60000000000002</v>
      </c>
      <c r="V869" s="14">
        <f t="shared" si="333"/>
        <v>0</v>
      </c>
      <c r="W869" s="14">
        <f t="shared" si="334"/>
        <v>0</v>
      </c>
      <c r="X869" s="14">
        <f t="shared" si="317"/>
        <v>279</v>
      </c>
      <c r="Y869" s="14">
        <f t="shared" si="318"/>
        <v>0</v>
      </c>
      <c r="Z869" s="14">
        <f t="shared" si="319"/>
        <v>483.6</v>
      </c>
      <c r="AA869" s="14">
        <f t="shared" si="320"/>
        <v>0</v>
      </c>
      <c r="AB869" s="14">
        <f t="shared" si="324"/>
        <v>0</v>
      </c>
      <c r="AC869" s="15">
        <f t="shared" si="323"/>
        <v>762.6</v>
      </c>
      <c r="AD869" s="48">
        <f>(ROUND(AC869-AC862,1)/AC862)</f>
        <v>0.1388888888888889</v>
      </c>
      <c r="AE869" s="113"/>
      <c r="AF869" s="60"/>
      <c r="AH869" s="59"/>
    </row>
    <row r="870" spans="1:34">
      <c r="A870" s="99" t="s">
        <v>831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50</v>
      </c>
      <c r="K870" s="13">
        <v>0</v>
      </c>
      <c r="L870" s="13">
        <v>50</v>
      </c>
      <c r="M870" s="13">
        <v>30</v>
      </c>
      <c r="N870" s="14">
        <f t="shared" si="325"/>
        <v>93</v>
      </c>
      <c r="O870" s="14">
        <f t="shared" si="326"/>
        <v>0</v>
      </c>
      <c r="P870" s="14">
        <f t="shared" si="327"/>
        <v>0</v>
      </c>
      <c r="Q870" s="14">
        <f t="shared" si="328"/>
        <v>186</v>
      </c>
      <c r="R870" s="14">
        <f t="shared" si="329"/>
        <v>0</v>
      </c>
      <c r="S870" s="14">
        <f t="shared" si="330"/>
        <v>186</v>
      </c>
      <c r="T870" s="14">
        <f t="shared" si="331"/>
        <v>0</v>
      </c>
      <c r="U870" s="14">
        <f t="shared" si="332"/>
        <v>0</v>
      </c>
      <c r="V870" s="14">
        <f t="shared" si="333"/>
        <v>297.60000000000002</v>
      </c>
      <c r="W870" s="14">
        <f t="shared" si="334"/>
        <v>0</v>
      </c>
      <c r="X870" s="14">
        <f t="shared" si="317"/>
        <v>279</v>
      </c>
      <c r="Y870" s="14">
        <f t="shared" si="318"/>
        <v>0</v>
      </c>
      <c r="Z870" s="14">
        <f t="shared" si="319"/>
        <v>0</v>
      </c>
      <c r="AA870" s="14">
        <f t="shared" si="320"/>
        <v>483.6</v>
      </c>
      <c r="AB870" s="14">
        <f t="shared" si="324"/>
        <v>0</v>
      </c>
      <c r="AC870" s="15">
        <f t="shared" si="323"/>
        <v>762.6</v>
      </c>
      <c r="AD870" s="48">
        <f>(ROUND(AC870-AC862,1)/AC862)</f>
        <v>0.1388888888888889</v>
      </c>
      <c r="AE870" s="113"/>
      <c r="AF870" s="60"/>
      <c r="AH870" s="59"/>
    </row>
    <row r="871" spans="1:34">
      <c r="A871" s="99" t="s">
        <v>832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50</v>
      </c>
      <c r="K871" s="13">
        <v>25</v>
      </c>
      <c r="L871" s="13">
        <v>25</v>
      </c>
      <c r="M871" s="13">
        <v>30</v>
      </c>
      <c r="N871" s="14">
        <f t="shared" si="325"/>
        <v>93</v>
      </c>
      <c r="O871" s="14">
        <f t="shared" si="326"/>
        <v>0</v>
      </c>
      <c r="P871" s="14">
        <f t="shared" si="327"/>
        <v>0</v>
      </c>
      <c r="Q871" s="14">
        <f t="shared" si="328"/>
        <v>0</v>
      </c>
      <c r="R871" s="14">
        <f t="shared" si="329"/>
        <v>186</v>
      </c>
      <c r="S871" s="14">
        <f t="shared" si="330"/>
        <v>186</v>
      </c>
      <c r="T871" s="14">
        <f t="shared" si="331"/>
        <v>0</v>
      </c>
      <c r="U871" s="14">
        <f t="shared" si="332"/>
        <v>0</v>
      </c>
      <c r="V871" s="14">
        <f t="shared" si="333"/>
        <v>0</v>
      </c>
      <c r="W871" s="14">
        <f t="shared" si="334"/>
        <v>297.60000000000002</v>
      </c>
      <c r="X871" s="14">
        <f t="shared" si="317"/>
        <v>279</v>
      </c>
      <c r="Y871" s="14">
        <f t="shared" si="318"/>
        <v>0</v>
      </c>
      <c r="Z871" s="14">
        <f t="shared" si="319"/>
        <v>0</v>
      </c>
      <c r="AA871" s="14">
        <f t="shared" si="320"/>
        <v>0</v>
      </c>
      <c r="AB871" s="14">
        <f t="shared" si="324"/>
        <v>483.6</v>
      </c>
      <c r="AC871" s="15">
        <f t="shared" si="323"/>
        <v>762.6</v>
      </c>
      <c r="AD871" s="48">
        <f>(ROUND(AC871-AC862,1)/AC862)</f>
        <v>0.1388888888888889</v>
      </c>
      <c r="AE871" s="113"/>
      <c r="AF871" s="60"/>
      <c r="AH871" s="59"/>
    </row>
    <row r="872" spans="1:34">
      <c r="A872" s="99" t="s">
        <v>833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100</v>
      </c>
      <c r="N872" s="14">
        <f t="shared" si="325"/>
        <v>186</v>
      </c>
      <c r="O872" s="14">
        <f t="shared" si="326"/>
        <v>0</v>
      </c>
      <c r="P872" s="14">
        <f t="shared" si="327"/>
        <v>0</v>
      </c>
      <c r="Q872" s="14">
        <f t="shared" si="328"/>
        <v>0</v>
      </c>
      <c r="R872" s="14">
        <f t="shared" si="329"/>
        <v>0</v>
      </c>
      <c r="S872" s="14">
        <f t="shared" si="330"/>
        <v>632.4</v>
      </c>
      <c r="T872" s="14">
        <f t="shared" si="331"/>
        <v>0</v>
      </c>
      <c r="U872" s="14">
        <f t="shared" si="332"/>
        <v>0</v>
      </c>
      <c r="V872" s="14">
        <f t="shared" si="333"/>
        <v>0</v>
      </c>
      <c r="W872" s="14">
        <f t="shared" si="334"/>
        <v>0</v>
      </c>
      <c r="X872" s="14">
        <f t="shared" si="317"/>
        <v>818.4</v>
      </c>
      <c r="Y872" s="14">
        <f t="shared" si="318"/>
        <v>0</v>
      </c>
      <c r="Z872" s="14">
        <f t="shared" si="319"/>
        <v>0</v>
      </c>
      <c r="AA872" s="14">
        <f t="shared" si="320"/>
        <v>0</v>
      </c>
      <c r="AB872" s="14">
        <f t="shared" si="324"/>
        <v>0</v>
      </c>
      <c r="AC872" s="15">
        <f t="shared" si="323"/>
        <v>818.4</v>
      </c>
      <c r="AD872" s="48">
        <f>(ROUND(AC872-AC862,1)/AC862)</f>
        <v>0.22222222222222224</v>
      </c>
      <c r="AE872" s="113"/>
      <c r="AF872" s="60"/>
      <c r="AH872" s="59"/>
    </row>
    <row r="873" spans="1:34">
      <c r="A873" s="99" t="s">
        <v>834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80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17"/>
        <v>744</v>
      </c>
      <c r="Y873" s="14">
        <f t="shared" si="318"/>
        <v>0</v>
      </c>
      <c r="Z873" s="14">
        <f t="shared" si="319"/>
        <v>0</v>
      </c>
      <c r="AA873" s="14">
        <f t="shared" si="320"/>
        <v>0</v>
      </c>
      <c r="AB873" s="14">
        <f t="shared" si="324"/>
        <v>0</v>
      </c>
      <c r="AC873" s="15">
        <f t="shared" si="323"/>
        <v>744</v>
      </c>
      <c r="AD873" s="48">
        <f>(ROUND(AC873-AC862,1)/AC862)</f>
        <v>0.11111111111111112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80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7"/>
        <v>744</v>
      </c>
      <c r="Y874" s="14">
        <f t="shared" si="318"/>
        <v>0</v>
      </c>
      <c r="Z874" s="14">
        <f t="shared" si="319"/>
        <v>0</v>
      </c>
      <c r="AA874" s="14">
        <f t="shared" si="320"/>
        <v>0</v>
      </c>
      <c r="AB874" s="14">
        <f t="shared" si="324"/>
        <v>0</v>
      </c>
      <c r="AC874" s="15">
        <f t="shared" si="323"/>
        <v>744</v>
      </c>
      <c r="AD874" s="48">
        <f>(ROUND(AC874-AC862,1)/AC862)</f>
        <v>0.11111111111111112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D875*$D$13</f>
        <v>186</v>
      </c>
      <c r="O875" s="14">
        <f>E875*$E$13</f>
        <v>0</v>
      </c>
      <c r="P875" s="14">
        <f>F875*$F$13</f>
        <v>0</v>
      </c>
      <c r="Q875" s="14">
        <f>G875*$G$13</f>
        <v>0</v>
      </c>
      <c r="R875" s="14">
        <f>H875*$H$13</f>
        <v>0</v>
      </c>
      <c r="S875" s="14">
        <f>(N875/100)*(I875*$I$14)+(N875/100)*(J875*$J$14)+(N875/100)*(M875*$M$14)</f>
        <v>632.40000000000009</v>
      </c>
      <c r="T875" s="14">
        <f>(O875/100)*(K875*$K$13)+(O875/100)*(M875*$M$13)</f>
        <v>0</v>
      </c>
      <c r="U875" s="14">
        <f>(P875/100)*(K875*$K$13)+(P875/100)*(L875*$L$13)+(P875/100)*(M875*$M$13)</f>
        <v>0</v>
      </c>
      <c r="V875" s="14">
        <f>(Q875/100)*(L875*$L$13)+(Q875/100)*(M875*$M$13)</f>
        <v>0</v>
      </c>
      <c r="W875" s="14">
        <f>(R875/100)*(K875*$K$13)+(R875/100)*(L875*$L$13)+(R875/100)*(M875*$M$13)</f>
        <v>0</v>
      </c>
      <c r="X875" s="14">
        <f t="shared" si="317"/>
        <v>818.40000000000009</v>
      </c>
      <c r="Y875" s="14">
        <f t="shared" si="318"/>
        <v>0</v>
      </c>
      <c r="Z875" s="14">
        <f t="shared" si="319"/>
        <v>0</v>
      </c>
      <c r="AA875" s="14">
        <f t="shared" si="320"/>
        <v>0</v>
      </c>
      <c r="AB875" s="14">
        <f t="shared" si="324"/>
        <v>0</v>
      </c>
      <c r="AC875" s="15">
        <f t="shared" si="323"/>
        <v>818.4</v>
      </c>
      <c r="AD875" s="48">
        <f>(ROUND(AC875-AC862,1)/AC862)</f>
        <v>0.22222222222222224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40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D876*$D$13</f>
        <v>186</v>
      </c>
      <c r="O876" s="14">
        <f>E876*$E$13</f>
        <v>0</v>
      </c>
      <c r="P876" s="14">
        <f>F876*$F$13</f>
        <v>0</v>
      </c>
      <c r="Q876" s="14">
        <f>G876*$G$13</f>
        <v>0</v>
      </c>
      <c r="R876" s="14">
        <f>H876*$H$13</f>
        <v>0</v>
      </c>
      <c r="S876" s="14">
        <f>(N876/100)*(I876*$I$14)+(N876/100)*(J876*$J$14)+(N876/100)*(M876*$M$14)</f>
        <v>558</v>
      </c>
      <c r="T876" s="14">
        <f>(O876/100)*(K876*$K$13)+(O876/100)*(M876*$M$13)</f>
        <v>0</v>
      </c>
      <c r="U876" s="14">
        <f>(P876/100)*(K876*$K$13)+(P876/100)*(L876*$L$13)+(P876/100)*(M876*$M$13)</f>
        <v>0</v>
      </c>
      <c r="V876" s="14">
        <f>(Q876/100)*(L876*$L$13)+(Q876/100)*(M876*$M$13)</f>
        <v>0</v>
      </c>
      <c r="W876" s="14">
        <f>(R876/100)*(K876*$K$13)+(R876/100)*(L876*$L$13)+(R876/100)*(M876*$M$13)</f>
        <v>0</v>
      </c>
      <c r="X876" s="14">
        <f t="shared" si="317"/>
        <v>744</v>
      </c>
      <c r="Y876" s="14">
        <f t="shared" si="318"/>
        <v>0</v>
      </c>
      <c r="Z876" s="14">
        <f t="shared" si="319"/>
        <v>0</v>
      </c>
      <c r="AA876" s="14">
        <f t="shared" si="320"/>
        <v>0</v>
      </c>
      <c r="AB876" s="14">
        <f t="shared" si="324"/>
        <v>0</v>
      </c>
      <c r="AC876" s="15">
        <f t="shared" si="323"/>
        <v>744</v>
      </c>
      <c r="AD876" s="48">
        <f>(ROUND(AC876-AC862,1)/AC862)</f>
        <v>0.11111111111111112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35">N877+S877</f>
        <v>638</v>
      </c>
      <c r="Y877" s="52">
        <f t="shared" ref="Y877:Y1102" si="336">O877+T877</f>
        <v>0</v>
      </c>
      <c r="Z877" s="52">
        <f t="shared" ref="Z877:Z1102" si="337">P877+U877</f>
        <v>0</v>
      </c>
      <c r="AA877" s="52">
        <f t="shared" ref="AA877:AA1102" si="338">Q877+V877</f>
        <v>0</v>
      </c>
      <c r="AB877" s="52">
        <f t="shared" ref="AB877:AB879" si="339">R877+W877</f>
        <v>0</v>
      </c>
      <c r="AC877" s="53">
        <f>ROUND(X877+Y877+Z877+AA877+AB877,1)</f>
        <v>638</v>
      </c>
      <c r="AD877" s="58">
        <v>0</v>
      </c>
      <c r="AE877" s="113" t="s">
        <v>800</v>
      </c>
      <c r="AF877" s="60"/>
      <c r="AH877" s="59"/>
    </row>
    <row r="878" spans="1:34">
      <c r="A878" s="99" t="s">
        <v>801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35"/>
        <v>742.4</v>
      </c>
      <c r="Y878" s="14">
        <f t="shared" si="336"/>
        <v>0</v>
      </c>
      <c r="Z878" s="14">
        <f t="shared" si="337"/>
        <v>0</v>
      </c>
      <c r="AA878" s="14">
        <f t="shared" si="338"/>
        <v>0</v>
      </c>
      <c r="AB878" s="14">
        <f t="shared" si="339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802</v>
      </c>
      <c r="B879" s="87">
        <v>0</v>
      </c>
      <c r="C879" s="21" t="s">
        <v>835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35"/>
        <v>603.20000000000005</v>
      </c>
      <c r="Y879" s="14">
        <f t="shared" si="336"/>
        <v>0</v>
      </c>
      <c r="Z879" s="14">
        <f t="shared" si="337"/>
        <v>0</v>
      </c>
      <c r="AA879" s="14">
        <f t="shared" si="338"/>
        <v>0</v>
      </c>
      <c r="AB879" s="14">
        <f t="shared" si="339"/>
        <v>0</v>
      </c>
      <c r="AC879" s="15">
        <f t="shared" ref="AC879:AC891" si="340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35"/>
        <v>603.20000000000005</v>
      </c>
      <c r="Y880" s="14">
        <f t="shared" si="336"/>
        <v>0</v>
      </c>
      <c r="Z880" s="14">
        <f t="shared" si="337"/>
        <v>0</v>
      </c>
      <c r="AA880" s="14">
        <f t="shared" si="338"/>
        <v>0</v>
      </c>
      <c r="AB880" s="14">
        <f t="shared" ref="AB880:AB892" si="341">R880+W880</f>
        <v>0</v>
      </c>
      <c r="AC880" s="15">
        <f t="shared" si="340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35"/>
        <v>603.20000000000005</v>
      </c>
      <c r="Y881" s="14">
        <f t="shared" si="336"/>
        <v>0</v>
      </c>
      <c r="Z881" s="14">
        <f t="shared" si="337"/>
        <v>0</v>
      </c>
      <c r="AA881" s="14">
        <f t="shared" si="338"/>
        <v>0</v>
      </c>
      <c r="AB881" s="14">
        <f t="shared" si="341"/>
        <v>0</v>
      </c>
      <c r="AC881" s="15">
        <f t="shared" si="340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35"/>
        <v>603.20000000000005</v>
      </c>
      <c r="Y882" s="14">
        <f t="shared" si="336"/>
        <v>0</v>
      </c>
      <c r="Z882" s="14">
        <f t="shared" si="337"/>
        <v>0</v>
      </c>
      <c r="AA882" s="14">
        <f t="shared" si="338"/>
        <v>0</v>
      </c>
      <c r="AB882" s="14">
        <f t="shared" si="341"/>
        <v>0</v>
      </c>
      <c r="AC882" s="15">
        <f t="shared" si="340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35"/>
        <v>208.78000000000003</v>
      </c>
      <c r="Y883" s="14">
        <f t="shared" si="336"/>
        <v>495.9</v>
      </c>
      <c r="Z883" s="14">
        <f t="shared" si="337"/>
        <v>0</v>
      </c>
      <c r="AA883" s="14">
        <f t="shared" si="338"/>
        <v>0</v>
      </c>
      <c r="AB883" s="14">
        <f t="shared" si="341"/>
        <v>0</v>
      </c>
      <c r="AC883" s="15">
        <f t="shared" si="340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35"/>
        <v>208.78000000000003</v>
      </c>
      <c r="Y884" s="14">
        <f t="shared" si="336"/>
        <v>0</v>
      </c>
      <c r="Z884" s="14">
        <f t="shared" si="337"/>
        <v>495.9</v>
      </c>
      <c r="AA884" s="14">
        <f t="shared" si="338"/>
        <v>0</v>
      </c>
      <c r="AB884" s="14">
        <f t="shared" si="341"/>
        <v>0</v>
      </c>
      <c r="AC884" s="15">
        <f t="shared" si="340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35"/>
        <v>208.78000000000003</v>
      </c>
      <c r="Y885" s="14">
        <f t="shared" si="336"/>
        <v>0</v>
      </c>
      <c r="Z885" s="14">
        <f t="shared" si="337"/>
        <v>0</v>
      </c>
      <c r="AA885" s="14">
        <f t="shared" si="338"/>
        <v>495.9</v>
      </c>
      <c r="AB885" s="14">
        <f t="shared" si="341"/>
        <v>0</v>
      </c>
      <c r="AC885" s="15">
        <f t="shared" si="340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35"/>
        <v>208.78000000000003</v>
      </c>
      <c r="Y886" s="14">
        <f t="shared" si="336"/>
        <v>0</v>
      </c>
      <c r="Z886" s="14">
        <f t="shared" si="337"/>
        <v>0</v>
      </c>
      <c r="AA886" s="14">
        <f t="shared" si="338"/>
        <v>0</v>
      </c>
      <c r="AB886" s="14">
        <f t="shared" si="341"/>
        <v>495.9</v>
      </c>
      <c r="AC886" s="15">
        <f t="shared" si="340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35"/>
        <v>739.5</v>
      </c>
      <c r="Y887" s="14">
        <f t="shared" si="336"/>
        <v>0</v>
      </c>
      <c r="Z887" s="14">
        <f t="shared" si="337"/>
        <v>0</v>
      </c>
      <c r="AA887" s="14">
        <f t="shared" si="338"/>
        <v>0</v>
      </c>
      <c r="AB887" s="14">
        <f t="shared" si="341"/>
        <v>0</v>
      </c>
      <c r="AC887" s="15">
        <f t="shared" si="340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35"/>
        <v>739.5</v>
      </c>
      <c r="Y888" s="14">
        <f t="shared" si="336"/>
        <v>0</v>
      </c>
      <c r="Z888" s="14">
        <f t="shared" si="337"/>
        <v>0</v>
      </c>
      <c r="AA888" s="14">
        <f t="shared" si="338"/>
        <v>0</v>
      </c>
      <c r="AB888" s="14">
        <f t="shared" si="341"/>
        <v>0</v>
      </c>
      <c r="AC888" s="15">
        <f t="shared" si="340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35"/>
        <v>739.5</v>
      </c>
      <c r="Y889" s="14">
        <f t="shared" si="336"/>
        <v>0</v>
      </c>
      <c r="Z889" s="14">
        <f t="shared" si="337"/>
        <v>0</v>
      </c>
      <c r="AA889" s="14">
        <f t="shared" si="338"/>
        <v>0</v>
      </c>
      <c r="AB889" s="14">
        <f t="shared" si="341"/>
        <v>0</v>
      </c>
      <c r="AC889" s="15">
        <f t="shared" si="340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35"/>
        <v>679.76</v>
      </c>
      <c r="Y890" s="14">
        <f t="shared" si="336"/>
        <v>0</v>
      </c>
      <c r="Z890" s="14">
        <f t="shared" si="337"/>
        <v>0</v>
      </c>
      <c r="AA890" s="14">
        <f t="shared" si="338"/>
        <v>0</v>
      </c>
      <c r="AB890" s="14">
        <f t="shared" si="341"/>
        <v>0</v>
      </c>
      <c r="AC890" s="15">
        <f t="shared" si="340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35"/>
        <v>832.88</v>
      </c>
      <c r="Y891" s="14">
        <f t="shared" si="336"/>
        <v>0</v>
      </c>
      <c r="Z891" s="14">
        <f t="shared" si="337"/>
        <v>0</v>
      </c>
      <c r="AA891" s="14">
        <f t="shared" si="338"/>
        <v>0</v>
      </c>
      <c r="AB891" s="14">
        <f t="shared" si="341"/>
        <v>0</v>
      </c>
      <c r="AC891" s="15">
        <f t="shared" si="340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577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35"/>
        <v>648</v>
      </c>
      <c r="Y892" s="52">
        <f t="shared" si="336"/>
        <v>0</v>
      </c>
      <c r="Z892" s="52">
        <f t="shared" si="337"/>
        <v>0</v>
      </c>
      <c r="AA892" s="52">
        <f t="shared" si="338"/>
        <v>0</v>
      </c>
      <c r="AB892" s="52">
        <f t="shared" si="341"/>
        <v>0</v>
      </c>
      <c r="AC892" s="53">
        <f>ROUND(X892+Y892+Z892+AA892+AB892,1)</f>
        <v>648</v>
      </c>
      <c r="AD892" s="58">
        <v>0</v>
      </c>
      <c r="AE892" s="113" t="s">
        <v>800</v>
      </c>
      <c r="AF892" s="60"/>
      <c r="AH892" s="59"/>
    </row>
    <row r="893" spans="1:34">
      <c r="A893" s="99" t="s">
        <v>801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35"/>
        <v>750.6</v>
      </c>
      <c r="Y893" s="14">
        <f t="shared" si="336"/>
        <v>0</v>
      </c>
      <c r="Z893" s="14">
        <f t="shared" si="337"/>
        <v>0</v>
      </c>
      <c r="AA893" s="14">
        <f t="shared" si="338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802</v>
      </c>
      <c r="B894" s="89">
        <v>16</v>
      </c>
      <c r="C894" s="21" t="s">
        <v>835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35"/>
        <v>610.20000000000005</v>
      </c>
      <c r="Y894" s="14">
        <f t="shared" si="336"/>
        <v>0</v>
      </c>
      <c r="Z894" s="14">
        <f t="shared" si="337"/>
        <v>0</v>
      </c>
      <c r="AA894" s="14">
        <f t="shared" si="338"/>
        <v>0</v>
      </c>
      <c r="AB894" s="14">
        <f>R894+W894</f>
        <v>0</v>
      </c>
      <c r="AC894" s="15">
        <f t="shared" ref="AC894:AC906" si="342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35"/>
        <v>610.20000000000005</v>
      </c>
      <c r="Y895" s="14">
        <f t="shared" si="336"/>
        <v>0</v>
      </c>
      <c r="Z895" s="14">
        <f t="shared" si="337"/>
        <v>0</v>
      </c>
      <c r="AA895" s="14">
        <f t="shared" si="338"/>
        <v>0</v>
      </c>
      <c r="AB895" s="14">
        <f t="shared" ref="AB895:AB907" si="343">R895+W895</f>
        <v>0</v>
      </c>
      <c r="AC895" s="15">
        <f t="shared" si="342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35"/>
        <v>610.20000000000005</v>
      </c>
      <c r="Y896" s="14">
        <f t="shared" si="336"/>
        <v>0</v>
      </c>
      <c r="Z896" s="14">
        <f t="shared" si="337"/>
        <v>0</v>
      </c>
      <c r="AA896" s="14">
        <f t="shared" si="338"/>
        <v>0</v>
      </c>
      <c r="AB896" s="14">
        <f t="shared" si="343"/>
        <v>0</v>
      </c>
      <c r="AC896" s="15">
        <f t="shared" si="342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35"/>
        <v>610.20000000000005</v>
      </c>
      <c r="Y897" s="14">
        <f t="shared" si="336"/>
        <v>0</v>
      </c>
      <c r="Z897" s="14">
        <f t="shared" si="337"/>
        <v>0</v>
      </c>
      <c r="AA897" s="14">
        <f t="shared" si="338"/>
        <v>0</v>
      </c>
      <c r="AB897" s="14">
        <f t="shared" si="343"/>
        <v>0</v>
      </c>
      <c r="AC897" s="15">
        <f t="shared" si="342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35"/>
        <v>212.16000000000003</v>
      </c>
      <c r="Y898" s="14">
        <f t="shared" si="336"/>
        <v>506.25</v>
      </c>
      <c r="Z898" s="14">
        <f t="shared" si="337"/>
        <v>0</v>
      </c>
      <c r="AA898" s="14">
        <f t="shared" si="338"/>
        <v>0</v>
      </c>
      <c r="AB898" s="14">
        <f t="shared" si="343"/>
        <v>0</v>
      </c>
      <c r="AC898" s="15">
        <f t="shared" si="342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35"/>
        <v>212.16000000000003</v>
      </c>
      <c r="Y899" s="14">
        <f t="shared" si="336"/>
        <v>0</v>
      </c>
      <c r="Z899" s="14">
        <f t="shared" si="337"/>
        <v>506.25</v>
      </c>
      <c r="AA899" s="14">
        <f t="shared" si="338"/>
        <v>0</v>
      </c>
      <c r="AB899" s="14">
        <f t="shared" si="343"/>
        <v>0</v>
      </c>
      <c r="AC899" s="15">
        <f t="shared" si="342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35"/>
        <v>212.16000000000003</v>
      </c>
      <c r="Y900" s="14">
        <f t="shared" si="336"/>
        <v>0</v>
      </c>
      <c r="Z900" s="14">
        <f t="shared" si="337"/>
        <v>0</v>
      </c>
      <c r="AA900" s="14">
        <f t="shared" si="338"/>
        <v>506.25</v>
      </c>
      <c r="AB900" s="14">
        <f t="shared" si="343"/>
        <v>0</v>
      </c>
      <c r="AC900" s="15">
        <f t="shared" si="342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35"/>
        <v>212.16000000000003</v>
      </c>
      <c r="Y901" s="14">
        <f t="shared" si="336"/>
        <v>0</v>
      </c>
      <c r="Z901" s="14">
        <f t="shared" si="337"/>
        <v>0</v>
      </c>
      <c r="AA901" s="14">
        <f t="shared" si="338"/>
        <v>0</v>
      </c>
      <c r="AB901" s="14">
        <f t="shared" si="343"/>
        <v>506.25</v>
      </c>
      <c r="AC901" s="15">
        <f t="shared" si="342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35"/>
        <v>749.25</v>
      </c>
      <c r="Y902" s="14">
        <f t="shared" si="336"/>
        <v>0</v>
      </c>
      <c r="Z902" s="14">
        <f t="shared" si="337"/>
        <v>0</v>
      </c>
      <c r="AA902" s="14">
        <f t="shared" si="338"/>
        <v>0</v>
      </c>
      <c r="AB902" s="14">
        <f t="shared" si="343"/>
        <v>0</v>
      </c>
      <c r="AC902" s="15">
        <f t="shared" si="342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35"/>
        <v>749.25</v>
      </c>
      <c r="Y903" s="14">
        <f t="shared" si="336"/>
        <v>0</v>
      </c>
      <c r="Z903" s="14">
        <f t="shared" si="337"/>
        <v>0</v>
      </c>
      <c r="AA903" s="14">
        <f t="shared" si="338"/>
        <v>0</v>
      </c>
      <c r="AB903" s="14">
        <f t="shared" si="343"/>
        <v>0</v>
      </c>
      <c r="AC903" s="15">
        <f t="shared" si="342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35"/>
        <v>749.25</v>
      </c>
      <c r="Y904" s="14">
        <f t="shared" si="336"/>
        <v>0</v>
      </c>
      <c r="Z904" s="14">
        <f t="shared" si="337"/>
        <v>0</v>
      </c>
      <c r="AA904" s="14">
        <f t="shared" si="338"/>
        <v>0</v>
      </c>
      <c r="AB904" s="14">
        <f t="shared" si="343"/>
        <v>0</v>
      </c>
      <c r="AC904" s="15">
        <f t="shared" si="342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35"/>
        <v>684.72</v>
      </c>
      <c r="Y905" s="14">
        <f t="shared" si="336"/>
        <v>0</v>
      </c>
      <c r="Z905" s="14">
        <f t="shared" si="337"/>
        <v>0</v>
      </c>
      <c r="AA905" s="14">
        <f t="shared" si="338"/>
        <v>0</v>
      </c>
      <c r="AB905" s="14">
        <f t="shared" si="343"/>
        <v>0</v>
      </c>
      <c r="AC905" s="15">
        <f t="shared" si="342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35"/>
        <v>843.48</v>
      </c>
      <c r="Y906" s="14">
        <f t="shared" si="336"/>
        <v>0</v>
      </c>
      <c r="Z906" s="14">
        <f t="shared" si="337"/>
        <v>0</v>
      </c>
      <c r="AA906" s="14">
        <f t="shared" si="338"/>
        <v>0</v>
      </c>
      <c r="AB906" s="14">
        <f t="shared" si="343"/>
        <v>0</v>
      </c>
      <c r="AC906" s="15">
        <f t="shared" si="342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44">N907+S907</f>
        <v>650</v>
      </c>
      <c r="Y907" s="52">
        <f t="shared" ref="Y907:Y921" si="345">O907+T907</f>
        <v>0</v>
      </c>
      <c r="Z907" s="52">
        <f t="shared" ref="Z907:Z921" si="346">P907+U907</f>
        <v>0</v>
      </c>
      <c r="AA907" s="52">
        <f t="shared" ref="AA907:AA921" si="347">Q907+V907</f>
        <v>0</v>
      </c>
      <c r="AB907" s="52">
        <f t="shared" si="343"/>
        <v>0</v>
      </c>
      <c r="AC907" s="53">
        <f>ROUND(X907+Y907+Z907+AA907+AB907,1)</f>
        <v>650</v>
      </c>
      <c r="AD907" s="58">
        <v>0</v>
      </c>
      <c r="AE907" s="113" t="s">
        <v>800</v>
      </c>
      <c r="AF907" s="60"/>
      <c r="AH907" s="59"/>
    </row>
    <row r="908" spans="1:34">
      <c r="A908" s="99" t="s">
        <v>801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44"/>
        <v>750</v>
      </c>
      <c r="Y908" s="14">
        <f t="shared" si="345"/>
        <v>0</v>
      </c>
      <c r="Z908" s="14">
        <f t="shared" si="346"/>
        <v>0</v>
      </c>
      <c r="AA908" s="14">
        <f t="shared" si="347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802</v>
      </c>
      <c r="B909" s="87">
        <v>0</v>
      </c>
      <c r="C909" s="21" t="s">
        <v>835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44"/>
        <v>610</v>
      </c>
      <c r="Y909" s="14">
        <f t="shared" si="345"/>
        <v>0</v>
      </c>
      <c r="Z909" s="14">
        <f t="shared" si="346"/>
        <v>0</v>
      </c>
      <c r="AA909" s="14">
        <f t="shared" si="347"/>
        <v>0</v>
      </c>
      <c r="AB909" s="14">
        <f>R909+W909</f>
        <v>0</v>
      </c>
      <c r="AC909" s="15">
        <f t="shared" ref="AC909:AC921" si="348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44"/>
        <v>610</v>
      </c>
      <c r="Y910" s="14">
        <f t="shared" si="345"/>
        <v>0</v>
      </c>
      <c r="Z910" s="14">
        <f t="shared" si="346"/>
        <v>0</v>
      </c>
      <c r="AA910" s="14">
        <f t="shared" si="347"/>
        <v>0</v>
      </c>
      <c r="AB910" s="14">
        <f t="shared" ref="AB910:AB921" si="349">R910+W910</f>
        <v>0</v>
      </c>
      <c r="AC910" s="15">
        <f t="shared" si="348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44"/>
        <v>610</v>
      </c>
      <c r="Y911" s="14">
        <f t="shared" si="345"/>
        <v>0</v>
      </c>
      <c r="Z911" s="14">
        <f t="shared" si="346"/>
        <v>0</v>
      </c>
      <c r="AA911" s="14">
        <f t="shared" si="347"/>
        <v>0</v>
      </c>
      <c r="AB911" s="14">
        <f t="shared" si="349"/>
        <v>0</v>
      </c>
      <c r="AC911" s="15">
        <f t="shared" si="348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44"/>
        <v>610</v>
      </c>
      <c r="Y912" s="14">
        <f t="shared" si="345"/>
        <v>0</v>
      </c>
      <c r="Z912" s="14">
        <f t="shared" si="346"/>
        <v>0</v>
      </c>
      <c r="AA912" s="14">
        <f t="shared" si="347"/>
        <v>0</v>
      </c>
      <c r="AB912" s="14">
        <f t="shared" si="349"/>
        <v>0</v>
      </c>
      <c r="AC912" s="15">
        <f t="shared" si="348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44"/>
        <v>212.94000000000003</v>
      </c>
      <c r="Y913" s="14">
        <f t="shared" si="345"/>
        <v>506.25</v>
      </c>
      <c r="Z913" s="14">
        <f t="shared" si="346"/>
        <v>0</v>
      </c>
      <c r="AA913" s="14">
        <f t="shared" si="347"/>
        <v>0</v>
      </c>
      <c r="AB913" s="14">
        <f t="shared" si="349"/>
        <v>0</v>
      </c>
      <c r="AC913" s="15">
        <f t="shared" si="348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44"/>
        <v>212.94000000000003</v>
      </c>
      <c r="Y914" s="14">
        <f t="shared" si="345"/>
        <v>0</v>
      </c>
      <c r="Z914" s="14">
        <f t="shared" si="346"/>
        <v>506.25</v>
      </c>
      <c r="AA914" s="14">
        <f t="shared" si="347"/>
        <v>0</v>
      </c>
      <c r="AB914" s="14">
        <f t="shared" si="349"/>
        <v>0</v>
      </c>
      <c r="AC914" s="15">
        <f t="shared" si="348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44"/>
        <v>212.94000000000003</v>
      </c>
      <c r="Y915" s="14">
        <f t="shared" si="345"/>
        <v>0</v>
      </c>
      <c r="Z915" s="14">
        <f t="shared" si="346"/>
        <v>0</v>
      </c>
      <c r="AA915" s="14">
        <f t="shared" si="347"/>
        <v>506.25</v>
      </c>
      <c r="AB915" s="14">
        <f t="shared" si="349"/>
        <v>0</v>
      </c>
      <c r="AC915" s="15">
        <f t="shared" si="348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44"/>
        <v>212.94000000000003</v>
      </c>
      <c r="Y916" s="14">
        <f t="shared" si="345"/>
        <v>0</v>
      </c>
      <c r="Z916" s="14">
        <f t="shared" si="346"/>
        <v>0</v>
      </c>
      <c r="AA916" s="14">
        <f t="shared" si="347"/>
        <v>0</v>
      </c>
      <c r="AB916" s="14">
        <f t="shared" si="349"/>
        <v>506.25</v>
      </c>
      <c r="AC916" s="15">
        <f t="shared" si="348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44"/>
        <v>750</v>
      </c>
      <c r="Y917" s="14">
        <f t="shared" si="345"/>
        <v>0</v>
      </c>
      <c r="Z917" s="14">
        <f t="shared" si="346"/>
        <v>0</v>
      </c>
      <c r="AA917" s="14">
        <f t="shared" si="347"/>
        <v>0</v>
      </c>
      <c r="AB917" s="14">
        <f t="shared" si="349"/>
        <v>0</v>
      </c>
      <c r="AC917" s="15">
        <f t="shared" si="348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44"/>
        <v>750</v>
      </c>
      <c r="Y918" s="14">
        <f t="shared" si="345"/>
        <v>0</v>
      </c>
      <c r="Z918" s="14">
        <f t="shared" si="346"/>
        <v>0</v>
      </c>
      <c r="AA918" s="14">
        <f t="shared" si="347"/>
        <v>0</v>
      </c>
      <c r="AB918" s="14">
        <f t="shared" si="349"/>
        <v>0</v>
      </c>
      <c r="AC918" s="15">
        <f t="shared" si="348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44"/>
        <v>750</v>
      </c>
      <c r="Y919" s="14">
        <f t="shared" si="345"/>
        <v>0</v>
      </c>
      <c r="Z919" s="14">
        <f t="shared" si="346"/>
        <v>0</v>
      </c>
      <c r="AA919" s="14">
        <f t="shared" si="347"/>
        <v>0</v>
      </c>
      <c r="AB919" s="14">
        <f t="shared" si="349"/>
        <v>0</v>
      </c>
      <c r="AC919" s="15">
        <f t="shared" si="348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44"/>
        <v>705</v>
      </c>
      <c r="Y920" s="14">
        <f t="shared" si="345"/>
        <v>0</v>
      </c>
      <c r="Z920" s="14">
        <f t="shared" si="346"/>
        <v>0</v>
      </c>
      <c r="AA920" s="14">
        <f t="shared" si="347"/>
        <v>0</v>
      </c>
      <c r="AB920" s="14">
        <f t="shared" si="349"/>
        <v>0</v>
      </c>
      <c r="AC920" s="15">
        <f t="shared" si="348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44"/>
        <v>821</v>
      </c>
      <c r="Y921" s="14">
        <f t="shared" si="345"/>
        <v>0</v>
      </c>
      <c r="Z921" s="14">
        <f t="shared" si="346"/>
        <v>0</v>
      </c>
      <c r="AA921" s="14">
        <f t="shared" si="347"/>
        <v>0</v>
      </c>
      <c r="AB921" s="14">
        <f t="shared" si="349"/>
        <v>0</v>
      </c>
      <c r="AC921" s="15">
        <f t="shared" si="348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35"/>
        <v>480</v>
      </c>
      <c r="Y922" s="52">
        <f t="shared" si="336"/>
        <v>160</v>
      </c>
      <c r="Z922" s="52">
        <f t="shared" si="337"/>
        <v>0</v>
      </c>
      <c r="AA922" s="52">
        <f t="shared" si="338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800</v>
      </c>
      <c r="AF922" s="60"/>
      <c r="AH922" s="59"/>
    </row>
    <row r="923" spans="1:34">
      <c r="A923" s="99" t="s">
        <v>801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35"/>
        <v>640</v>
      </c>
      <c r="Y923" s="14">
        <f t="shared" si="336"/>
        <v>128</v>
      </c>
      <c r="Z923" s="14">
        <f t="shared" si="337"/>
        <v>0</v>
      </c>
      <c r="AA923" s="14">
        <f t="shared" si="338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802</v>
      </c>
      <c r="B924" s="91">
        <v>16</v>
      </c>
      <c r="C924" s="21" t="s">
        <v>835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35"/>
        <v>452</v>
      </c>
      <c r="Y924" s="14">
        <f t="shared" si="336"/>
        <v>160</v>
      </c>
      <c r="Z924" s="14">
        <f t="shared" si="337"/>
        <v>0</v>
      </c>
      <c r="AA924" s="14">
        <f t="shared" si="338"/>
        <v>160</v>
      </c>
      <c r="AB924" s="14">
        <f>R924+W924</f>
        <v>0</v>
      </c>
      <c r="AC924" s="15">
        <f t="shared" ref="AC924:AC936" si="350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35"/>
        <v>452</v>
      </c>
      <c r="Y925" s="14">
        <f t="shared" si="336"/>
        <v>160</v>
      </c>
      <c r="Z925" s="14">
        <f t="shared" si="337"/>
        <v>0</v>
      </c>
      <c r="AA925" s="14">
        <f t="shared" si="338"/>
        <v>160</v>
      </c>
      <c r="AB925" s="14">
        <f t="shared" ref="AB925:AB936" si="351">R925+W925</f>
        <v>0</v>
      </c>
      <c r="AC925" s="15">
        <f t="shared" si="350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35"/>
        <v>452</v>
      </c>
      <c r="Y926" s="14">
        <f t="shared" si="336"/>
        <v>160</v>
      </c>
      <c r="Z926" s="14">
        <f t="shared" si="337"/>
        <v>0</v>
      </c>
      <c r="AA926" s="14">
        <f t="shared" si="338"/>
        <v>160</v>
      </c>
      <c r="AB926" s="14">
        <f t="shared" si="351"/>
        <v>0</v>
      </c>
      <c r="AC926" s="15">
        <f t="shared" si="350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35"/>
        <v>452</v>
      </c>
      <c r="Y927" s="14">
        <f t="shared" si="336"/>
        <v>160</v>
      </c>
      <c r="Z927" s="14">
        <f t="shared" si="337"/>
        <v>0</v>
      </c>
      <c r="AA927" s="14">
        <f t="shared" si="338"/>
        <v>160</v>
      </c>
      <c r="AB927" s="14">
        <f t="shared" si="351"/>
        <v>0</v>
      </c>
      <c r="AC927" s="15">
        <f t="shared" si="350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227.70000000000002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35"/>
        <v>312</v>
      </c>
      <c r="Y928" s="14">
        <f t="shared" si="336"/>
        <v>475.20000000000005</v>
      </c>
      <c r="Z928" s="14">
        <f t="shared" si="337"/>
        <v>0</v>
      </c>
      <c r="AA928" s="14">
        <f t="shared" si="338"/>
        <v>0</v>
      </c>
      <c r="AB928" s="14">
        <f t="shared" si="351"/>
        <v>0</v>
      </c>
      <c r="AC928" s="15">
        <f t="shared" si="350"/>
        <v>787.2</v>
      </c>
      <c r="AD928" s="48">
        <f>(ROUND(AC928-AC922,1)/AC922)</f>
        <v>-1.6E-2</v>
      </c>
      <c r="AE928" s="113"/>
      <c r="AF928" s="60"/>
      <c r="AH928" s="59"/>
    </row>
    <row r="929" spans="1:34">
      <c r="A929" s="99" t="s">
        <v>830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227.70000000000002</v>
      </c>
      <c r="V929" s="14">
        <f>(Q929/100)*(L929*$L$10)</f>
        <v>0</v>
      </c>
      <c r="W929" s="14">
        <f>(R929/100)*(K929*$K$10)+(R929/100)*(L929*$L$10)</f>
        <v>0</v>
      </c>
      <c r="X929" s="14">
        <f t="shared" si="335"/>
        <v>312</v>
      </c>
      <c r="Y929" s="14">
        <f t="shared" si="336"/>
        <v>0</v>
      </c>
      <c r="Z929" s="14">
        <f t="shared" si="337"/>
        <v>475.20000000000005</v>
      </c>
      <c r="AA929" s="14">
        <f t="shared" si="338"/>
        <v>0</v>
      </c>
      <c r="AB929" s="14">
        <f t="shared" si="351"/>
        <v>0</v>
      </c>
      <c r="AC929" s="15">
        <f t="shared" si="350"/>
        <v>787.2</v>
      </c>
      <c r="AD929" s="48">
        <f>(ROUND(AC929-AC922,1)/AC922)</f>
        <v>-1.6E-2</v>
      </c>
      <c r="AE929" s="113"/>
      <c r="AF929" s="60"/>
      <c r="AH929" s="59"/>
    </row>
    <row r="930" spans="1:34">
      <c r="A930" s="99" t="s">
        <v>831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227.70000000000002</v>
      </c>
      <c r="W930" s="14">
        <f>(R930/100)*(K930*$K$11)+(R930/100)*(L930*$L$11)</f>
        <v>0</v>
      </c>
      <c r="X930" s="14">
        <f t="shared" si="335"/>
        <v>312</v>
      </c>
      <c r="Y930" s="14">
        <f t="shared" si="336"/>
        <v>0</v>
      </c>
      <c r="Z930" s="14">
        <f t="shared" si="337"/>
        <v>0</v>
      </c>
      <c r="AA930" s="14">
        <f t="shared" si="338"/>
        <v>475.20000000000005</v>
      </c>
      <c r="AB930" s="14">
        <f t="shared" si="351"/>
        <v>0</v>
      </c>
      <c r="AC930" s="15">
        <f t="shared" si="350"/>
        <v>787.2</v>
      </c>
      <c r="AD930" s="48">
        <f>(ROUND(AC930-AC922,1)/AC922)</f>
        <v>-1.6E-2</v>
      </c>
      <c r="AE930" s="113"/>
      <c r="AF930" s="60"/>
      <c r="AH930" s="59"/>
    </row>
    <row r="931" spans="1:34">
      <c r="A931" s="99" t="s">
        <v>832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227.70000000000002</v>
      </c>
      <c r="X931" s="14">
        <f t="shared" si="335"/>
        <v>312</v>
      </c>
      <c r="Y931" s="14">
        <f t="shared" si="336"/>
        <v>0</v>
      </c>
      <c r="Z931" s="14">
        <f t="shared" si="337"/>
        <v>0</v>
      </c>
      <c r="AA931" s="14">
        <f t="shared" si="338"/>
        <v>0</v>
      </c>
      <c r="AB931" s="14">
        <f t="shared" si="351"/>
        <v>475.20000000000005</v>
      </c>
      <c r="AC931" s="15">
        <f t="shared" si="350"/>
        <v>787.2</v>
      </c>
      <c r="AD931" s="48">
        <f>(ROUND(AC931-AC922,1)/AC922)</f>
        <v>-1.6E-2</v>
      </c>
      <c r="AE931" s="113"/>
      <c r="AF931" s="60"/>
      <c r="AH931" s="59"/>
    </row>
    <row r="932" spans="1:34">
      <c r="A932" s="99" t="s">
        <v>833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300</v>
      </c>
      <c r="T932" s="14">
        <f>(O932/100)*(K932*$K$13)+(O932/100)*(M932*$M$13)</f>
        <v>72</v>
      </c>
      <c r="U932" s="14">
        <f>(P932/100)*(K932*$K$13)+(P932/100)*(L932*$L$13)+(P932/100)*(M932*$M$13)</f>
        <v>0</v>
      </c>
      <c r="V932" s="14">
        <f>(Q932/100)*(L932*$L$13)+(Q932/100)*(M932*$M$13)</f>
        <v>72</v>
      </c>
      <c r="W932" s="14">
        <f>(R932/100)*(K932*$K$13)+(R932/100)*(L932*$L$13)+(R932/100)*(M932*$M$13)</f>
        <v>0</v>
      </c>
      <c r="X932" s="14">
        <f t="shared" si="335"/>
        <v>450</v>
      </c>
      <c r="Y932" s="14">
        <f t="shared" si="336"/>
        <v>192</v>
      </c>
      <c r="Z932" s="14">
        <f t="shared" si="337"/>
        <v>0</v>
      </c>
      <c r="AA932" s="14">
        <f t="shared" si="338"/>
        <v>192</v>
      </c>
      <c r="AB932" s="14">
        <f t="shared" si="351"/>
        <v>0</v>
      </c>
      <c r="AC932" s="15">
        <f t="shared" si="350"/>
        <v>834</v>
      </c>
      <c r="AD932" s="48">
        <f>(ROUND(AC932-AC922,1)/AC922)</f>
        <v>4.2500000000000003E-2</v>
      </c>
      <c r="AE932" s="113"/>
      <c r="AF932" s="60"/>
      <c r="AH932" s="59"/>
    </row>
    <row r="933" spans="1:34">
      <c r="A933" s="99" t="s">
        <v>834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617.09999999999991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35"/>
        <v>872.09999999999991</v>
      </c>
      <c r="Y933" s="14">
        <f t="shared" si="336"/>
        <v>0</v>
      </c>
      <c r="Z933" s="14">
        <f t="shared" si="337"/>
        <v>0</v>
      </c>
      <c r="AA933" s="14">
        <f t="shared" si="338"/>
        <v>0</v>
      </c>
      <c r="AB933" s="14">
        <f t="shared" si="351"/>
        <v>0</v>
      </c>
      <c r="AC933" s="15">
        <f t="shared" si="350"/>
        <v>872.1</v>
      </c>
      <c r="AD933" s="48">
        <f>(ROUND(AC933-AC922,1)/AC922)</f>
        <v>9.0124999999999997E-2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617.09999999999991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35"/>
        <v>872.09999999999991</v>
      </c>
      <c r="Y934" s="14">
        <f t="shared" si="336"/>
        <v>0</v>
      </c>
      <c r="Z934" s="14">
        <f t="shared" si="337"/>
        <v>0</v>
      </c>
      <c r="AA934" s="14">
        <f t="shared" si="338"/>
        <v>0</v>
      </c>
      <c r="AB934" s="14">
        <f t="shared" si="351"/>
        <v>0</v>
      </c>
      <c r="AC934" s="15">
        <f t="shared" si="350"/>
        <v>872.1</v>
      </c>
      <c r="AD934" s="48">
        <f>(ROUND(AC934-AC922,1)/AC922)</f>
        <v>9.0124999999999997E-2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35"/>
        <v>592.79999999999995</v>
      </c>
      <c r="Y935" s="14">
        <f t="shared" si="336"/>
        <v>128</v>
      </c>
      <c r="Z935" s="14">
        <f t="shared" si="337"/>
        <v>0</v>
      </c>
      <c r="AA935" s="14">
        <f t="shared" si="338"/>
        <v>128</v>
      </c>
      <c r="AB935" s="14">
        <f t="shared" si="351"/>
        <v>0</v>
      </c>
      <c r="AC935" s="15">
        <f t="shared" si="350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35"/>
        <v>707.2</v>
      </c>
      <c r="Y936" s="14">
        <f t="shared" si="336"/>
        <v>128</v>
      </c>
      <c r="Z936" s="14">
        <f t="shared" si="337"/>
        <v>0</v>
      </c>
      <c r="AA936" s="14">
        <f t="shared" si="338"/>
        <v>128</v>
      </c>
      <c r="AB936" s="14">
        <f t="shared" si="351"/>
        <v>0</v>
      </c>
      <c r="AC936" s="15">
        <f t="shared" si="350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35"/>
        <v>716.8</v>
      </c>
      <c r="Y937" s="52">
        <f t="shared" si="336"/>
        <v>0</v>
      </c>
      <c r="Z937" s="52">
        <f t="shared" si="337"/>
        <v>0</v>
      </c>
      <c r="AA937" s="52">
        <f t="shared" si="338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800</v>
      </c>
      <c r="AF937" s="60"/>
      <c r="AH937" s="60"/>
    </row>
    <row r="938" spans="1:34">
      <c r="A938" s="99" t="s">
        <v>801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52">N938+S938</f>
        <v>829.44</v>
      </c>
      <c r="Y938" s="14">
        <f t="shared" ref="Y938:Y951" si="353">O938+T938</f>
        <v>0</v>
      </c>
      <c r="Z938" s="14">
        <f t="shared" ref="Z938:Z951" si="354">P938+U938</f>
        <v>0</v>
      </c>
      <c r="AA938" s="14">
        <f t="shared" ref="AA938:AA951" si="355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802</v>
      </c>
      <c r="B939" s="93">
        <v>18</v>
      </c>
      <c r="C939" s="21" t="s">
        <v>835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52"/>
        <v>670.72</v>
      </c>
      <c r="Y939" s="14">
        <f t="shared" si="353"/>
        <v>0</v>
      </c>
      <c r="Z939" s="14">
        <f t="shared" si="354"/>
        <v>0</v>
      </c>
      <c r="AA939" s="14">
        <f t="shared" si="355"/>
        <v>0</v>
      </c>
      <c r="AB939" s="14">
        <f>R939+W939</f>
        <v>0</v>
      </c>
      <c r="AC939" s="15">
        <f t="shared" ref="AC939:AC951" si="356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52"/>
        <v>670.72</v>
      </c>
      <c r="Y940" s="14">
        <f t="shared" si="353"/>
        <v>0</v>
      </c>
      <c r="Z940" s="14">
        <f t="shared" si="354"/>
        <v>0</v>
      </c>
      <c r="AA940" s="14">
        <f t="shared" si="355"/>
        <v>0</v>
      </c>
      <c r="AB940" s="14">
        <f t="shared" ref="AB940:AB951" si="357">R940+W940</f>
        <v>0</v>
      </c>
      <c r="AC940" s="15">
        <f t="shared" si="356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52"/>
        <v>670.72</v>
      </c>
      <c r="Y941" s="14">
        <f t="shared" si="353"/>
        <v>0</v>
      </c>
      <c r="Z941" s="14">
        <f t="shared" si="354"/>
        <v>0</v>
      </c>
      <c r="AA941" s="14">
        <f t="shared" si="355"/>
        <v>0</v>
      </c>
      <c r="AB941" s="14">
        <f t="shared" si="357"/>
        <v>0</v>
      </c>
      <c r="AC941" s="15">
        <f t="shared" si="356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52"/>
        <v>670.72</v>
      </c>
      <c r="Y942" s="14">
        <f t="shared" si="353"/>
        <v>0</v>
      </c>
      <c r="Z942" s="14">
        <f t="shared" si="354"/>
        <v>0</v>
      </c>
      <c r="AA942" s="14">
        <f t="shared" si="355"/>
        <v>0</v>
      </c>
      <c r="AB942" s="14">
        <f t="shared" si="357"/>
        <v>0</v>
      </c>
      <c r="AC942" s="15">
        <f t="shared" si="356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52"/>
        <v>232.95999999999998</v>
      </c>
      <c r="Y943" s="14">
        <f t="shared" si="353"/>
        <v>556.79999999999995</v>
      </c>
      <c r="Z943" s="14">
        <f t="shared" si="354"/>
        <v>0</v>
      </c>
      <c r="AA943" s="14">
        <f t="shared" si="355"/>
        <v>0</v>
      </c>
      <c r="AB943" s="14">
        <f t="shared" si="357"/>
        <v>0</v>
      </c>
      <c r="AC943" s="15">
        <f t="shared" si="356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52"/>
        <v>232.95999999999998</v>
      </c>
      <c r="Y944" s="14">
        <f t="shared" si="353"/>
        <v>0</v>
      </c>
      <c r="Z944" s="14">
        <f t="shared" si="354"/>
        <v>556.79999999999995</v>
      </c>
      <c r="AA944" s="14">
        <f t="shared" si="355"/>
        <v>0</v>
      </c>
      <c r="AB944" s="14">
        <f t="shared" si="357"/>
        <v>0</v>
      </c>
      <c r="AC944" s="15">
        <f t="shared" si="356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52"/>
        <v>232.95999999999998</v>
      </c>
      <c r="Y945" s="14">
        <f t="shared" si="353"/>
        <v>0</v>
      </c>
      <c r="Z945" s="14">
        <f t="shared" si="354"/>
        <v>0</v>
      </c>
      <c r="AA945" s="14">
        <f t="shared" si="355"/>
        <v>556.79999999999995</v>
      </c>
      <c r="AB945" s="14">
        <f t="shared" si="357"/>
        <v>0</v>
      </c>
      <c r="AC945" s="15">
        <f t="shared" si="356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52"/>
        <v>232.95999999999998</v>
      </c>
      <c r="Y946" s="14">
        <f t="shared" si="353"/>
        <v>0</v>
      </c>
      <c r="Z946" s="14">
        <f t="shared" si="354"/>
        <v>0</v>
      </c>
      <c r="AA946" s="14">
        <f t="shared" si="355"/>
        <v>0</v>
      </c>
      <c r="AB946" s="14">
        <f t="shared" si="357"/>
        <v>556.79999999999995</v>
      </c>
      <c r="AC946" s="15">
        <f t="shared" si="356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52"/>
        <v>825.59999999999991</v>
      </c>
      <c r="Y947" s="14">
        <f t="shared" si="353"/>
        <v>0</v>
      </c>
      <c r="Z947" s="14">
        <f t="shared" si="354"/>
        <v>0</v>
      </c>
      <c r="AA947" s="14">
        <f t="shared" si="355"/>
        <v>0</v>
      </c>
      <c r="AB947" s="14">
        <f t="shared" si="357"/>
        <v>0</v>
      </c>
      <c r="AC947" s="15">
        <f t="shared" si="356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52"/>
        <v>825.59999999999991</v>
      </c>
      <c r="Y948" s="14">
        <f t="shared" si="353"/>
        <v>0</v>
      </c>
      <c r="Z948" s="14">
        <f t="shared" si="354"/>
        <v>0</v>
      </c>
      <c r="AA948" s="14">
        <f t="shared" si="355"/>
        <v>0</v>
      </c>
      <c r="AB948" s="14">
        <f t="shared" si="357"/>
        <v>0</v>
      </c>
      <c r="AC948" s="15">
        <f t="shared" si="356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52"/>
        <v>825.59999999999991</v>
      </c>
      <c r="Y949" s="14">
        <f t="shared" si="353"/>
        <v>0</v>
      </c>
      <c r="Z949" s="14">
        <f t="shared" si="354"/>
        <v>0</v>
      </c>
      <c r="AA949" s="14">
        <f t="shared" si="355"/>
        <v>0</v>
      </c>
      <c r="AB949" s="14">
        <f t="shared" si="357"/>
        <v>0</v>
      </c>
      <c r="AC949" s="15">
        <f t="shared" si="356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52"/>
        <v>779.2639999999999</v>
      </c>
      <c r="Y950" s="14">
        <f t="shared" si="353"/>
        <v>0</v>
      </c>
      <c r="Z950" s="14">
        <f t="shared" si="354"/>
        <v>0</v>
      </c>
      <c r="AA950" s="14">
        <f t="shared" si="355"/>
        <v>0</v>
      </c>
      <c r="AB950" s="14">
        <f t="shared" si="357"/>
        <v>0</v>
      </c>
      <c r="AC950" s="15">
        <f t="shared" si="356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52"/>
        <v>897.02399999999989</v>
      </c>
      <c r="Y951" s="14">
        <f t="shared" si="353"/>
        <v>0</v>
      </c>
      <c r="Z951" s="14">
        <f t="shared" si="354"/>
        <v>0</v>
      </c>
      <c r="AA951" s="14">
        <f t="shared" si="355"/>
        <v>0</v>
      </c>
      <c r="AB951" s="14">
        <f t="shared" si="357"/>
        <v>0</v>
      </c>
      <c r="AC951" s="15">
        <f t="shared" si="356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35"/>
        <v>528</v>
      </c>
      <c r="Y952" s="52">
        <f t="shared" si="336"/>
        <v>0</v>
      </c>
      <c r="Z952" s="52">
        <f t="shared" si="337"/>
        <v>0</v>
      </c>
      <c r="AA952" s="52">
        <f t="shared" si="338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800</v>
      </c>
      <c r="AF952" s="60"/>
      <c r="AH952" s="59"/>
    </row>
    <row r="953" spans="1:34">
      <c r="A953" s="99" t="s">
        <v>801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35"/>
        <v>676.8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802</v>
      </c>
      <c r="B954" s="91">
        <v>12</v>
      </c>
      <c r="C954" s="21" t="s">
        <v>835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35"/>
        <v>499.2</v>
      </c>
      <c r="Y954" s="14">
        <f t="shared" si="336"/>
        <v>0</v>
      </c>
      <c r="Z954" s="14">
        <f t="shared" si="337"/>
        <v>0</v>
      </c>
      <c r="AA954" s="14">
        <f t="shared" si="338"/>
        <v>0</v>
      </c>
      <c r="AB954" s="14">
        <f>R954+W954</f>
        <v>292.39999999999998</v>
      </c>
      <c r="AC954" s="15">
        <f t="shared" ref="AC954:AC966" si="358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35"/>
        <v>499.2</v>
      </c>
      <c r="Y955" s="14">
        <f t="shared" si="336"/>
        <v>0</v>
      </c>
      <c r="Z955" s="14">
        <f t="shared" si="337"/>
        <v>0</v>
      </c>
      <c r="AA955" s="14">
        <f t="shared" si="338"/>
        <v>0</v>
      </c>
      <c r="AB955" s="14">
        <f t="shared" ref="AB955:AB966" si="359">R955+W955</f>
        <v>292.39999999999998</v>
      </c>
      <c r="AC955" s="15">
        <f t="shared" si="358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35"/>
        <v>499.2</v>
      </c>
      <c r="Y956" s="14">
        <f t="shared" si="336"/>
        <v>0</v>
      </c>
      <c r="Z956" s="14">
        <f t="shared" si="337"/>
        <v>0</v>
      </c>
      <c r="AA956" s="14">
        <f t="shared" si="338"/>
        <v>0</v>
      </c>
      <c r="AB956" s="14">
        <f t="shared" si="359"/>
        <v>292.39999999999998</v>
      </c>
      <c r="AC956" s="15">
        <f t="shared" si="358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35"/>
        <v>499.2</v>
      </c>
      <c r="Y957" s="14">
        <f t="shared" si="336"/>
        <v>0</v>
      </c>
      <c r="Z957" s="14">
        <f t="shared" si="337"/>
        <v>0</v>
      </c>
      <c r="AA957" s="14">
        <f t="shared" si="338"/>
        <v>0</v>
      </c>
      <c r="AB957" s="14">
        <f t="shared" si="359"/>
        <v>292.39999999999998</v>
      </c>
      <c r="AC957" s="15">
        <f t="shared" si="358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378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35"/>
        <v>171.60000000000002</v>
      </c>
      <c r="Y958" s="14">
        <f t="shared" si="336"/>
        <v>640.5</v>
      </c>
      <c r="Z958" s="14">
        <f t="shared" si="337"/>
        <v>0</v>
      </c>
      <c r="AA958" s="14">
        <f t="shared" si="338"/>
        <v>0</v>
      </c>
      <c r="AB958" s="14">
        <f t="shared" si="359"/>
        <v>0</v>
      </c>
      <c r="AC958" s="15">
        <f t="shared" si="358"/>
        <v>812.1</v>
      </c>
      <c r="AD958" s="48">
        <f>(ROUND(AC958-AC952,1)/AC952)</f>
        <v>-2.6258992805755395E-2</v>
      </c>
      <c r="AE958" s="113"/>
      <c r="AF958" s="60"/>
      <c r="AH958" s="59"/>
    </row>
    <row r="959" spans="1:34">
      <c r="A959" s="99" t="s">
        <v>830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378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35"/>
        <v>171.60000000000002</v>
      </c>
      <c r="Y959" s="14">
        <f t="shared" si="336"/>
        <v>0</v>
      </c>
      <c r="Z959" s="14">
        <f t="shared" si="337"/>
        <v>640.5</v>
      </c>
      <c r="AA959" s="14">
        <f t="shared" si="338"/>
        <v>0</v>
      </c>
      <c r="AB959" s="14">
        <f t="shared" si="359"/>
        <v>0</v>
      </c>
      <c r="AC959" s="15">
        <f t="shared" si="358"/>
        <v>812.1</v>
      </c>
      <c r="AD959" s="48">
        <f>(ROUND(AC959-AC952,1)/AC952)</f>
        <v>-2.6258992805755395E-2</v>
      </c>
      <c r="AE959" s="113"/>
      <c r="AF959" s="60"/>
      <c r="AH959" s="59"/>
    </row>
    <row r="960" spans="1:34">
      <c r="A960" s="99" t="s">
        <v>831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378</v>
      </c>
      <c r="W960" s="14">
        <f>(R960/100)*(K960*$K$11)+(R960/100)*(L960*$L$11)</f>
        <v>0</v>
      </c>
      <c r="X960" s="14">
        <f t="shared" si="335"/>
        <v>171.60000000000002</v>
      </c>
      <c r="Y960" s="14">
        <f t="shared" si="336"/>
        <v>0</v>
      </c>
      <c r="Z960" s="14">
        <f t="shared" si="337"/>
        <v>0</v>
      </c>
      <c r="AA960" s="14">
        <f t="shared" si="338"/>
        <v>640.5</v>
      </c>
      <c r="AB960" s="14">
        <f t="shared" si="359"/>
        <v>0</v>
      </c>
      <c r="AC960" s="15">
        <f t="shared" si="358"/>
        <v>812.1</v>
      </c>
      <c r="AD960" s="48">
        <f>(ROUND(AC960-AC952,1)/AC952)</f>
        <v>-2.6258992805755395E-2</v>
      </c>
      <c r="AE960" s="113"/>
      <c r="AF960" s="60"/>
      <c r="AH960" s="59"/>
    </row>
    <row r="961" spans="1:34">
      <c r="A961" s="99" t="s">
        <v>832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378</v>
      </c>
      <c r="X961" s="14">
        <f t="shared" si="335"/>
        <v>171.60000000000002</v>
      </c>
      <c r="Y961" s="14">
        <f t="shared" si="336"/>
        <v>0</v>
      </c>
      <c r="Z961" s="14">
        <f t="shared" si="337"/>
        <v>0</v>
      </c>
      <c r="AA961" s="14">
        <f t="shared" si="338"/>
        <v>0</v>
      </c>
      <c r="AB961" s="14">
        <f t="shared" si="359"/>
        <v>640.5</v>
      </c>
      <c r="AC961" s="15">
        <f t="shared" si="358"/>
        <v>812.1</v>
      </c>
      <c r="AD961" s="48">
        <f>(ROUND(AC961-AC952,1)/AC952)</f>
        <v>-2.6258992805755395E-2</v>
      </c>
      <c r="AE961" s="113"/>
      <c r="AF961" s="60"/>
      <c r="AH961" s="59"/>
    </row>
    <row r="962" spans="1:34">
      <c r="A962" s="99" t="s">
        <v>833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342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191.25</v>
      </c>
      <c r="X962" s="14">
        <f t="shared" si="335"/>
        <v>522</v>
      </c>
      <c r="Y962" s="14">
        <f t="shared" si="336"/>
        <v>0</v>
      </c>
      <c r="Z962" s="14">
        <f t="shared" si="337"/>
        <v>0</v>
      </c>
      <c r="AA962" s="14">
        <f t="shared" si="338"/>
        <v>0</v>
      </c>
      <c r="AB962" s="14">
        <f t="shared" si="359"/>
        <v>318.75</v>
      </c>
      <c r="AC962" s="15">
        <f t="shared" si="358"/>
        <v>840.8</v>
      </c>
      <c r="AD962" s="48">
        <f>(ROUND(AC962-AC952,1)/AC952)</f>
        <v>8.1534772182254196E-3</v>
      </c>
      <c r="AE962" s="113"/>
      <c r="AF962" s="60"/>
      <c r="AH962" s="59"/>
    </row>
    <row r="963" spans="1:34">
      <c r="A963" s="99" t="s">
        <v>834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627.75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35"/>
        <v>860.25</v>
      </c>
      <c r="Y963" s="14">
        <f t="shared" si="336"/>
        <v>0</v>
      </c>
      <c r="Z963" s="14">
        <f t="shared" si="337"/>
        <v>0</v>
      </c>
      <c r="AA963" s="14">
        <f t="shared" si="338"/>
        <v>0</v>
      </c>
      <c r="AB963" s="14">
        <f t="shared" si="359"/>
        <v>0</v>
      </c>
      <c r="AC963" s="15">
        <f t="shared" si="358"/>
        <v>860.3</v>
      </c>
      <c r="AD963" s="48">
        <f>(ROUND(AC963-AC952,1)/AC952)</f>
        <v>3.15347721822542E-2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627.75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35"/>
        <v>860.25</v>
      </c>
      <c r="Y964" s="14">
        <f t="shared" si="336"/>
        <v>0</v>
      </c>
      <c r="Z964" s="14">
        <f t="shared" si="337"/>
        <v>0</v>
      </c>
      <c r="AA964" s="14">
        <f t="shared" si="338"/>
        <v>0</v>
      </c>
      <c r="AB964" s="14">
        <f t="shared" si="359"/>
        <v>0</v>
      </c>
      <c r="AC964" s="15">
        <f t="shared" si="358"/>
        <v>860.3</v>
      </c>
      <c r="AD964" s="48">
        <f>(ROUND(AC964-AC952,1)/AC952)</f>
        <v>3.15347721822542E-2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35"/>
        <v>747.83999999999992</v>
      </c>
      <c r="Y965" s="14">
        <f t="shared" si="336"/>
        <v>0</v>
      </c>
      <c r="Z965" s="14">
        <f t="shared" si="337"/>
        <v>0</v>
      </c>
      <c r="AA965" s="14">
        <f t="shared" si="338"/>
        <v>0</v>
      </c>
      <c r="AB965" s="14">
        <f t="shared" si="359"/>
        <v>244.8</v>
      </c>
      <c r="AC965" s="15">
        <f t="shared" si="358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35"/>
        <v>638.4</v>
      </c>
      <c r="Y966" s="14">
        <f t="shared" si="336"/>
        <v>0</v>
      </c>
      <c r="Z966" s="14">
        <f t="shared" si="337"/>
        <v>0</v>
      </c>
      <c r="AA966" s="14">
        <f t="shared" si="338"/>
        <v>0</v>
      </c>
      <c r="AB966" s="14">
        <f t="shared" si="359"/>
        <v>244.8</v>
      </c>
      <c r="AC966" s="15">
        <f t="shared" si="358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35"/>
        <v>750</v>
      </c>
      <c r="Y967" s="52">
        <f t="shared" si="336"/>
        <v>0</v>
      </c>
      <c r="Z967" s="52">
        <f t="shared" si="337"/>
        <v>0</v>
      </c>
      <c r="AA967" s="52">
        <f t="shared" si="338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800</v>
      </c>
      <c r="AF967" s="60"/>
      <c r="AH967" s="59"/>
    </row>
    <row r="968" spans="1:34">
      <c r="A968" s="99" t="s">
        <v>801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60">N968+S968</f>
        <v>910</v>
      </c>
      <c r="Y968" s="14">
        <f t="shared" ref="Y968:Y981" si="361">O968+T968</f>
        <v>0</v>
      </c>
      <c r="Z968" s="14">
        <f t="shared" ref="Z968:Z981" si="362">P968+U968</f>
        <v>0</v>
      </c>
      <c r="AA968" s="14">
        <f t="shared" ref="AA968:AA981" si="363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802</v>
      </c>
      <c r="B969" s="93">
        <v>18</v>
      </c>
      <c r="C969" s="21" t="s">
        <v>835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60"/>
        <v>700</v>
      </c>
      <c r="Y969" s="14">
        <f t="shared" si="361"/>
        <v>0</v>
      </c>
      <c r="Z969" s="14">
        <f t="shared" si="362"/>
        <v>0</v>
      </c>
      <c r="AA969" s="14">
        <f t="shared" si="363"/>
        <v>0</v>
      </c>
      <c r="AB969" s="14">
        <f>R969+W969</f>
        <v>0</v>
      </c>
      <c r="AC969" s="15">
        <f t="shared" ref="AC969:AC981" si="364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60"/>
        <v>700</v>
      </c>
      <c r="Y970" s="14">
        <f t="shared" si="361"/>
        <v>0</v>
      </c>
      <c r="Z970" s="14">
        <f t="shared" si="362"/>
        <v>0</v>
      </c>
      <c r="AA970" s="14">
        <f t="shared" si="363"/>
        <v>0</v>
      </c>
      <c r="AB970" s="14">
        <f t="shared" ref="AB970:AB981" si="365">R970+W970</f>
        <v>0</v>
      </c>
      <c r="AC970" s="15">
        <f t="shared" si="364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60"/>
        <v>700</v>
      </c>
      <c r="Y971" s="14">
        <f t="shared" si="361"/>
        <v>0</v>
      </c>
      <c r="Z971" s="14">
        <f t="shared" si="362"/>
        <v>0</v>
      </c>
      <c r="AA971" s="14">
        <f t="shared" si="363"/>
        <v>0</v>
      </c>
      <c r="AB971" s="14">
        <f t="shared" si="365"/>
        <v>0</v>
      </c>
      <c r="AC971" s="15">
        <f t="shared" si="364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60"/>
        <v>700</v>
      </c>
      <c r="Y972" s="14">
        <f t="shared" si="361"/>
        <v>0</v>
      </c>
      <c r="Z972" s="14">
        <f t="shared" si="362"/>
        <v>0</v>
      </c>
      <c r="AA972" s="14">
        <f t="shared" si="363"/>
        <v>0</v>
      </c>
      <c r="AB972" s="14">
        <f t="shared" si="365"/>
        <v>0</v>
      </c>
      <c r="AC972" s="15">
        <f t="shared" si="364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60"/>
        <v>245.70000000000002</v>
      </c>
      <c r="Y973" s="14">
        <f t="shared" si="361"/>
        <v>581.25</v>
      </c>
      <c r="Z973" s="14">
        <f t="shared" si="362"/>
        <v>0</v>
      </c>
      <c r="AA973" s="14">
        <f t="shared" si="363"/>
        <v>0</v>
      </c>
      <c r="AB973" s="14">
        <f t="shared" si="365"/>
        <v>0</v>
      </c>
      <c r="AC973" s="15">
        <f t="shared" si="364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60"/>
        <v>245.70000000000002</v>
      </c>
      <c r="Y974" s="14">
        <f t="shared" si="361"/>
        <v>0</v>
      </c>
      <c r="Z974" s="14">
        <f t="shared" si="362"/>
        <v>581.25</v>
      </c>
      <c r="AA974" s="14">
        <f t="shared" si="363"/>
        <v>0</v>
      </c>
      <c r="AB974" s="14">
        <f t="shared" si="365"/>
        <v>0</v>
      </c>
      <c r="AC974" s="15">
        <f t="shared" si="364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60"/>
        <v>245.70000000000002</v>
      </c>
      <c r="Y975" s="14">
        <f t="shared" si="361"/>
        <v>0</v>
      </c>
      <c r="Z975" s="14">
        <f t="shared" si="362"/>
        <v>0</v>
      </c>
      <c r="AA975" s="14">
        <f t="shared" si="363"/>
        <v>581.25</v>
      </c>
      <c r="AB975" s="14">
        <f t="shared" si="365"/>
        <v>0</v>
      </c>
      <c r="AC975" s="15">
        <f t="shared" si="364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60"/>
        <v>245.70000000000002</v>
      </c>
      <c r="Y976" s="14">
        <f t="shared" si="361"/>
        <v>0</v>
      </c>
      <c r="Z976" s="14">
        <f t="shared" si="362"/>
        <v>0</v>
      </c>
      <c r="AA976" s="14">
        <f t="shared" si="363"/>
        <v>0</v>
      </c>
      <c r="AB976" s="14">
        <f t="shared" si="365"/>
        <v>581.25</v>
      </c>
      <c r="AC976" s="15">
        <f t="shared" si="364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60"/>
        <v>862.5</v>
      </c>
      <c r="Y977" s="14">
        <f t="shared" si="361"/>
        <v>0</v>
      </c>
      <c r="Z977" s="14">
        <f t="shared" si="362"/>
        <v>0</v>
      </c>
      <c r="AA977" s="14">
        <f t="shared" si="363"/>
        <v>0</v>
      </c>
      <c r="AB977" s="14">
        <f t="shared" si="365"/>
        <v>0</v>
      </c>
      <c r="AC977" s="15">
        <f t="shared" si="364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60"/>
        <v>862.5</v>
      </c>
      <c r="Y978" s="14">
        <f t="shared" si="361"/>
        <v>0</v>
      </c>
      <c r="Z978" s="14">
        <f t="shared" si="362"/>
        <v>0</v>
      </c>
      <c r="AA978" s="14">
        <f t="shared" si="363"/>
        <v>0</v>
      </c>
      <c r="AB978" s="14">
        <f t="shared" si="365"/>
        <v>0</v>
      </c>
      <c r="AC978" s="15">
        <f t="shared" si="364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60"/>
        <v>862.5</v>
      </c>
      <c r="Y979" s="14">
        <f t="shared" si="361"/>
        <v>0</v>
      </c>
      <c r="Z979" s="14">
        <f t="shared" si="362"/>
        <v>0</v>
      </c>
      <c r="AA979" s="14">
        <f t="shared" si="363"/>
        <v>0</v>
      </c>
      <c r="AB979" s="14">
        <f t="shared" si="365"/>
        <v>0</v>
      </c>
      <c r="AC979" s="15">
        <f t="shared" si="364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60"/>
        <v>874</v>
      </c>
      <c r="Y980" s="14">
        <f t="shared" si="361"/>
        <v>0</v>
      </c>
      <c r="Z980" s="14">
        <f t="shared" si="362"/>
        <v>0</v>
      </c>
      <c r="AA980" s="14">
        <f t="shared" si="363"/>
        <v>0</v>
      </c>
      <c r="AB980" s="14">
        <f t="shared" si="365"/>
        <v>0</v>
      </c>
      <c r="AC980" s="15">
        <f t="shared" si="364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60"/>
        <v>874</v>
      </c>
      <c r="Y981" s="14">
        <f t="shared" si="361"/>
        <v>0</v>
      </c>
      <c r="Z981" s="14">
        <f t="shared" si="362"/>
        <v>0</v>
      </c>
      <c r="AA981" s="14">
        <f t="shared" si="363"/>
        <v>0</v>
      </c>
      <c r="AB981" s="14">
        <f t="shared" si="365"/>
        <v>0</v>
      </c>
      <c r="AC981" s="15">
        <f t="shared" si="364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35"/>
        <v>480</v>
      </c>
      <c r="Y982" s="52">
        <f t="shared" si="336"/>
        <v>400</v>
      </c>
      <c r="Z982" s="52">
        <f t="shared" si="337"/>
        <v>0</v>
      </c>
      <c r="AA982" s="52">
        <f t="shared" si="338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800</v>
      </c>
      <c r="AF982" s="60"/>
      <c r="AH982" s="59"/>
    </row>
    <row r="983" spans="1:34">
      <c r="A983" s="99" t="s">
        <v>801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35"/>
        <v>633.6</v>
      </c>
      <c r="Y983" s="14">
        <f t="shared" si="336"/>
        <v>320</v>
      </c>
      <c r="Z983" s="14">
        <f t="shared" si="337"/>
        <v>0</v>
      </c>
      <c r="AA983" s="14">
        <f t="shared" si="338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802</v>
      </c>
      <c r="B984" s="91">
        <v>20</v>
      </c>
      <c r="C984" s="21" t="s">
        <v>835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35"/>
        <v>456</v>
      </c>
      <c r="Y984" s="14">
        <f t="shared" si="336"/>
        <v>380</v>
      </c>
      <c r="Z984" s="14">
        <f t="shared" si="337"/>
        <v>0</v>
      </c>
      <c r="AA984" s="14">
        <f t="shared" si="338"/>
        <v>0</v>
      </c>
      <c r="AB984" s="14">
        <f>R984+W984</f>
        <v>0</v>
      </c>
      <c r="AC984" s="15">
        <f t="shared" ref="AC984:AC996" si="366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35"/>
        <v>456</v>
      </c>
      <c r="Y985" s="14">
        <f t="shared" si="336"/>
        <v>380</v>
      </c>
      <c r="Z985" s="14">
        <f t="shared" si="337"/>
        <v>0</v>
      </c>
      <c r="AA985" s="14">
        <f t="shared" si="338"/>
        <v>0</v>
      </c>
      <c r="AB985" s="14">
        <f t="shared" ref="AB985:AB996" si="367">R985+W985</f>
        <v>0</v>
      </c>
      <c r="AC985" s="15">
        <f t="shared" si="366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35"/>
        <v>456</v>
      </c>
      <c r="Y986" s="14">
        <f t="shared" si="336"/>
        <v>380</v>
      </c>
      <c r="Z986" s="14">
        <f t="shared" si="337"/>
        <v>0</v>
      </c>
      <c r="AA986" s="14">
        <f t="shared" si="338"/>
        <v>0</v>
      </c>
      <c r="AB986" s="14">
        <f t="shared" si="367"/>
        <v>0</v>
      </c>
      <c r="AC986" s="15">
        <f t="shared" si="366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35"/>
        <v>456</v>
      </c>
      <c r="Y987" s="14">
        <f t="shared" si="336"/>
        <v>380</v>
      </c>
      <c r="Z987" s="14">
        <f t="shared" si="337"/>
        <v>0</v>
      </c>
      <c r="AA987" s="14">
        <f t="shared" si="338"/>
        <v>0</v>
      </c>
      <c r="AB987" s="14">
        <f t="shared" si="367"/>
        <v>0</v>
      </c>
      <c r="AC987" s="15">
        <f t="shared" si="366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420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35"/>
        <v>156</v>
      </c>
      <c r="Y988" s="14">
        <f t="shared" si="336"/>
        <v>720</v>
      </c>
      <c r="Z988" s="14">
        <f t="shared" si="337"/>
        <v>0</v>
      </c>
      <c r="AA988" s="14">
        <f t="shared" si="338"/>
        <v>0</v>
      </c>
      <c r="AB988" s="14">
        <f t="shared" si="367"/>
        <v>0</v>
      </c>
      <c r="AC988" s="15">
        <f t="shared" si="366"/>
        <v>876</v>
      </c>
      <c r="AD988" s="48">
        <f>(ROUND(AC988-AC982,1)/AC982)</f>
        <v>-4.5454545454545452E-3</v>
      </c>
      <c r="AE988" s="113"/>
      <c r="AF988" s="60"/>
      <c r="AH988" s="59"/>
    </row>
    <row r="989" spans="1:34">
      <c r="A989" s="99" t="s">
        <v>830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420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35"/>
        <v>156</v>
      </c>
      <c r="Y989" s="14">
        <f t="shared" si="336"/>
        <v>0</v>
      </c>
      <c r="Z989" s="14">
        <f t="shared" si="337"/>
        <v>720</v>
      </c>
      <c r="AA989" s="14">
        <f t="shared" si="338"/>
        <v>0</v>
      </c>
      <c r="AB989" s="14">
        <f t="shared" si="367"/>
        <v>0</v>
      </c>
      <c r="AC989" s="15">
        <f t="shared" si="366"/>
        <v>876</v>
      </c>
      <c r="AD989" s="48">
        <f>(ROUND(AC989-AC982,1)/AC982)</f>
        <v>-4.5454545454545452E-3</v>
      </c>
      <c r="AE989" s="113"/>
      <c r="AF989" s="60"/>
      <c r="AH989" s="59"/>
    </row>
    <row r="990" spans="1:34">
      <c r="A990" s="99" t="s">
        <v>831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420</v>
      </c>
      <c r="W990" s="14">
        <f>(R990/100)*(K990*$K$11)+(R990/100)*(L990*$L$11)</f>
        <v>0</v>
      </c>
      <c r="X990" s="14">
        <f t="shared" si="335"/>
        <v>156</v>
      </c>
      <c r="Y990" s="14">
        <f t="shared" si="336"/>
        <v>0</v>
      </c>
      <c r="Z990" s="14">
        <f t="shared" si="337"/>
        <v>0</v>
      </c>
      <c r="AA990" s="14">
        <f t="shared" si="338"/>
        <v>720</v>
      </c>
      <c r="AB990" s="14">
        <f t="shared" si="367"/>
        <v>0</v>
      </c>
      <c r="AC990" s="15">
        <f t="shared" si="366"/>
        <v>876</v>
      </c>
      <c r="AD990" s="48">
        <f>(ROUND(AC990-AC982,1)/AC982)</f>
        <v>-4.5454545454545452E-3</v>
      </c>
      <c r="AE990" s="113"/>
      <c r="AF990" s="60"/>
      <c r="AH990" s="59"/>
    </row>
    <row r="991" spans="1:34">
      <c r="A991" s="99" t="s">
        <v>832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420</v>
      </c>
      <c r="X991" s="14">
        <f t="shared" si="335"/>
        <v>156</v>
      </c>
      <c r="Y991" s="14">
        <f t="shared" si="336"/>
        <v>0</v>
      </c>
      <c r="Z991" s="14">
        <f t="shared" si="337"/>
        <v>0</v>
      </c>
      <c r="AA991" s="14">
        <f t="shared" si="338"/>
        <v>0</v>
      </c>
      <c r="AB991" s="14">
        <f t="shared" si="367"/>
        <v>720</v>
      </c>
      <c r="AC991" s="15">
        <f t="shared" si="366"/>
        <v>876</v>
      </c>
      <c r="AD991" s="48">
        <f>(ROUND(AC991-AC982,1)/AC982)</f>
        <v>-4.5454545454545452E-3</v>
      </c>
      <c r="AE991" s="113"/>
      <c r="AF991" s="60"/>
      <c r="AH991" s="59"/>
    </row>
    <row r="992" spans="1:34">
      <c r="A992" s="99" t="s">
        <v>833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306</v>
      </c>
      <c r="T992" s="14">
        <f>(O992/100)*(K992*$K$13)+(O992/100)*(M992*$M$13)</f>
        <v>255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35"/>
        <v>486</v>
      </c>
      <c r="Y992" s="14">
        <f t="shared" si="336"/>
        <v>405</v>
      </c>
      <c r="Z992" s="14">
        <f t="shared" si="337"/>
        <v>0</v>
      </c>
      <c r="AA992" s="14">
        <f t="shared" si="338"/>
        <v>0</v>
      </c>
      <c r="AB992" s="14">
        <f t="shared" si="367"/>
        <v>0</v>
      </c>
      <c r="AC992" s="15">
        <f t="shared" si="366"/>
        <v>891</v>
      </c>
      <c r="AD992" s="48">
        <f>(ROUND(AC992-AC982,1)/AC982)</f>
        <v>1.2500000000000001E-2</v>
      </c>
      <c r="AE992" s="113"/>
      <c r="AF992" s="60"/>
      <c r="AH992" s="59"/>
    </row>
    <row r="993" spans="1:34">
      <c r="A993" s="99" t="s">
        <v>834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668.25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35"/>
        <v>915.75</v>
      </c>
      <c r="Y993" s="14">
        <f t="shared" si="336"/>
        <v>0</v>
      </c>
      <c r="Z993" s="14">
        <f t="shared" si="337"/>
        <v>0</v>
      </c>
      <c r="AA993" s="14">
        <f t="shared" si="338"/>
        <v>0</v>
      </c>
      <c r="AB993" s="14">
        <f t="shared" si="367"/>
        <v>0</v>
      </c>
      <c r="AC993" s="15">
        <f t="shared" si="366"/>
        <v>915.8</v>
      </c>
      <c r="AD993" s="48">
        <f>(ROUND(AC993-AC982,1)/AC982)</f>
        <v>4.068181818181818E-2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668.25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35"/>
        <v>915.75</v>
      </c>
      <c r="Y994" s="14">
        <f t="shared" si="336"/>
        <v>0</v>
      </c>
      <c r="Z994" s="14">
        <f t="shared" si="337"/>
        <v>0</v>
      </c>
      <c r="AA994" s="14">
        <f t="shared" si="338"/>
        <v>0</v>
      </c>
      <c r="AB994" s="14">
        <f t="shared" si="367"/>
        <v>0</v>
      </c>
      <c r="AC994" s="15">
        <f t="shared" si="366"/>
        <v>915.8</v>
      </c>
      <c r="AD994" s="48">
        <f>(ROUND(AC994-AC982,1)/AC982)</f>
        <v>4.068181818181818E-2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35"/>
        <v>715.2</v>
      </c>
      <c r="Y995" s="14">
        <f t="shared" si="336"/>
        <v>320</v>
      </c>
      <c r="Z995" s="14">
        <f t="shared" si="337"/>
        <v>0</v>
      </c>
      <c r="AA995" s="14">
        <f t="shared" si="338"/>
        <v>0</v>
      </c>
      <c r="AB995" s="14">
        <f t="shared" si="367"/>
        <v>0</v>
      </c>
      <c r="AC995" s="15">
        <f t="shared" si="366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35"/>
        <v>591.36</v>
      </c>
      <c r="Y996" s="14">
        <f t="shared" si="336"/>
        <v>320</v>
      </c>
      <c r="Z996" s="14">
        <f t="shared" si="337"/>
        <v>0</v>
      </c>
      <c r="AA996" s="14">
        <f t="shared" si="338"/>
        <v>0</v>
      </c>
      <c r="AB996" s="14">
        <f t="shared" si="367"/>
        <v>0</v>
      </c>
      <c r="AC996" s="15">
        <f t="shared" si="366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800</v>
      </c>
      <c r="AF997" s="60"/>
      <c r="AH997" s="59"/>
    </row>
    <row r="998" spans="1:34">
      <c r="A998" s="99" t="s">
        <v>801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68">N998+S998</f>
        <v>830</v>
      </c>
      <c r="Y998" s="14">
        <f t="shared" ref="Y998:Y1011" si="369">O998+T998</f>
        <v>0</v>
      </c>
      <c r="Z998" s="14">
        <f t="shared" ref="Z998:Z1011" si="370">P998+U998</f>
        <v>0</v>
      </c>
      <c r="AA998" s="14">
        <f t="shared" ref="AA998:AA1011" si="371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802</v>
      </c>
      <c r="B999" s="93">
        <v>12</v>
      </c>
      <c r="C999" s="21" t="s">
        <v>835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68"/>
        <v>677.5</v>
      </c>
      <c r="Y999" s="14">
        <f t="shared" si="369"/>
        <v>0</v>
      </c>
      <c r="Z999" s="14">
        <f t="shared" si="370"/>
        <v>0</v>
      </c>
      <c r="AA999" s="14">
        <f t="shared" si="371"/>
        <v>0</v>
      </c>
      <c r="AB999" s="14">
        <f>R999+W999</f>
        <v>0</v>
      </c>
      <c r="AC999" s="15">
        <f t="shared" ref="AC999:AC1011" si="372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68"/>
        <v>677.5</v>
      </c>
      <c r="Y1000" s="14">
        <f t="shared" si="369"/>
        <v>0</v>
      </c>
      <c r="Z1000" s="14">
        <f t="shared" si="370"/>
        <v>0</v>
      </c>
      <c r="AA1000" s="14">
        <f t="shared" si="371"/>
        <v>0</v>
      </c>
      <c r="AB1000" s="14">
        <f t="shared" ref="AB1000:AB1011" si="373">R1000+W1000</f>
        <v>0</v>
      </c>
      <c r="AC1000" s="15">
        <f t="shared" si="372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68"/>
        <v>677.5</v>
      </c>
      <c r="Y1001" s="14">
        <f t="shared" si="369"/>
        <v>0</v>
      </c>
      <c r="Z1001" s="14">
        <f t="shared" si="370"/>
        <v>0</v>
      </c>
      <c r="AA1001" s="14">
        <f t="shared" si="371"/>
        <v>0</v>
      </c>
      <c r="AB1001" s="14">
        <f t="shared" si="373"/>
        <v>0</v>
      </c>
      <c r="AC1001" s="15">
        <f t="shared" si="372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68"/>
        <v>677.5</v>
      </c>
      <c r="Y1002" s="14">
        <f t="shared" si="369"/>
        <v>0</v>
      </c>
      <c r="Z1002" s="14">
        <f t="shared" si="370"/>
        <v>0</v>
      </c>
      <c r="AA1002" s="14">
        <f t="shared" si="371"/>
        <v>0</v>
      </c>
      <c r="AB1002" s="14">
        <f t="shared" si="373"/>
        <v>0</v>
      </c>
      <c r="AC1002" s="15">
        <f t="shared" si="372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68"/>
        <v>155.61000000000001</v>
      </c>
      <c r="Y1003" s="14">
        <f t="shared" si="369"/>
        <v>645</v>
      </c>
      <c r="Z1003" s="14">
        <f t="shared" si="370"/>
        <v>0</v>
      </c>
      <c r="AA1003" s="14">
        <f t="shared" si="371"/>
        <v>0</v>
      </c>
      <c r="AB1003" s="14">
        <f t="shared" si="373"/>
        <v>0</v>
      </c>
      <c r="AC1003" s="15">
        <f t="shared" si="372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68"/>
        <v>237.51000000000002</v>
      </c>
      <c r="Y1004" s="14">
        <f t="shared" si="369"/>
        <v>0</v>
      </c>
      <c r="Z1004" s="14">
        <f t="shared" si="370"/>
        <v>562.5</v>
      </c>
      <c r="AA1004" s="14">
        <f t="shared" si="371"/>
        <v>0</v>
      </c>
      <c r="AB1004" s="14">
        <f t="shared" si="373"/>
        <v>0</v>
      </c>
      <c r="AC1004" s="15">
        <f t="shared" si="372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68"/>
        <v>294.84000000000003</v>
      </c>
      <c r="Y1005" s="14">
        <f t="shared" si="369"/>
        <v>0</v>
      </c>
      <c r="Z1005" s="14">
        <f t="shared" si="370"/>
        <v>0</v>
      </c>
      <c r="AA1005" s="14">
        <f t="shared" si="371"/>
        <v>506.25</v>
      </c>
      <c r="AB1005" s="14">
        <f t="shared" si="373"/>
        <v>0</v>
      </c>
      <c r="AC1005" s="15">
        <f t="shared" si="372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68"/>
        <v>237.51000000000002</v>
      </c>
      <c r="Y1006" s="14">
        <f t="shared" si="369"/>
        <v>0</v>
      </c>
      <c r="Z1006" s="14">
        <f t="shared" si="370"/>
        <v>0</v>
      </c>
      <c r="AA1006" s="14">
        <f t="shared" si="371"/>
        <v>0</v>
      </c>
      <c r="AB1006" s="14">
        <f t="shared" si="373"/>
        <v>562.5</v>
      </c>
      <c r="AC1006" s="15">
        <f t="shared" si="372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68"/>
        <v>836.25</v>
      </c>
      <c r="Y1007" s="14">
        <f t="shared" si="369"/>
        <v>0</v>
      </c>
      <c r="Z1007" s="14">
        <f t="shared" si="370"/>
        <v>0</v>
      </c>
      <c r="AA1007" s="14">
        <f t="shared" si="371"/>
        <v>0</v>
      </c>
      <c r="AB1007" s="14">
        <f t="shared" si="373"/>
        <v>0</v>
      </c>
      <c r="AC1007" s="15">
        <f t="shared" si="372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68"/>
        <v>823.5</v>
      </c>
      <c r="Y1008" s="14">
        <f t="shared" si="369"/>
        <v>0</v>
      </c>
      <c r="Z1008" s="14">
        <f t="shared" si="370"/>
        <v>0</v>
      </c>
      <c r="AA1008" s="14">
        <f t="shared" si="371"/>
        <v>0</v>
      </c>
      <c r="AB1008" s="14">
        <f t="shared" si="373"/>
        <v>0</v>
      </c>
      <c r="AC1008" s="15">
        <f t="shared" si="372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68"/>
        <v>823.5</v>
      </c>
      <c r="Y1009" s="14">
        <f t="shared" si="369"/>
        <v>0</v>
      </c>
      <c r="Z1009" s="14">
        <f t="shared" si="370"/>
        <v>0</v>
      </c>
      <c r="AA1009" s="14">
        <f t="shared" si="371"/>
        <v>0</v>
      </c>
      <c r="AB1009" s="14">
        <f t="shared" si="373"/>
        <v>0</v>
      </c>
      <c r="AC1009" s="15">
        <f t="shared" si="372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68"/>
        <v>796</v>
      </c>
      <c r="Y1010" s="14">
        <f t="shared" si="369"/>
        <v>0</v>
      </c>
      <c r="Z1010" s="14">
        <f t="shared" si="370"/>
        <v>0</v>
      </c>
      <c r="AA1010" s="14">
        <f t="shared" si="371"/>
        <v>0</v>
      </c>
      <c r="AB1010" s="14">
        <f t="shared" si="373"/>
        <v>0</v>
      </c>
      <c r="AC1010" s="15">
        <f t="shared" si="372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68"/>
        <v>899</v>
      </c>
      <c r="Y1011" s="14">
        <f t="shared" si="369"/>
        <v>0</v>
      </c>
      <c r="Z1011" s="14">
        <f t="shared" si="370"/>
        <v>0</v>
      </c>
      <c r="AA1011" s="14">
        <f t="shared" si="371"/>
        <v>0</v>
      </c>
      <c r="AB1011" s="14">
        <f t="shared" si="373"/>
        <v>0</v>
      </c>
      <c r="AC1011" s="15">
        <f t="shared" si="372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35"/>
        <v>717.59999999999991</v>
      </c>
      <c r="Y1012" s="52">
        <f t="shared" si="336"/>
        <v>0</v>
      </c>
      <c r="Z1012" s="52">
        <f t="shared" si="337"/>
        <v>0</v>
      </c>
      <c r="AA1012" s="52">
        <f t="shared" si="338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800</v>
      </c>
      <c r="AF1012" s="60"/>
      <c r="AH1012" s="59"/>
    </row>
    <row r="1013" spans="1:34">
      <c r="A1013" s="99" t="s">
        <v>801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74">N1013+S1013</f>
        <v>872.16000000000008</v>
      </c>
      <c r="Y1013" s="14">
        <f t="shared" ref="Y1013:Y1026" si="375">O1013+T1013</f>
        <v>0</v>
      </c>
      <c r="Z1013" s="14">
        <f t="shared" ref="Z1013:Z1026" si="376">P1013+U1013</f>
        <v>0</v>
      </c>
      <c r="AA1013" s="14">
        <f t="shared" ref="AA1013:AA1026" si="377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802</v>
      </c>
      <c r="B1014" s="91">
        <v>16</v>
      </c>
      <c r="C1014" s="21" t="s">
        <v>835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74"/>
        <v>673.43999999999994</v>
      </c>
      <c r="Y1014" s="14">
        <f t="shared" si="375"/>
        <v>0</v>
      </c>
      <c r="Z1014" s="14">
        <f t="shared" si="376"/>
        <v>0</v>
      </c>
      <c r="AA1014" s="14">
        <f t="shared" si="377"/>
        <v>0</v>
      </c>
      <c r="AB1014" s="14">
        <f>R1014+W1014</f>
        <v>0</v>
      </c>
      <c r="AC1014" s="15">
        <f t="shared" ref="AC1014:AC1026" si="378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74"/>
        <v>673.43999999999994</v>
      </c>
      <c r="Y1015" s="14">
        <f t="shared" si="375"/>
        <v>0</v>
      </c>
      <c r="Z1015" s="14">
        <f t="shared" si="376"/>
        <v>0</v>
      </c>
      <c r="AA1015" s="14">
        <f t="shared" si="377"/>
        <v>0</v>
      </c>
      <c r="AB1015" s="14">
        <f t="shared" ref="AB1015:AB1026" si="379">R1015+W1015</f>
        <v>0</v>
      </c>
      <c r="AC1015" s="15">
        <f t="shared" si="378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74"/>
        <v>673.43999999999994</v>
      </c>
      <c r="Y1016" s="14">
        <f t="shared" si="375"/>
        <v>0</v>
      </c>
      <c r="Z1016" s="14">
        <f t="shared" si="376"/>
        <v>0</v>
      </c>
      <c r="AA1016" s="14">
        <f t="shared" si="377"/>
        <v>0</v>
      </c>
      <c r="AB1016" s="14">
        <f t="shared" si="379"/>
        <v>0</v>
      </c>
      <c r="AC1016" s="15">
        <f t="shared" si="378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74"/>
        <v>673.43999999999994</v>
      </c>
      <c r="Y1017" s="14">
        <f t="shared" si="375"/>
        <v>0</v>
      </c>
      <c r="Z1017" s="14">
        <f t="shared" si="376"/>
        <v>0</v>
      </c>
      <c r="AA1017" s="14">
        <f t="shared" si="377"/>
        <v>0</v>
      </c>
      <c r="AB1017" s="14">
        <f t="shared" si="379"/>
        <v>0</v>
      </c>
      <c r="AC1017" s="15">
        <f t="shared" si="378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74"/>
        <v>233.22000000000003</v>
      </c>
      <c r="Y1018" s="14">
        <f t="shared" si="375"/>
        <v>558.9</v>
      </c>
      <c r="Z1018" s="14">
        <f t="shared" si="376"/>
        <v>0</v>
      </c>
      <c r="AA1018" s="14">
        <f t="shared" si="377"/>
        <v>0</v>
      </c>
      <c r="AB1018" s="14">
        <f t="shared" si="379"/>
        <v>0</v>
      </c>
      <c r="AC1018" s="15">
        <f t="shared" si="378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74"/>
        <v>233.22000000000003</v>
      </c>
      <c r="Y1019" s="14">
        <f t="shared" si="375"/>
        <v>0</v>
      </c>
      <c r="Z1019" s="14">
        <f t="shared" si="376"/>
        <v>558.9</v>
      </c>
      <c r="AA1019" s="14">
        <f t="shared" si="377"/>
        <v>0</v>
      </c>
      <c r="AB1019" s="14">
        <f t="shared" si="379"/>
        <v>0</v>
      </c>
      <c r="AC1019" s="15">
        <f t="shared" si="378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74"/>
        <v>233.22000000000003</v>
      </c>
      <c r="Y1020" s="14">
        <f t="shared" si="375"/>
        <v>0</v>
      </c>
      <c r="Z1020" s="14">
        <f t="shared" si="376"/>
        <v>0</v>
      </c>
      <c r="AA1020" s="14">
        <f t="shared" si="377"/>
        <v>558.9</v>
      </c>
      <c r="AB1020" s="14">
        <f t="shared" si="379"/>
        <v>0</v>
      </c>
      <c r="AC1020" s="15">
        <f t="shared" si="378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74"/>
        <v>233.22000000000003</v>
      </c>
      <c r="Y1021" s="14">
        <f t="shared" si="375"/>
        <v>0</v>
      </c>
      <c r="Z1021" s="14">
        <f t="shared" si="376"/>
        <v>0</v>
      </c>
      <c r="AA1021" s="14">
        <f t="shared" si="377"/>
        <v>0</v>
      </c>
      <c r="AB1021" s="14">
        <f t="shared" si="379"/>
        <v>558.9</v>
      </c>
      <c r="AC1021" s="15">
        <f t="shared" si="378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74"/>
        <v>828</v>
      </c>
      <c r="Y1022" s="14">
        <f t="shared" si="375"/>
        <v>0</v>
      </c>
      <c r="Z1022" s="14">
        <f t="shared" si="376"/>
        <v>0</v>
      </c>
      <c r="AA1022" s="14">
        <f t="shared" si="377"/>
        <v>0</v>
      </c>
      <c r="AB1022" s="14">
        <f t="shared" si="379"/>
        <v>0</v>
      </c>
      <c r="AC1022" s="15">
        <f t="shared" si="378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74"/>
        <v>828</v>
      </c>
      <c r="Y1023" s="14">
        <f t="shared" si="375"/>
        <v>0</v>
      </c>
      <c r="Z1023" s="14">
        <f t="shared" si="376"/>
        <v>0</v>
      </c>
      <c r="AA1023" s="14">
        <f t="shared" si="377"/>
        <v>0</v>
      </c>
      <c r="AB1023" s="14">
        <f t="shared" si="379"/>
        <v>0</v>
      </c>
      <c r="AC1023" s="15">
        <f t="shared" si="378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74"/>
        <v>828</v>
      </c>
      <c r="Y1024" s="14">
        <f t="shared" si="375"/>
        <v>0</v>
      </c>
      <c r="Z1024" s="14">
        <f t="shared" si="376"/>
        <v>0</v>
      </c>
      <c r="AA1024" s="14">
        <f t="shared" si="377"/>
        <v>0</v>
      </c>
      <c r="AB1024" s="14">
        <f t="shared" si="379"/>
        <v>0</v>
      </c>
      <c r="AC1024" s="15">
        <f t="shared" si="378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74"/>
        <v>842.35200000000009</v>
      </c>
      <c r="Y1025" s="14">
        <f t="shared" si="375"/>
        <v>0</v>
      </c>
      <c r="Z1025" s="14">
        <f t="shared" si="376"/>
        <v>0</v>
      </c>
      <c r="AA1025" s="14">
        <f t="shared" si="377"/>
        <v>0</v>
      </c>
      <c r="AB1025" s="14">
        <f t="shared" si="379"/>
        <v>0</v>
      </c>
      <c r="AC1025" s="15">
        <f t="shared" si="378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74"/>
        <v>842.35200000000009</v>
      </c>
      <c r="Y1026" s="14">
        <f t="shared" si="375"/>
        <v>0</v>
      </c>
      <c r="Z1026" s="14">
        <f t="shared" si="376"/>
        <v>0</v>
      </c>
      <c r="AA1026" s="14">
        <f t="shared" si="377"/>
        <v>0</v>
      </c>
      <c r="AB1026" s="14">
        <f t="shared" si="379"/>
        <v>0</v>
      </c>
      <c r="AC1026" s="15">
        <f t="shared" si="378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35"/>
        <v>712.8</v>
      </c>
      <c r="Y1027" s="52">
        <f t="shared" si="336"/>
        <v>0</v>
      </c>
      <c r="Z1027" s="52">
        <f t="shared" si="337"/>
        <v>0</v>
      </c>
      <c r="AA1027" s="52">
        <f t="shared" si="338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800</v>
      </c>
      <c r="AF1027" s="60"/>
      <c r="AH1027" s="59"/>
    </row>
    <row r="1028" spans="1:34">
      <c r="A1028" s="99" t="s">
        <v>801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35"/>
        <v>823.68000000000006</v>
      </c>
      <c r="Y1028" s="14">
        <f t="shared" si="336"/>
        <v>0</v>
      </c>
      <c r="Z1028" s="14">
        <f t="shared" si="337"/>
        <v>0</v>
      </c>
      <c r="AA1028" s="14">
        <f t="shared" si="338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802</v>
      </c>
      <c r="B1029" s="93">
        <v>28</v>
      </c>
      <c r="C1029" s="21" t="s">
        <v>835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35"/>
        <v>667.92000000000007</v>
      </c>
      <c r="Y1029" s="14">
        <f t="shared" si="336"/>
        <v>0</v>
      </c>
      <c r="Z1029" s="14">
        <f t="shared" si="337"/>
        <v>0</v>
      </c>
      <c r="AA1029" s="14">
        <f t="shared" si="338"/>
        <v>0</v>
      </c>
      <c r="AB1029" s="14">
        <f>R1029+W1029</f>
        <v>0</v>
      </c>
      <c r="AC1029" s="15">
        <f t="shared" ref="AC1029:AC1041" si="380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35"/>
        <v>667.92000000000007</v>
      </c>
      <c r="Y1030" s="14">
        <f t="shared" si="336"/>
        <v>0</v>
      </c>
      <c r="Z1030" s="14">
        <f t="shared" si="337"/>
        <v>0</v>
      </c>
      <c r="AA1030" s="14">
        <f t="shared" si="338"/>
        <v>0</v>
      </c>
      <c r="AB1030" s="14">
        <f t="shared" ref="AB1030:AB1041" si="381">R1030+W1030</f>
        <v>0</v>
      </c>
      <c r="AC1030" s="15">
        <f t="shared" si="380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35"/>
        <v>667.92000000000007</v>
      </c>
      <c r="Y1031" s="14">
        <f t="shared" si="336"/>
        <v>0</v>
      </c>
      <c r="Z1031" s="14">
        <f t="shared" si="337"/>
        <v>0</v>
      </c>
      <c r="AA1031" s="14">
        <f t="shared" si="338"/>
        <v>0</v>
      </c>
      <c r="AB1031" s="14">
        <f t="shared" si="381"/>
        <v>0</v>
      </c>
      <c r="AC1031" s="15">
        <f t="shared" si="380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35"/>
        <v>667.92000000000007</v>
      </c>
      <c r="Y1032" s="14">
        <f t="shared" si="336"/>
        <v>0</v>
      </c>
      <c r="Z1032" s="14">
        <f t="shared" si="337"/>
        <v>0</v>
      </c>
      <c r="AA1032" s="14">
        <f t="shared" si="338"/>
        <v>0</v>
      </c>
      <c r="AB1032" s="14">
        <f t="shared" si="381"/>
        <v>0</v>
      </c>
      <c r="AC1032" s="15">
        <f t="shared" si="380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35"/>
        <v>231.65999999999997</v>
      </c>
      <c r="Y1033" s="14">
        <f t="shared" si="336"/>
        <v>554.4</v>
      </c>
      <c r="Z1033" s="14">
        <f t="shared" si="337"/>
        <v>0</v>
      </c>
      <c r="AA1033" s="14">
        <f t="shared" si="338"/>
        <v>0</v>
      </c>
      <c r="AB1033" s="14">
        <f t="shared" si="381"/>
        <v>0</v>
      </c>
      <c r="AC1033" s="15">
        <f t="shared" si="380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35"/>
        <v>231.65999999999997</v>
      </c>
      <c r="Y1034" s="14">
        <f t="shared" si="336"/>
        <v>0</v>
      </c>
      <c r="Z1034" s="14">
        <f t="shared" si="337"/>
        <v>554.4</v>
      </c>
      <c r="AA1034" s="14">
        <f t="shared" si="338"/>
        <v>0</v>
      </c>
      <c r="AB1034" s="14">
        <f t="shared" si="381"/>
        <v>0</v>
      </c>
      <c r="AC1034" s="15">
        <f t="shared" si="380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35"/>
        <v>231.65999999999997</v>
      </c>
      <c r="Y1035" s="14">
        <f t="shared" si="336"/>
        <v>0</v>
      </c>
      <c r="Z1035" s="14">
        <f t="shared" si="337"/>
        <v>0</v>
      </c>
      <c r="AA1035" s="14">
        <f t="shared" si="338"/>
        <v>554.4</v>
      </c>
      <c r="AB1035" s="14">
        <f t="shared" si="381"/>
        <v>0</v>
      </c>
      <c r="AC1035" s="15">
        <f t="shared" si="380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35"/>
        <v>231.65999999999997</v>
      </c>
      <c r="Y1036" s="14">
        <f t="shared" si="336"/>
        <v>0</v>
      </c>
      <c r="Z1036" s="14">
        <f t="shared" si="337"/>
        <v>0</v>
      </c>
      <c r="AA1036" s="14">
        <f t="shared" si="338"/>
        <v>0</v>
      </c>
      <c r="AB1036" s="14">
        <f t="shared" si="381"/>
        <v>554.4</v>
      </c>
      <c r="AC1036" s="15">
        <f t="shared" si="380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35"/>
        <v>819.72</v>
      </c>
      <c r="Y1037" s="14">
        <f t="shared" si="336"/>
        <v>0</v>
      </c>
      <c r="Z1037" s="14">
        <f t="shared" si="337"/>
        <v>0</v>
      </c>
      <c r="AA1037" s="14">
        <f t="shared" si="338"/>
        <v>0</v>
      </c>
      <c r="AB1037" s="14">
        <f t="shared" si="381"/>
        <v>0</v>
      </c>
      <c r="AC1037" s="15">
        <f t="shared" si="380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35"/>
        <v>819.72</v>
      </c>
      <c r="Y1038" s="14">
        <f t="shared" si="336"/>
        <v>0</v>
      </c>
      <c r="Z1038" s="14">
        <f t="shared" si="337"/>
        <v>0</v>
      </c>
      <c r="AA1038" s="14">
        <f t="shared" si="338"/>
        <v>0</v>
      </c>
      <c r="AB1038" s="14">
        <f t="shared" si="381"/>
        <v>0</v>
      </c>
      <c r="AC1038" s="15">
        <f t="shared" si="380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35"/>
        <v>819.72</v>
      </c>
      <c r="Y1039" s="14">
        <f t="shared" si="336"/>
        <v>0</v>
      </c>
      <c r="Z1039" s="14">
        <f t="shared" si="337"/>
        <v>0</v>
      </c>
      <c r="AA1039" s="14">
        <f t="shared" si="338"/>
        <v>0</v>
      </c>
      <c r="AB1039" s="14">
        <f t="shared" si="381"/>
        <v>0</v>
      </c>
      <c r="AC1039" s="15">
        <f t="shared" si="380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35"/>
        <v>899.71199999999999</v>
      </c>
      <c r="Y1040" s="14">
        <f t="shared" si="336"/>
        <v>0</v>
      </c>
      <c r="Z1040" s="14">
        <f t="shared" si="337"/>
        <v>0</v>
      </c>
      <c r="AA1040" s="14">
        <f t="shared" si="338"/>
        <v>0</v>
      </c>
      <c r="AB1040" s="14">
        <f t="shared" si="381"/>
        <v>0</v>
      </c>
      <c r="AC1040" s="15">
        <f t="shared" si="380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35"/>
        <v>774.04800000000012</v>
      </c>
      <c r="Y1041" s="14">
        <f t="shared" si="336"/>
        <v>0</v>
      </c>
      <c r="Z1041" s="14">
        <f t="shared" si="337"/>
        <v>0</v>
      </c>
      <c r="AA1041" s="14">
        <f t="shared" si="338"/>
        <v>0</v>
      </c>
      <c r="AB1041" s="14">
        <f t="shared" si="381"/>
        <v>0</v>
      </c>
      <c r="AC1041" s="15">
        <f t="shared" si="380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35"/>
        <v>576</v>
      </c>
      <c r="Y1042" s="52">
        <f t="shared" si="336"/>
        <v>0</v>
      </c>
      <c r="Z1042" s="52">
        <f t="shared" si="337"/>
        <v>256</v>
      </c>
      <c r="AA1042" s="52">
        <f t="shared" si="338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800</v>
      </c>
      <c r="AF1042" s="60"/>
      <c r="AH1042" s="59"/>
    </row>
    <row r="1043" spans="1:34">
      <c r="A1043" s="99" t="s">
        <v>801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82">N1043+S1043</f>
        <v>729.6</v>
      </c>
      <c r="Y1043" s="14">
        <f t="shared" ref="Y1043:Y1056" si="383">O1043+T1043</f>
        <v>0</v>
      </c>
      <c r="Z1043" s="14">
        <f t="shared" ref="Z1043:Z1056" si="384">P1043+U1043</f>
        <v>204.8</v>
      </c>
      <c r="AA1043" s="14">
        <f t="shared" ref="AA1043:AA1056" si="385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802</v>
      </c>
      <c r="B1044" s="91">
        <v>18</v>
      </c>
      <c r="C1044" s="21" t="s">
        <v>835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82"/>
        <v>542.4</v>
      </c>
      <c r="Y1044" s="14">
        <f t="shared" si="383"/>
        <v>0</v>
      </c>
      <c r="Z1044" s="14">
        <f t="shared" si="384"/>
        <v>246.4</v>
      </c>
      <c r="AA1044" s="14">
        <f t="shared" si="385"/>
        <v>0</v>
      </c>
      <c r="AB1044" s="14">
        <f>R1044+W1044</f>
        <v>0</v>
      </c>
      <c r="AC1044" s="15">
        <f t="shared" ref="AC1044:AC1056" si="386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82"/>
        <v>542.4</v>
      </c>
      <c r="Y1045" s="14">
        <f t="shared" si="383"/>
        <v>0</v>
      </c>
      <c r="Z1045" s="14">
        <f t="shared" si="384"/>
        <v>246.4</v>
      </c>
      <c r="AA1045" s="14">
        <f t="shared" si="385"/>
        <v>0</v>
      </c>
      <c r="AB1045" s="14">
        <f t="shared" ref="AB1045:AB1056" si="387">R1045+W1045</f>
        <v>0</v>
      </c>
      <c r="AC1045" s="15">
        <f t="shared" si="386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82"/>
        <v>542.4</v>
      </c>
      <c r="Y1046" s="14">
        <f t="shared" si="383"/>
        <v>0</v>
      </c>
      <c r="Z1046" s="14">
        <f t="shared" si="384"/>
        <v>246.4</v>
      </c>
      <c r="AA1046" s="14">
        <f t="shared" si="385"/>
        <v>0</v>
      </c>
      <c r="AB1046" s="14">
        <f t="shared" si="387"/>
        <v>0</v>
      </c>
      <c r="AC1046" s="15">
        <f t="shared" si="386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82"/>
        <v>542.4</v>
      </c>
      <c r="Y1047" s="14">
        <f t="shared" si="383"/>
        <v>0</v>
      </c>
      <c r="Z1047" s="14">
        <f t="shared" si="384"/>
        <v>246.4</v>
      </c>
      <c r="AA1047" s="14">
        <f t="shared" si="385"/>
        <v>0</v>
      </c>
      <c r="AB1047" s="14">
        <f t="shared" si="387"/>
        <v>0</v>
      </c>
      <c r="AC1047" s="15">
        <f t="shared" si="386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382.5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82"/>
        <v>187.2</v>
      </c>
      <c r="Y1048" s="14">
        <f t="shared" si="383"/>
        <v>637.5</v>
      </c>
      <c r="Z1048" s="14">
        <f t="shared" si="384"/>
        <v>0</v>
      </c>
      <c r="AA1048" s="14">
        <f t="shared" si="385"/>
        <v>0</v>
      </c>
      <c r="AB1048" s="14">
        <f t="shared" si="387"/>
        <v>0</v>
      </c>
      <c r="AC1048" s="15">
        <f t="shared" si="386"/>
        <v>824.7</v>
      </c>
      <c r="AD1048" s="48">
        <f>(ROUND(AC1048-AC1042,1)/AC1042)</f>
        <v>-8.7740384615384616E-3</v>
      </c>
      <c r="AE1048" s="113"/>
      <c r="AF1048" s="60"/>
      <c r="AH1048" s="59"/>
    </row>
    <row r="1049" spans="1:34">
      <c r="A1049" s="99" t="s">
        <v>830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382.5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82"/>
        <v>187.2</v>
      </c>
      <c r="Y1049" s="14">
        <f t="shared" si="383"/>
        <v>0</v>
      </c>
      <c r="Z1049" s="14">
        <f t="shared" si="384"/>
        <v>637.5</v>
      </c>
      <c r="AA1049" s="14">
        <f t="shared" si="385"/>
        <v>0</v>
      </c>
      <c r="AB1049" s="14">
        <f t="shared" si="387"/>
        <v>0</v>
      </c>
      <c r="AC1049" s="15">
        <f t="shared" si="386"/>
        <v>824.7</v>
      </c>
      <c r="AD1049" s="48">
        <f>(ROUND(AC1049-AC1042,1)/AC1042)</f>
        <v>-8.7740384615384616E-3</v>
      </c>
      <c r="AE1049" s="113"/>
      <c r="AF1049" s="60"/>
      <c r="AH1049" s="59"/>
    </row>
    <row r="1050" spans="1:34">
      <c r="A1050" s="99" t="s">
        <v>831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382.5</v>
      </c>
      <c r="W1050" s="14">
        <f>(R1050/100)*(K1050*$K$11)+(R1050/100)*(L1050*$L$11)</f>
        <v>0</v>
      </c>
      <c r="X1050" s="14">
        <f t="shared" si="382"/>
        <v>187.2</v>
      </c>
      <c r="Y1050" s="14">
        <f t="shared" si="383"/>
        <v>0</v>
      </c>
      <c r="Z1050" s="14">
        <f t="shared" si="384"/>
        <v>0</v>
      </c>
      <c r="AA1050" s="14">
        <f t="shared" si="385"/>
        <v>637.5</v>
      </c>
      <c r="AB1050" s="14">
        <f t="shared" si="387"/>
        <v>0</v>
      </c>
      <c r="AC1050" s="15">
        <f t="shared" si="386"/>
        <v>824.7</v>
      </c>
      <c r="AD1050" s="48">
        <f>(ROUND(AC1050-AC1042,1)/AC1042)</f>
        <v>-8.7740384615384616E-3</v>
      </c>
      <c r="AE1050" s="113"/>
      <c r="AF1050" s="60"/>
      <c r="AH1050" s="59"/>
    </row>
    <row r="1051" spans="1:34">
      <c r="A1051" s="99" t="s">
        <v>832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382.5</v>
      </c>
      <c r="X1051" s="14">
        <f t="shared" si="382"/>
        <v>187.2</v>
      </c>
      <c r="Y1051" s="14">
        <f t="shared" si="383"/>
        <v>0</v>
      </c>
      <c r="Z1051" s="14">
        <f t="shared" si="384"/>
        <v>0</v>
      </c>
      <c r="AA1051" s="14">
        <f t="shared" si="385"/>
        <v>0</v>
      </c>
      <c r="AB1051" s="14">
        <f t="shared" si="387"/>
        <v>637.5</v>
      </c>
      <c r="AC1051" s="15">
        <f t="shared" si="386"/>
        <v>824.7</v>
      </c>
      <c r="AD1051" s="48">
        <f>(ROUND(AC1051-AC1042,1)/AC1042)</f>
        <v>-8.7740384615384616E-3</v>
      </c>
      <c r="AE1051" s="113"/>
      <c r="AF1051" s="60"/>
      <c r="AH1051" s="59"/>
    </row>
    <row r="1052" spans="1:34">
      <c r="A1052" s="99" t="s">
        <v>833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378</v>
      </c>
      <c r="T1052" s="14">
        <f>(O1052/100)*(K1052*$K$13)+(O1052/100)*(M1052*$M$13)</f>
        <v>0</v>
      </c>
      <c r="U1052" s="14">
        <f>(P1052/100)*(K1052*$K$13)+(P1052/100)*(L1052*$L$13)+(P1052/100)*(M1052*$M$13)</f>
        <v>156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82"/>
        <v>558</v>
      </c>
      <c r="Y1052" s="14">
        <f t="shared" si="383"/>
        <v>0</v>
      </c>
      <c r="Z1052" s="14">
        <f t="shared" si="384"/>
        <v>276</v>
      </c>
      <c r="AA1052" s="14">
        <f t="shared" si="385"/>
        <v>0</v>
      </c>
      <c r="AB1052" s="14">
        <f t="shared" si="387"/>
        <v>0</v>
      </c>
      <c r="AC1052" s="15">
        <f t="shared" si="386"/>
        <v>834</v>
      </c>
      <c r="AD1052" s="48">
        <f>(ROUND(AC1052-AC1042,1)/AC1042)</f>
        <v>2.403846153846154E-3</v>
      </c>
      <c r="AE1052" s="113"/>
      <c r="AF1052" s="60"/>
      <c r="AH1052" s="60"/>
    </row>
    <row r="1053" spans="1:34">
      <c r="A1053" s="99" t="s">
        <v>834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639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82"/>
        <v>864</v>
      </c>
      <c r="Y1053" s="14">
        <f t="shared" si="383"/>
        <v>0</v>
      </c>
      <c r="Z1053" s="14">
        <f t="shared" si="384"/>
        <v>0</v>
      </c>
      <c r="AA1053" s="14">
        <f t="shared" si="385"/>
        <v>0</v>
      </c>
      <c r="AB1053" s="14">
        <f t="shared" si="387"/>
        <v>0</v>
      </c>
      <c r="AC1053" s="15">
        <f t="shared" si="386"/>
        <v>864</v>
      </c>
      <c r="AD1053" s="48">
        <f>(ROUND(AC1053-AC1042,1)/AC1042)</f>
        <v>3.8461538461538464E-2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639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82"/>
        <v>864</v>
      </c>
      <c r="Y1054" s="14">
        <f t="shared" si="383"/>
        <v>0</v>
      </c>
      <c r="Z1054" s="14">
        <f t="shared" si="384"/>
        <v>0</v>
      </c>
      <c r="AA1054" s="14">
        <f t="shared" si="385"/>
        <v>0</v>
      </c>
      <c r="AB1054" s="14">
        <f t="shared" si="387"/>
        <v>0</v>
      </c>
      <c r="AC1054" s="15">
        <f t="shared" si="386"/>
        <v>864</v>
      </c>
      <c r="AD1054" s="48">
        <f>(ROUND(AC1054-AC1042,1)/AC1042)</f>
        <v>3.8461538461538464E-2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82"/>
        <v>677.76</v>
      </c>
      <c r="Y1055" s="14">
        <f t="shared" si="383"/>
        <v>0</v>
      </c>
      <c r="Z1055" s="14">
        <f t="shared" si="384"/>
        <v>204.8</v>
      </c>
      <c r="AA1055" s="14">
        <f t="shared" si="385"/>
        <v>0</v>
      </c>
      <c r="AB1055" s="14">
        <f t="shared" si="387"/>
        <v>0</v>
      </c>
      <c r="AC1055" s="15">
        <f t="shared" si="386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82"/>
        <v>801.59999999999991</v>
      </c>
      <c r="Y1056" s="14">
        <f t="shared" si="383"/>
        <v>0</v>
      </c>
      <c r="Z1056" s="14">
        <f t="shared" si="384"/>
        <v>204.8</v>
      </c>
      <c r="AA1056" s="14">
        <f t="shared" si="385"/>
        <v>0</v>
      </c>
      <c r="AB1056" s="14">
        <f t="shared" si="387"/>
        <v>0</v>
      </c>
      <c r="AC1056" s="15">
        <f t="shared" si="386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35"/>
        <v>576</v>
      </c>
      <c r="Y1057" s="52">
        <f t="shared" si="336"/>
        <v>0</v>
      </c>
      <c r="Z1057" s="52">
        <f t="shared" si="337"/>
        <v>440</v>
      </c>
      <c r="AA1057" s="52">
        <f t="shared" si="338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800</v>
      </c>
      <c r="AF1057" s="60"/>
      <c r="AH1057" s="59"/>
    </row>
    <row r="1058" spans="1:34">
      <c r="A1058" s="99" t="s">
        <v>801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35"/>
        <v>744</v>
      </c>
      <c r="Y1058" s="14">
        <f t="shared" si="336"/>
        <v>0</v>
      </c>
      <c r="Z1058" s="14">
        <f t="shared" si="337"/>
        <v>352</v>
      </c>
      <c r="AA1058" s="14">
        <f t="shared" si="338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802</v>
      </c>
      <c r="B1059" s="93">
        <v>12</v>
      </c>
      <c r="C1059" s="21" t="s">
        <v>835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35"/>
        <v>542.4</v>
      </c>
      <c r="Y1059" s="14">
        <f t="shared" si="336"/>
        <v>0</v>
      </c>
      <c r="Z1059" s="14">
        <f t="shared" si="337"/>
        <v>416</v>
      </c>
      <c r="AA1059" s="14">
        <f t="shared" si="338"/>
        <v>0</v>
      </c>
      <c r="AB1059" s="14">
        <f>R1059+W1059</f>
        <v>0</v>
      </c>
      <c r="AC1059" s="15">
        <f t="shared" ref="AC1059:AC1071" si="388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35"/>
        <v>542.4</v>
      </c>
      <c r="Y1060" s="14">
        <f t="shared" si="336"/>
        <v>0</v>
      </c>
      <c r="Z1060" s="14">
        <f t="shared" si="337"/>
        <v>416</v>
      </c>
      <c r="AA1060" s="14">
        <f t="shared" si="338"/>
        <v>0</v>
      </c>
      <c r="AB1060" s="14">
        <f t="shared" ref="AB1060:AB1071" si="389">R1060+W1060</f>
        <v>0</v>
      </c>
      <c r="AC1060" s="15">
        <f t="shared" si="388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35"/>
        <v>542.4</v>
      </c>
      <c r="Y1061" s="14">
        <f t="shared" si="336"/>
        <v>0</v>
      </c>
      <c r="Z1061" s="14">
        <f t="shared" si="337"/>
        <v>416</v>
      </c>
      <c r="AA1061" s="14">
        <f t="shared" si="338"/>
        <v>0</v>
      </c>
      <c r="AB1061" s="14">
        <f t="shared" si="389"/>
        <v>0</v>
      </c>
      <c r="AC1061" s="15">
        <f t="shared" si="388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35"/>
        <v>542.4</v>
      </c>
      <c r="Y1062" s="14">
        <f t="shared" si="336"/>
        <v>0</v>
      </c>
      <c r="Z1062" s="14">
        <f t="shared" si="337"/>
        <v>416</v>
      </c>
      <c r="AA1062" s="14">
        <f t="shared" si="338"/>
        <v>0</v>
      </c>
      <c r="AB1062" s="14">
        <f t="shared" si="389"/>
        <v>0</v>
      </c>
      <c r="AC1062" s="15">
        <f t="shared" si="388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528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35"/>
        <v>187.2</v>
      </c>
      <c r="Y1063" s="14">
        <f t="shared" si="336"/>
        <v>828</v>
      </c>
      <c r="Z1063" s="14">
        <f t="shared" si="337"/>
        <v>0</v>
      </c>
      <c r="AA1063" s="14">
        <f t="shared" si="338"/>
        <v>0</v>
      </c>
      <c r="AB1063" s="14">
        <f t="shared" si="389"/>
        <v>0</v>
      </c>
      <c r="AC1063" s="15">
        <f t="shared" si="388"/>
        <v>1015.2</v>
      </c>
      <c r="AD1063" s="48">
        <f>(ROUND(AC1063-AC1057,1)/AC1057)</f>
        <v>-7.874015748031497E-4</v>
      </c>
      <c r="AE1063" s="113"/>
      <c r="AF1063" s="60"/>
      <c r="AH1063" s="59"/>
    </row>
    <row r="1064" spans="1:34">
      <c r="A1064" s="99" t="s">
        <v>830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528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35"/>
        <v>187.2</v>
      </c>
      <c r="Y1064" s="14">
        <f t="shared" si="336"/>
        <v>0</v>
      </c>
      <c r="Z1064" s="14">
        <f t="shared" si="337"/>
        <v>828</v>
      </c>
      <c r="AA1064" s="14">
        <f t="shared" si="338"/>
        <v>0</v>
      </c>
      <c r="AB1064" s="14">
        <f t="shared" si="389"/>
        <v>0</v>
      </c>
      <c r="AC1064" s="15">
        <f t="shared" si="388"/>
        <v>1015.2</v>
      </c>
      <c r="AD1064" s="48">
        <f>(ROUND(AC1064-AC1057,1)/AC1057)</f>
        <v>-7.874015748031497E-4</v>
      </c>
      <c r="AE1064" s="113"/>
      <c r="AF1064" s="60"/>
      <c r="AH1064" s="59"/>
    </row>
    <row r="1065" spans="1:34">
      <c r="A1065" s="99" t="s">
        <v>831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528</v>
      </c>
      <c r="W1065" s="14">
        <f>(R1065/100)*(K1065*$K$11)+(R1065/100)*(L1065*$L$11)</f>
        <v>0</v>
      </c>
      <c r="X1065" s="14">
        <f t="shared" si="335"/>
        <v>187.2</v>
      </c>
      <c r="Y1065" s="14">
        <f t="shared" si="336"/>
        <v>0</v>
      </c>
      <c r="Z1065" s="14">
        <f t="shared" si="337"/>
        <v>0</v>
      </c>
      <c r="AA1065" s="14">
        <f t="shared" si="338"/>
        <v>828</v>
      </c>
      <c r="AB1065" s="14">
        <f t="shared" si="389"/>
        <v>0</v>
      </c>
      <c r="AC1065" s="15">
        <f t="shared" si="388"/>
        <v>1015.2</v>
      </c>
      <c r="AD1065" s="48">
        <f>(ROUND(AC1065-AC1057,1)/AC1057)</f>
        <v>-7.874015748031497E-4</v>
      </c>
      <c r="AE1065" s="113"/>
      <c r="AF1065" s="60"/>
      <c r="AH1065" s="60"/>
    </row>
    <row r="1066" spans="1:34">
      <c r="A1066" s="99" t="s">
        <v>832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528</v>
      </c>
      <c r="X1066" s="14">
        <f t="shared" si="335"/>
        <v>187.2</v>
      </c>
      <c r="Y1066" s="14">
        <f t="shared" si="336"/>
        <v>0</v>
      </c>
      <c r="Z1066" s="14">
        <f t="shared" si="337"/>
        <v>0</v>
      </c>
      <c r="AA1066" s="14">
        <f t="shared" si="338"/>
        <v>0</v>
      </c>
      <c r="AB1066" s="14">
        <f t="shared" si="389"/>
        <v>828</v>
      </c>
      <c r="AC1066" s="15">
        <f t="shared" si="388"/>
        <v>1015.2</v>
      </c>
      <c r="AD1066" s="48">
        <f>(ROUND(AC1066-AC1057,1)/AC1057)</f>
        <v>-7.874015748031497E-4</v>
      </c>
      <c r="AE1066" s="113"/>
      <c r="AF1066" s="60"/>
      <c r="AH1066" s="59"/>
    </row>
    <row r="1067" spans="1:34">
      <c r="A1067" s="99" t="s">
        <v>833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396</v>
      </c>
      <c r="T1067" s="14">
        <f>(O1067/100)*(K1067*$K$13)+(O1067/100)*(M1067*$M$13)</f>
        <v>0</v>
      </c>
      <c r="U1067" s="14">
        <f>(P1067/100)*(K1067*$K$13)+(P1067/100)*(L1067*$L$13)+(P1067/100)*(M1067*$M$13)</f>
        <v>300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35"/>
        <v>576</v>
      </c>
      <c r="Y1067" s="14">
        <f t="shared" si="336"/>
        <v>0</v>
      </c>
      <c r="Z1067" s="14">
        <f t="shared" si="337"/>
        <v>450</v>
      </c>
      <c r="AA1067" s="14">
        <f t="shared" si="338"/>
        <v>0</v>
      </c>
      <c r="AB1067" s="14">
        <f t="shared" si="389"/>
        <v>0</v>
      </c>
      <c r="AC1067" s="15">
        <f t="shared" si="388"/>
        <v>1026</v>
      </c>
      <c r="AD1067" s="48">
        <f>(ROUND(AC1067-AC1057,1)/AC1057)</f>
        <v>9.8425196850393699E-3</v>
      </c>
      <c r="AE1067" s="113"/>
      <c r="AF1067" s="60"/>
      <c r="AH1067" s="59"/>
    </row>
    <row r="1068" spans="1:34">
      <c r="A1068" s="99" t="s">
        <v>834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798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35"/>
        <v>1060.5</v>
      </c>
      <c r="Y1068" s="14">
        <f t="shared" si="336"/>
        <v>0</v>
      </c>
      <c r="Z1068" s="14">
        <f t="shared" si="337"/>
        <v>0</v>
      </c>
      <c r="AA1068" s="14">
        <f t="shared" si="338"/>
        <v>0</v>
      </c>
      <c r="AB1068" s="14">
        <f t="shared" si="389"/>
        <v>0</v>
      </c>
      <c r="AC1068" s="15">
        <f t="shared" si="388"/>
        <v>1060.5</v>
      </c>
      <c r="AD1068" s="48">
        <f>(ROUND(AC1068-AC1057,1)/AC1057)</f>
        <v>4.3799212598425195E-2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798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35"/>
        <v>1060.5</v>
      </c>
      <c r="Y1069" s="14">
        <f t="shared" si="336"/>
        <v>0</v>
      </c>
      <c r="Z1069" s="14">
        <f t="shared" si="337"/>
        <v>0</v>
      </c>
      <c r="AA1069" s="14">
        <f t="shared" si="338"/>
        <v>0</v>
      </c>
      <c r="AB1069" s="14">
        <f t="shared" si="389"/>
        <v>0</v>
      </c>
      <c r="AC1069" s="15">
        <f t="shared" si="388"/>
        <v>1060.5</v>
      </c>
      <c r="AD1069" s="48">
        <f>(ROUND(AC1069-AC1057,1)/AC1057)</f>
        <v>4.3799212598425195E-2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35"/>
        <v>697.92</v>
      </c>
      <c r="Y1070" s="14">
        <f t="shared" si="336"/>
        <v>0</v>
      </c>
      <c r="Z1070" s="14">
        <f t="shared" si="337"/>
        <v>352</v>
      </c>
      <c r="AA1070" s="14">
        <f t="shared" si="338"/>
        <v>0</v>
      </c>
      <c r="AB1070" s="14">
        <f t="shared" si="389"/>
        <v>0</v>
      </c>
      <c r="AC1070" s="15">
        <f t="shared" si="388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35"/>
        <v>821.76</v>
      </c>
      <c r="Y1071" s="14">
        <f t="shared" si="336"/>
        <v>0</v>
      </c>
      <c r="Z1071" s="14">
        <f t="shared" si="337"/>
        <v>352</v>
      </c>
      <c r="AA1071" s="14">
        <f t="shared" si="338"/>
        <v>0</v>
      </c>
      <c r="AB1071" s="14">
        <f t="shared" si="389"/>
        <v>0</v>
      </c>
      <c r="AC1071" s="15">
        <f t="shared" si="388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35"/>
        <v>716.80000000000007</v>
      </c>
      <c r="Y1072" s="52">
        <f t="shared" si="336"/>
        <v>0</v>
      </c>
      <c r="Z1072" s="52">
        <f t="shared" si="337"/>
        <v>0</v>
      </c>
      <c r="AA1072" s="52">
        <f t="shared" si="338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800</v>
      </c>
      <c r="AF1072" s="60"/>
      <c r="AH1072" s="59"/>
    </row>
    <row r="1073" spans="1:34">
      <c r="A1073" s="99" t="s">
        <v>801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90">N1073+S1073</f>
        <v>829.44</v>
      </c>
      <c r="Y1073" s="14">
        <f t="shared" ref="Y1073:Y1086" si="391">O1073+T1073</f>
        <v>0</v>
      </c>
      <c r="Z1073" s="14">
        <f t="shared" ref="Z1073:Z1086" si="392">P1073+U1073</f>
        <v>0</v>
      </c>
      <c r="AA1073" s="14">
        <f t="shared" ref="AA1073:AA1086" si="393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802</v>
      </c>
      <c r="B1074" s="91">
        <v>25</v>
      </c>
      <c r="C1074" s="21" t="s">
        <v>835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90"/>
        <v>670.72</v>
      </c>
      <c r="Y1074" s="14">
        <f t="shared" si="391"/>
        <v>0</v>
      </c>
      <c r="Z1074" s="14">
        <f t="shared" si="392"/>
        <v>0</v>
      </c>
      <c r="AA1074" s="14">
        <f t="shared" si="393"/>
        <v>0</v>
      </c>
      <c r="AB1074" s="14">
        <f>R1074+W1074</f>
        <v>0</v>
      </c>
      <c r="AC1074" s="15">
        <f t="shared" ref="AC1074:AC1086" si="394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90"/>
        <v>670.72</v>
      </c>
      <c r="Y1075" s="14">
        <f t="shared" si="391"/>
        <v>0</v>
      </c>
      <c r="Z1075" s="14">
        <f t="shared" si="392"/>
        <v>0</v>
      </c>
      <c r="AA1075" s="14">
        <f t="shared" si="393"/>
        <v>0</v>
      </c>
      <c r="AB1075" s="14">
        <f t="shared" ref="AB1075:AB1086" si="395">R1075+W1075</f>
        <v>0</v>
      </c>
      <c r="AC1075" s="15">
        <f t="shared" si="394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90"/>
        <v>670.72</v>
      </c>
      <c r="Y1076" s="14">
        <f t="shared" si="391"/>
        <v>0</v>
      </c>
      <c r="Z1076" s="14">
        <f t="shared" si="392"/>
        <v>0</v>
      </c>
      <c r="AA1076" s="14">
        <f t="shared" si="393"/>
        <v>0</v>
      </c>
      <c r="AB1076" s="14">
        <f t="shared" si="395"/>
        <v>0</v>
      </c>
      <c r="AC1076" s="15">
        <f t="shared" si="394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90"/>
        <v>670.72</v>
      </c>
      <c r="Y1077" s="14">
        <f t="shared" si="391"/>
        <v>0</v>
      </c>
      <c r="Z1077" s="14">
        <f t="shared" si="392"/>
        <v>0</v>
      </c>
      <c r="AA1077" s="14">
        <f t="shared" si="393"/>
        <v>0</v>
      </c>
      <c r="AB1077" s="14">
        <f t="shared" si="395"/>
        <v>0</v>
      </c>
      <c r="AC1077" s="15">
        <f t="shared" si="394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90"/>
        <v>232.95999999999998</v>
      </c>
      <c r="Y1078" s="14">
        <f t="shared" si="391"/>
        <v>556.79999999999995</v>
      </c>
      <c r="Z1078" s="14">
        <f t="shared" si="392"/>
        <v>0</v>
      </c>
      <c r="AA1078" s="14">
        <f t="shared" si="393"/>
        <v>0</v>
      </c>
      <c r="AB1078" s="14">
        <f t="shared" si="395"/>
        <v>0</v>
      </c>
      <c r="AC1078" s="15">
        <f t="shared" si="394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90"/>
        <v>232.95999999999998</v>
      </c>
      <c r="Y1079" s="14">
        <f t="shared" si="391"/>
        <v>0</v>
      </c>
      <c r="Z1079" s="14">
        <f t="shared" si="392"/>
        <v>556.79999999999995</v>
      </c>
      <c r="AA1079" s="14">
        <f t="shared" si="393"/>
        <v>0</v>
      </c>
      <c r="AB1079" s="14">
        <f t="shared" si="395"/>
        <v>0</v>
      </c>
      <c r="AC1079" s="15">
        <f t="shared" si="394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90"/>
        <v>232.95999999999998</v>
      </c>
      <c r="Y1080" s="14">
        <f t="shared" si="391"/>
        <v>0</v>
      </c>
      <c r="Z1080" s="14">
        <f t="shared" si="392"/>
        <v>0</v>
      </c>
      <c r="AA1080" s="14">
        <f t="shared" si="393"/>
        <v>556.79999999999995</v>
      </c>
      <c r="AB1080" s="14">
        <f t="shared" si="395"/>
        <v>0</v>
      </c>
      <c r="AC1080" s="15">
        <f t="shared" si="394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90"/>
        <v>232.95999999999998</v>
      </c>
      <c r="Y1081" s="14">
        <f t="shared" si="391"/>
        <v>0</v>
      </c>
      <c r="Z1081" s="14">
        <f t="shared" si="392"/>
        <v>0</v>
      </c>
      <c r="AA1081" s="14">
        <f t="shared" si="393"/>
        <v>0</v>
      </c>
      <c r="AB1081" s="14">
        <f t="shared" si="395"/>
        <v>556.79999999999995</v>
      </c>
      <c r="AC1081" s="15">
        <f t="shared" si="394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90"/>
        <v>825.6</v>
      </c>
      <c r="Y1082" s="14">
        <f t="shared" si="391"/>
        <v>0</v>
      </c>
      <c r="Z1082" s="14">
        <f t="shared" si="392"/>
        <v>0</v>
      </c>
      <c r="AA1082" s="14">
        <f t="shared" si="393"/>
        <v>0</v>
      </c>
      <c r="AB1082" s="14">
        <f t="shared" si="395"/>
        <v>0</v>
      </c>
      <c r="AC1082" s="15">
        <f t="shared" si="394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90"/>
        <v>825.6</v>
      </c>
      <c r="Y1083" s="14">
        <f t="shared" si="391"/>
        <v>0</v>
      </c>
      <c r="Z1083" s="14">
        <f t="shared" si="392"/>
        <v>0</v>
      </c>
      <c r="AA1083" s="14">
        <f t="shared" si="393"/>
        <v>0</v>
      </c>
      <c r="AB1083" s="14">
        <f t="shared" si="395"/>
        <v>0</v>
      </c>
      <c r="AC1083" s="15">
        <f t="shared" si="394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90"/>
        <v>825.6</v>
      </c>
      <c r="Y1084" s="14">
        <f t="shared" si="391"/>
        <v>0</v>
      </c>
      <c r="Z1084" s="14">
        <f t="shared" si="392"/>
        <v>0</v>
      </c>
      <c r="AA1084" s="14">
        <f t="shared" si="393"/>
        <v>0</v>
      </c>
      <c r="AB1084" s="14">
        <f t="shared" si="395"/>
        <v>0</v>
      </c>
      <c r="AC1084" s="15">
        <f t="shared" si="394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90"/>
        <v>912.38400000000001</v>
      </c>
      <c r="Y1085" s="14">
        <f t="shared" si="391"/>
        <v>0</v>
      </c>
      <c r="Z1085" s="14">
        <f t="shared" si="392"/>
        <v>0</v>
      </c>
      <c r="AA1085" s="14">
        <f t="shared" si="393"/>
        <v>0</v>
      </c>
      <c r="AB1085" s="14">
        <f t="shared" si="395"/>
        <v>0</v>
      </c>
      <c r="AC1085" s="15">
        <f t="shared" si="394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90"/>
        <v>771.07200000000012</v>
      </c>
      <c r="Y1086" s="14">
        <f t="shared" si="391"/>
        <v>0</v>
      </c>
      <c r="Z1086" s="14">
        <f t="shared" si="392"/>
        <v>0</v>
      </c>
      <c r="AA1086" s="14">
        <f t="shared" si="393"/>
        <v>0</v>
      </c>
      <c r="AB1086" s="14">
        <f t="shared" si="395"/>
        <v>0</v>
      </c>
      <c r="AC1086" s="15">
        <f t="shared" si="394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35"/>
        <v>424</v>
      </c>
      <c r="Y1087" s="52">
        <f t="shared" si="336"/>
        <v>0</v>
      </c>
      <c r="Z1087" s="52">
        <f t="shared" si="337"/>
        <v>0</v>
      </c>
      <c r="AA1087" s="52">
        <f t="shared" si="338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800</v>
      </c>
      <c r="AF1087" s="60"/>
      <c r="AH1087" s="60"/>
    </row>
    <row r="1088" spans="1:34">
      <c r="A1088" s="99" t="s">
        <v>801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35"/>
        <v>593.60000000000014</v>
      </c>
      <c r="Y1088" s="14">
        <f t="shared" si="336"/>
        <v>0</v>
      </c>
      <c r="Z1088" s="14">
        <f t="shared" si="337"/>
        <v>0</v>
      </c>
      <c r="AA1088" s="14">
        <f t="shared" si="338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802</v>
      </c>
      <c r="B1089" s="93">
        <v>24</v>
      </c>
      <c r="C1089" s="21" t="s">
        <v>835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35"/>
        <v>402.8</v>
      </c>
      <c r="Y1089" s="14">
        <f t="shared" si="336"/>
        <v>0</v>
      </c>
      <c r="Z1089" s="14">
        <f t="shared" si="337"/>
        <v>0</v>
      </c>
      <c r="AA1089" s="14">
        <f t="shared" si="338"/>
        <v>0</v>
      </c>
      <c r="AB1089" s="14">
        <f>R1089+W1089</f>
        <v>385.28000000000003</v>
      </c>
      <c r="AC1089" s="15">
        <f t="shared" ref="AC1089:AC1101" si="396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35"/>
        <v>402.8</v>
      </c>
      <c r="Y1090" s="14">
        <f t="shared" si="336"/>
        <v>0</v>
      </c>
      <c r="Z1090" s="14">
        <f t="shared" si="337"/>
        <v>0</v>
      </c>
      <c r="AA1090" s="14">
        <f t="shared" si="338"/>
        <v>0</v>
      </c>
      <c r="AB1090" s="14">
        <f t="shared" ref="AB1090:AB1101" si="397">R1090+W1090</f>
        <v>385.28000000000003</v>
      </c>
      <c r="AC1090" s="15">
        <f t="shared" si="396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35"/>
        <v>402.8</v>
      </c>
      <c r="Y1091" s="14">
        <f t="shared" si="336"/>
        <v>0</v>
      </c>
      <c r="Z1091" s="14">
        <f t="shared" si="337"/>
        <v>0</v>
      </c>
      <c r="AA1091" s="14">
        <f t="shared" si="338"/>
        <v>0</v>
      </c>
      <c r="AB1091" s="14">
        <f t="shared" si="397"/>
        <v>385.28000000000003</v>
      </c>
      <c r="AC1091" s="15">
        <f t="shared" si="396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35"/>
        <v>402.8</v>
      </c>
      <c r="Y1092" s="14">
        <f t="shared" si="336"/>
        <v>0</v>
      </c>
      <c r="Z1092" s="14">
        <f t="shared" si="337"/>
        <v>0</v>
      </c>
      <c r="AA1092" s="14">
        <f t="shared" si="338"/>
        <v>0</v>
      </c>
      <c r="AB1092" s="14">
        <f t="shared" si="397"/>
        <v>385.28000000000003</v>
      </c>
      <c r="AC1092" s="15">
        <f t="shared" si="396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393.3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35"/>
        <v>137.80000000000001</v>
      </c>
      <c r="Y1093" s="14">
        <f t="shared" si="336"/>
        <v>678.3</v>
      </c>
      <c r="Z1093" s="14">
        <f t="shared" si="337"/>
        <v>0</v>
      </c>
      <c r="AA1093" s="14">
        <f t="shared" si="338"/>
        <v>0</v>
      </c>
      <c r="AB1093" s="14">
        <f t="shared" si="397"/>
        <v>0</v>
      </c>
      <c r="AC1093" s="15">
        <f t="shared" si="396"/>
        <v>816.1</v>
      </c>
      <c r="AD1093" s="48">
        <f>(ROUND(AC1093-AC1087,1)/AC1087)</f>
        <v>-1.3418762088974854E-2</v>
      </c>
      <c r="AE1093" s="113"/>
      <c r="AF1093" s="60"/>
      <c r="AH1093" s="60"/>
    </row>
    <row r="1094" spans="1:34">
      <c r="A1094" s="99" t="s">
        <v>830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393.3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35"/>
        <v>137.80000000000001</v>
      </c>
      <c r="Y1094" s="14">
        <f t="shared" si="336"/>
        <v>0</v>
      </c>
      <c r="Z1094" s="14">
        <f t="shared" si="337"/>
        <v>678.3</v>
      </c>
      <c r="AA1094" s="14">
        <f t="shared" si="338"/>
        <v>0</v>
      </c>
      <c r="AB1094" s="14">
        <f t="shared" si="397"/>
        <v>0</v>
      </c>
      <c r="AC1094" s="15">
        <f t="shared" si="396"/>
        <v>816.1</v>
      </c>
      <c r="AD1094" s="48">
        <f>(ROUND(AC1094-AC1087,1)/AC1087)</f>
        <v>-1.3418762088974854E-2</v>
      </c>
      <c r="AE1094" s="113"/>
      <c r="AF1094" s="60"/>
      <c r="AH1094" s="60"/>
    </row>
    <row r="1095" spans="1:34">
      <c r="A1095" s="99" t="s">
        <v>831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393.3</v>
      </c>
      <c r="W1095" s="14">
        <f>(R1095/100)*(K1095*$K$11)+(R1095/100)*(L1095*$L$11)</f>
        <v>0</v>
      </c>
      <c r="X1095" s="14">
        <f t="shared" si="335"/>
        <v>137.80000000000001</v>
      </c>
      <c r="Y1095" s="14">
        <f t="shared" si="336"/>
        <v>0</v>
      </c>
      <c r="Z1095" s="14">
        <f t="shared" si="337"/>
        <v>0</v>
      </c>
      <c r="AA1095" s="14">
        <f t="shared" si="338"/>
        <v>678.3</v>
      </c>
      <c r="AB1095" s="14">
        <f t="shared" si="397"/>
        <v>0</v>
      </c>
      <c r="AC1095" s="15">
        <f t="shared" si="396"/>
        <v>816.1</v>
      </c>
      <c r="AD1095" s="48">
        <f>(ROUND(AC1095-AC1087,1)/AC1087)</f>
        <v>-1.3418762088974854E-2</v>
      </c>
      <c r="AE1095" s="113"/>
      <c r="AF1095" s="60"/>
      <c r="AH1095" s="60"/>
    </row>
    <row r="1096" spans="1:34">
      <c r="A1096" s="99" t="s">
        <v>832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393.3</v>
      </c>
      <c r="X1096" s="14">
        <f t="shared" si="335"/>
        <v>137.80000000000001</v>
      </c>
      <c r="Y1096" s="14">
        <f t="shared" si="336"/>
        <v>0</v>
      </c>
      <c r="Z1096" s="14">
        <f t="shared" si="337"/>
        <v>0</v>
      </c>
      <c r="AA1096" s="14">
        <f t="shared" si="338"/>
        <v>0</v>
      </c>
      <c r="AB1096" s="14">
        <f t="shared" si="397"/>
        <v>678.3</v>
      </c>
      <c r="AC1096" s="15">
        <f t="shared" si="396"/>
        <v>816.1</v>
      </c>
      <c r="AD1096" s="48">
        <f>(ROUND(AC1096-AC1087,1)/AC1087)</f>
        <v>-1.3418762088974854E-2</v>
      </c>
      <c r="AE1096" s="113"/>
      <c r="AF1096" s="60"/>
      <c r="AH1096" s="60"/>
    </row>
    <row r="1097" spans="1:34">
      <c r="A1097" s="99" t="s">
        <v>833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260.76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241.92000000000002</v>
      </c>
      <c r="X1097" s="14">
        <f t="shared" si="335"/>
        <v>419.76</v>
      </c>
      <c r="Y1097" s="14">
        <f t="shared" si="336"/>
        <v>0</v>
      </c>
      <c r="Z1097" s="14">
        <f t="shared" si="337"/>
        <v>0</v>
      </c>
      <c r="AA1097" s="14">
        <f t="shared" si="338"/>
        <v>0</v>
      </c>
      <c r="AB1097" s="14">
        <f t="shared" si="397"/>
        <v>409.92</v>
      </c>
      <c r="AC1097" s="15">
        <f t="shared" si="396"/>
        <v>829.7</v>
      </c>
      <c r="AD1097" s="48">
        <f>(ROUND(AC1097-AC1087,1)/AC1087)</f>
        <v>3.0222437137330752E-3</v>
      </c>
      <c r="AE1097" s="113"/>
      <c r="AF1097" s="60"/>
      <c r="AH1097" s="60"/>
    </row>
    <row r="1098" spans="1:34">
      <c r="A1098" s="99" t="s">
        <v>834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643.20000000000005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35"/>
        <v>883.2</v>
      </c>
      <c r="Y1098" s="14">
        <f t="shared" si="336"/>
        <v>0</v>
      </c>
      <c r="Z1098" s="14">
        <f t="shared" si="337"/>
        <v>0</v>
      </c>
      <c r="AA1098" s="14">
        <f t="shared" si="338"/>
        <v>0</v>
      </c>
      <c r="AB1098" s="14">
        <f t="shared" si="397"/>
        <v>0</v>
      </c>
      <c r="AC1098" s="15">
        <f t="shared" si="396"/>
        <v>883.2</v>
      </c>
      <c r="AD1098" s="48">
        <f>(ROUND(AC1098-AC1087,1)/AC1087)</f>
        <v>6.7698259187620888E-2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643.20000000000005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35"/>
        <v>883.2</v>
      </c>
      <c r="Y1099" s="14">
        <f t="shared" si="336"/>
        <v>0</v>
      </c>
      <c r="Z1099" s="14">
        <f t="shared" si="337"/>
        <v>0</v>
      </c>
      <c r="AA1099" s="14">
        <f t="shared" si="338"/>
        <v>0</v>
      </c>
      <c r="AB1099" s="14">
        <f t="shared" si="397"/>
        <v>0</v>
      </c>
      <c r="AC1099" s="15">
        <f t="shared" si="396"/>
        <v>883.2</v>
      </c>
      <c r="AD1099" s="48">
        <f>(ROUND(AC1099-AC1087,1)/AC1087)</f>
        <v>6.7698259187620888E-2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35"/>
        <v>654.65600000000006</v>
      </c>
      <c r="Y1100" s="14">
        <f t="shared" si="336"/>
        <v>0</v>
      </c>
      <c r="Z1100" s="14">
        <f t="shared" si="337"/>
        <v>0</v>
      </c>
      <c r="AA1100" s="14">
        <f t="shared" si="338"/>
        <v>0</v>
      </c>
      <c r="AB1100" s="14">
        <f t="shared" si="397"/>
        <v>322.56000000000006</v>
      </c>
      <c r="AC1100" s="15">
        <f t="shared" si="396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35"/>
        <v>558.83200000000011</v>
      </c>
      <c r="Y1101" s="14">
        <f t="shared" si="336"/>
        <v>0</v>
      </c>
      <c r="Z1101" s="14">
        <f t="shared" si="337"/>
        <v>0</v>
      </c>
      <c r="AA1101" s="14">
        <f t="shared" si="338"/>
        <v>0</v>
      </c>
      <c r="AB1101" s="14">
        <f t="shared" si="397"/>
        <v>322.56000000000006</v>
      </c>
      <c r="AC1101" s="15">
        <f t="shared" si="396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35"/>
        <v>748</v>
      </c>
      <c r="Y1102" s="52">
        <f t="shared" si="336"/>
        <v>0</v>
      </c>
      <c r="Z1102" s="52">
        <f t="shared" si="337"/>
        <v>0</v>
      </c>
      <c r="AA1102" s="52">
        <f t="shared" si="338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800</v>
      </c>
      <c r="AF1102" s="60"/>
      <c r="AH1102" s="60"/>
    </row>
    <row r="1103" spans="1:34">
      <c r="A1103" s="99" t="s">
        <v>801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98">N1103+S1103</f>
        <v>849.2</v>
      </c>
      <c r="Y1103" s="14">
        <f t="shared" ref="Y1103:Y1116" si="399">O1103+T1103</f>
        <v>0</v>
      </c>
      <c r="Z1103" s="14">
        <f t="shared" ref="Z1103:Z1116" si="400">P1103+U1103</f>
        <v>0</v>
      </c>
      <c r="AA1103" s="14">
        <f t="shared" ref="AA1103:AA1116" si="401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802</v>
      </c>
      <c r="B1104" s="91">
        <v>8</v>
      </c>
      <c r="C1104" s="21" t="s">
        <v>835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98"/>
        <v>695.2</v>
      </c>
      <c r="Y1104" s="14">
        <f t="shared" si="399"/>
        <v>0</v>
      </c>
      <c r="Z1104" s="14">
        <f t="shared" si="400"/>
        <v>0</v>
      </c>
      <c r="AA1104" s="14">
        <f t="shared" si="401"/>
        <v>0</v>
      </c>
      <c r="AB1104" s="14">
        <f>R1104+W1104</f>
        <v>0</v>
      </c>
      <c r="AC1104" s="15">
        <f t="shared" ref="AC1104:AC1116" si="402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98"/>
        <v>695.2</v>
      </c>
      <c r="Y1105" s="14">
        <f t="shared" si="399"/>
        <v>0</v>
      </c>
      <c r="Z1105" s="14">
        <f t="shared" si="400"/>
        <v>0</v>
      </c>
      <c r="AA1105" s="14">
        <f t="shared" si="401"/>
        <v>0</v>
      </c>
      <c r="AB1105" s="14">
        <f t="shared" ref="AB1105:AB1116" si="403">R1105+W1105</f>
        <v>0</v>
      </c>
      <c r="AC1105" s="15">
        <f t="shared" si="402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98"/>
        <v>695.2</v>
      </c>
      <c r="Y1106" s="14">
        <f t="shared" si="399"/>
        <v>0</v>
      </c>
      <c r="Z1106" s="14">
        <f t="shared" si="400"/>
        <v>0</v>
      </c>
      <c r="AA1106" s="14">
        <f t="shared" si="401"/>
        <v>0</v>
      </c>
      <c r="AB1106" s="14">
        <f t="shared" si="403"/>
        <v>0</v>
      </c>
      <c r="AC1106" s="15">
        <f t="shared" si="402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98"/>
        <v>695.2</v>
      </c>
      <c r="Y1107" s="14">
        <f t="shared" si="399"/>
        <v>0</v>
      </c>
      <c r="Z1107" s="14">
        <f t="shared" si="400"/>
        <v>0</v>
      </c>
      <c r="AA1107" s="14">
        <f t="shared" si="401"/>
        <v>0</v>
      </c>
      <c r="AB1107" s="14">
        <f t="shared" si="403"/>
        <v>0</v>
      </c>
      <c r="AC1107" s="15">
        <f t="shared" si="402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501.59999999999997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98"/>
        <v>157.30000000000001</v>
      </c>
      <c r="Y1108" s="14">
        <f t="shared" si="399"/>
        <v>666.59999999999991</v>
      </c>
      <c r="Z1108" s="14">
        <f t="shared" si="400"/>
        <v>0</v>
      </c>
      <c r="AA1108" s="14">
        <f t="shared" si="401"/>
        <v>0</v>
      </c>
      <c r="AB1108" s="14">
        <f t="shared" si="403"/>
        <v>0</v>
      </c>
      <c r="AC1108" s="15">
        <f t="shared" si="402"/>
        <v>823.9</v>
      </c>
      <c r="AD1108" s="48">
        <f>(ROUND(AC1108-AC1102,1)/AC1102)</f>
        <v>0.10147058823529413</v>
      </c>
      <c r="AE1108" s="113"/>
      <c r="AF1108" s="60"/>
      <c r="AH1108" s="60"/>
    </row>
    <row r="1109" spans="1:34">
      <c r="A1109" s="99" t="s">
        <v>830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175.89</v>
      </c>
      <c r="T1109" s="14">
        <f>(O1109/100)*(K1109*$J$10)</f>
        <v>0</v>
      </c>
      <c r="U1109" s="14">
        <f>(P1109/100)*(K1109*$K$10)+(P1109/100)*(L1109*$L$10)</f>
        <v>415.79999999999995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98"/>
        <v>247.39</v>
      </c>
      <c r="Y1109" s="14">
        <f t="shared" si="399"/>
        <v>0</v>
      </c>
      <c r="Z1109" s="14">
        <f t="shared" si="400"/>
        <v>580.79999999999995</v>
      </c>
      <c r="AA1109" s="14">
        <f t="shared" si="401"/>
        <v>0</v>
      </c>
      <c r="AB1109" s="14">
        <f t="shared" si="403"/>
        <v>0</v>
      </c>
      <c r="AC1109" s="15">
        <f t="shared" si="402"/>
        <v>828.2</v>
      </c>
      <c r="AD1109" s="48">
        <f>(ROUND(AC1109-AC1102,1)/AC1102)</f>
        <v>0.1072192513368984</v>
      </c>
      <c r="AE1109" s="113"/>
      <c r="AF1109" s="60"/>
      <c r="AH1109" s="60"/>
    </row>
    <row r="1110" spans="1:34">
      <c r="A1110" s="99" t="s">
        <v>831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237.38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349.79999999999995</v>
      </c>
      <c r="W1110" s="14">
        <f>(R1110/100)*(K1110*$K$11)+(R1110/100)*(L1110*$L$11)</f>
        <v>0</v>
      </c>
      <c r="X1110" s="14">
        <f t="shared" si="398"/>
        <v>308.88</v>
      </c>
      <c r="Y1110" s="14">
        <f t="shared" si="399"/>
        <v>0</v>
      </c>
      <c r="Z1110" s="14">
        <f t="shared" si="400"/>
        <v>0</v>
      </c>
      <c r="AA1110" s="14">
        <f t="shared" si="401"/>
        <v>514.79999999999995</v>
      </c>
      <c r="AB1110" s="14">
        <f t="shared" si="403"/>
        <v>0</v>
      </c>
      <c r="AC1110" s="15">
        <f t="shared" si="402"/>
        <v>823.7</v>
      </c>
      <c r="AD1110" s="48">
        <f>(ROUND(AC1110-AC1102,1)/AC1102)</f>
        <v>0.10120320855614974</v>
      </c>
      <c r="AE1110" s="113"/>
      <c r="AF1110" s="60"/>
      <c r="AH1110" s="60"/>
    </row>
    <row r="1111" spans="1:34">
      <c r="A1111" s="99" t="s">
        <v>832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175.89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415.79999999999995</v>
      </c>
      <c r="X1111" s="14">
        <f t="shared" si="398"/>
        <v>247.39</v>
      </c>
      <c r="Y1111" s="14">
        <f t="shared" si="399"/>
        <v>0</v>
      </c>
      <c r="Z1111" s="14">
        <f t="shared" si="400"/>
        <v>0</v>
      </c>
      <c r="AA1111" s="14">
        <f t="shared" si="401"/>
        <v>0</v>
      </c>
      <c r="AB1111" s="14">
        <f t="shared" si="403"/>
        <v>580.79999999999995</v>
      </c>
      <c r="AC1111" s="15">
        <f t="shared" si="402"/>
        <v>828.2</v>
      </c>
      <c r="AD1111" s="48">
        <f>(ROUND(AC1111-AC1102,1)/AC1102)</f>
        <v>0.1072192513368984</v>
      </c>
      <c r="AE1111" s="113"/>
      <c r="AF1111" s="60"/>
      <c r="AH1111" s="60"/>
    </row>
    <row r="1112" spans="1:34">
      <c r="A1112" s="99" t="s">
        <v>833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686.4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98"/>
        <v>851.4</v>
      </c>
      <c r="Y1112" s="14">
        <f t="shared" si="399"/>
        <v>0</v>
      </c>
      <c r="Z1112" s="14">
        <f t="shared" si="400"/>
        <v>0</v>
      </c>
      <c r="AA1112" s="14">
        <f t="shared" si="401"/>
        <v>0</v>
      </c>
      <c r="AB1112" s="14">
        <f t="shared" si="403"/>
        <v>0</v>
      </c>
      <c r="AC1112" s="15">
        <f t="shared" si="402"/>
        <v>851.4</v>
      </c>
      <c r="AD1112" s="48">
        <f>(ROUND(AC1112-AC1102,1)/AC1102)</f>
        <v>0.13823529411764707</v>
      </c>
      <c r="AE1112" s="113"/>
      <c r="AF1112" s="60"/>
      <c r="AH1112" s="60"/>
    </row>
    <row r="1113" spans="1:34">
      <c r="A1113" s="99" t="s">
        <v>834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98"/>
        <v>840</v>
      </c>
      <c r="Y1113" s="14">
        <f t="shared" si="399"/>
        <v>0</v>
      </c>
      <c r="Z1113" s="14">
        <f t="shared" si="400"/>
        <v>0</v>
      </c>
      <c r="AA1113" s="14">
        <f t="shared" si="401"/>
        <v>0</v>
      </c>
      <c r="AB1113" s="14">
        <f t="shared" si="403"/>
        <v>0</v>
      </c>
      <c r="AC1113" s="15">
        <f t="shared" si="402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98"/>
        <v>840</v>
      </c>
      <c r="Y1114" s="14">
        <f t="shared" si="399"/>
        <v>0</v>
      </c>
      <c r="Z1114" s="14">
        <f t="shared" si="400"/>
        <v>0</v>
      </c>
      <c r="AA1114" s="14">
        <f t="shared" si="401"/>
        <v>0</v>
      </c>
      <c r="AB1114" s="14">
        <f t="shared" si="403"/>
        <v>0</v>
      </c>
      <c r="AC1114" s="15">
        <f t="shared" si="402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98"/>
        <v>814.88000000000011</v>
      </c>
      <c r="Y1115" s="14">
        <f t="shared" si="399"/>
        <v>0</v>
      </c>
      <c r="Z1115" s="14">
        <f t="shared" si="400"/>
        <v>0</v>
      </c>
      <c r="AA1115" s="14">
        <f t="shared" si="401"/>
        <v>0</v>
      </c>
      <c r="AB1115" s="14">
        <f t="shared" si="403"/>
        <v>0</v>
      </c>
      <c r="AC1115" s="15">
        <f t="shared" si="402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98"/>
        <v>921.3599999999999</v>
      </c>
      <c r="Y1116" s="14">
        <f t="shared" si="399"/>
        <v>0</v>
      </c>
      <c r="Z1116" s="14">
        <f t="shared" si="400"/>
        <v>0</v>
      </c>
      <c r="AA1116" s="14">
        <f t="shared" si="401"/>
        <v>0</v>
      </c>
      <c r="AB1116" s="14">
        <f t="shared" si="403"/>
        <v>0</v>
      </c>
      <c r="AC1116" s="15">
        <f t="shared" si="402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404">N1117+S1117</f>
        <v>696</v>
      </c>
      <c r="Y1117" s="52">
        <f t="shared" ref="Y1117:Y1131" si="405">O1117+T1117</f>
        <v>0</v>
      </c>
      <c r="Z1117" s="52">
        <f t="shared" ref="Z1117:Z1131" si="406">P1117+U1117</f>
        <v>0</v>
      </c>
      <c r="AA1117" s="52">
        <f t="shared" ref="AA1117:AA1131" si="407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800</v>
      </c>
      <c r="AF1117" s="60"/>
      <c r="AH1117" s="62"/>
    </row>
    <row r="1118" spans="1:34">
      <c r="A1118" s="99" t="s">
        <v>801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404"/>
        <v>802.72000000000014</v>
      </c>
      <c r="Y1118" s="14">
        <f t="shared" si="405"/>
        <v>0</v>
      </c>
      <c r="Z1118" s="14">
        <f t="shared" si="406"/>
        <v>0</v>
      </c>
      <c r="AA1118" s="14">
        <f t="shared" si="407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802</v>
      </c>
      <c r="B1119" s="93">
        <v>28</v>
      </c>
      <c r="C1119" s="21" t="s">
        <v>835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404"/>
        <v>649.59999999999991</v>
      </c>
      <c r="Y1119" s="14">
        <f t="shared" si="405"/>
        <v>0</v>
      </c>
      <c r="Z1119" s="14">
        <f t="shared" si="406"/>
        <v>0</v>
      </c>
      <c r="AA1119" s="14">
        <f t="shared" si="407"/>
        <v>0</v>
      </c>
      <c r="AB1119" s="14">
        <f>R1119+W1119</f>
        <v>0</v>
      </c>
      <c r="AC1119" s="15">
        <f t="shared" ref="AC1119:AC1131" si="408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404"/>
        <v>649.59999999999991</v>
      </c>
      <c r="Y1120" s="14">
        <f t="shared" si="405"/>
        <v>0</v>
      </c>
      <c r="Z1120" s="14">
        <f t="shared" si="406"/>
        <v>0</v>
      </c>
      <c r="AA1120" s="14">
        <f t="shared" si="407"/>
        <v>0</v>
      </c>
      <c r="AB1120" s="14">
        <f t="shared" ref="AB1120:AB1131" si="409">R1120+W1120</f>
        <v>0</v>
      </c>
      <c r="AC1120" s="15">
        <f t="shared" si="408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404"/>
        <v>649.59999999999991</v>
      </c>
      <c r="Y1121" s="14">
        <f t="shared" si="405"/>
        <v>0</v>
      </c>
      <c r="Z1121" s="14">
        <f t="shared" si="406"/>
        <v>0</v>
      </c>
      <c r="AA1121" s="14">
        <f t="shared" si="407"/>
        <v>0</v>
      </c>
      <c r="AB1121" s="14">
        <f t="shared" si="409"/>
        <v>0</v>
      </c>
      <c r="AC1121" s="15">
        <f t="shared" si="408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404"/>
        <v>649.59999999999991</v>
      </c>
      <c r="Y1122" s="14">
        <f t="shared" si="405"/>
        <v>0</v>
      </c>
      <c r="Z1122" s="14">
        <f t="shared" si="406"/>
        <v>0</v>
      </c>
      <c r="AA1122" s="14">
        <f t="shared" si="407"/>
        <v>0</v>
      </c>
      <c r="AB1122" s="14">
        <f t="shared" si="409"/>
        <v>0</v>
      </c>
      <c r="AC1122" s="15">
        <f t="shared" si="408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404"/>
        <v>226.20000000000002</v>
      </c>
      <c r="Y1123" s="14">
        <f t="shared" si="405"/>
        <v>539.4</v>
      </c>
      <c r="Z1123" s="14">
        <f t="shared" si="406"/>
        <v>0</v>
      </c>
      <c r="AA1123" s="14">
        <f t="shared" si="407"/>
        <v>0</v>
      </c>
      <c r="AB1123" s="14">
        <f t="shared" si="409"/>
        <v>0</v>
      </c>
      <c r="AC1123" s="15">
        <f t="shared" si="408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404"/>
        <v>226.20000000000002</v>
      </c>
      <c r="Y1124" s="14">
        <f t="shared" si="405"/>
        <v>0</v>
      </c>
      <c r="Z1124" s="14">
        <f t="shared" si="406"/>
        <v>539.4</v>
      </c>
      <c r="AA1124" s="14">
        <f t="shared" si="407"/>
        <v>0</v>
      </c>
      <c r="AB1124" s="14">
        <f t="shared" si="409"/>
        <v>0</v>
      </c>
      <c r="AC1124" s="15">
        <f t="shared" si="408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404"/>
        <v>226.20000000000002</v>
      </c>
      <c r="Y1125" s="14">
        <f t="shared" si="405"/>
        <v>0</v>
      </c>
      <c r="Z1125" s="14">
        <f t="shared" si="406"/>
        <v>0</v>
      </c>
      <c r="AA1125" s="14">
        <f t="shared" si="407"/>
        <v>539.4</v>
      </c>
      <c r="AB1125" s="14">
        <f t="shared" si="409"/>
        <v>0</v>
      </c>
      <c r="AC1125" s="15">
        <f t="shared" si="408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404"/>
        <v>226.20000000000002</v>
      </c>
      <c r="Y1126" s="14">
        <f t="shared" si="405"/>
        <v>0</v>
      </c>
      <c r="Z1126" s="14">
        <f t="shared" si="406"/>
        <v>0</v>
      </c>
      <c r="AA1126" s="14">
        <f t="shared" si="407"/>
        <v>0</v>
      </c>
      <c r="AB1126" s="14">
        <f t="shared" si="409"/>
        <v>539.4</v>
      </c>
      <c r="AC1126" s="15">
        <f t="shared" si="408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404"/>
        <v>800.4</v>
      </c>
      <c r="Y1127" s="14">
        <f t="shared" si="405"/>
        <v>0</v>
      </c>
      <c r="Z1127" s="14">
        <f t="shared" si="406"/>
        <v>0</v>
      </c>
      <c r="AA1127" s="14">
        <f t="shared" si="407"/>
        <v>0</v>
      </c>
      <c r="AB1127" s="14">
        <f t="shared" si="409"/>
        <v>0</v>
      </c>
      <c r="AC1127" s="15">
        <f t="shared" si="408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404"/>
        <v>800.4</v>
      </c>
      <c r="Y1128" s="14">
        <f t="shared" si="405"/>
        <v>0</v>
      </c>
      <c r="Z1128" s="14">
        <f t="shared" si="406"/>
        <v>0</v>
      </c>
      <c r="AA1128" s="14">
        <f t="shared" si="407"/>
        <v>0</v>
      </c>
      <c r="AB1128" s="14">
        <f t="shared" si="409"/>
        <v>0</v>
      </c>
      <c r="AC1128" s="15">
        <f t="shared" si="408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404"/>
        <v>800.4</v>
      </c>
      <c r="Y1129" s="14">
        <f t="shared" si="405"/>
        <v>0</v>
      </c>
      <c r="Z1129" s="14">
        <f t="shared" si="406"/>
        <v>0</v>
      </c>
      <c r="AA1129" s="14">
        <f t="shared" si="407"/>
        <v>0</v>
      </c>
      <c r="AB1129" s="14">
        <f t="shared" si="409"/>
        <v>0</v>
      </c>
      <c r="AC1129" s="15">
        <f t="shared" si="408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404"/>
        <v>885.31200000000013</v>
      </c>
      <c r="Y1130" s="14">
        <f t="shared" si="405"/>
        <v>0</v>
      </c>
      <c r="Z1130" s="14">
        <f t="shared" si="406"/>
        <v>0</v>
      </c>
      <c r="AA1130" s="14">
        <f t="shared" si="407"/>
        <v>0</v>
      </c>
      <c r="AB1130" s="14">
        <f t="shared" si="409"/>
        <v>0</v>
      </c>
      <c r="AC1130" s="15">
        <f t="shared" si="408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404"/>
        <v>743.32800000000009</v>
      </c>
      <c r="Y1131" s="14">
        <f t="shared" si="405"/>
        <v>0</v>
      </c>
      <c r="Z1131" s="14">
        <f t="shared" si="406"/>
        <v>0</v>
      </c>
      <c r="AA1131" s="14">
        <f t="shared" si="407"/>
        <v>0</v>
      </c>
      <c r="AB1131" s="14">
        <f t="shared" si="409"/>
        <v>0</v>
      </c>
      <c r="AC1131" s="15">
        <f t="shared" si="408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579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410">N1132+S1132</f>
        <v>720</v>
      </c>
      <c r="Y1132" s="52">
        <f t="shared" ref="Y1132:Y1146" si="411">O1132+T1132</f>
        <v>0</v>
      </c>
      <c r="Z1132" s="52">
        <f t="shared" ref="Z1132:Z1146" si="412">P1132+U1132</f>
        <v>0</v>
      </c>
      <c r="AA1132" s="52">
        <f t="shared" ref="AA1132:AA1146" si="413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410"/>
        <v>830.4</v>
      </c>
      <c r="Y1133" s="14">
        <f t="shared" si="411"/>
        <v>0</v>
      </c>
      <c r="Z1133" s="14">
        <f t="shared" si="412"/>
        <v>0</v>
      </c>
      <c r="AA1133" s="14">
        <f t="shared" si="413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800</v>
      </c>
      <c r="AF1133" s="60"/>
      <c r="AH1133" s="62"/>
    </row>
    <row r="1134" spans="1:34">
      <c r="A1134" s="99" t="s">
        <v>802</v>
      </c>
      <c r="B1134" s="91">
        <v>25</v>
      </c>
      <c r="C1134" s="21" t="s">
        <v>835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410"/>
        <v>672</v>
      </c>
      <c r="Y1134" s="14">
        <f t="shared" si="411"/>
        <v>0</v>
      </c>
      <c r="Z1134" s="14">
        <f t="shared" si="412"/>
        <v>0</v>
      </c>
      <c r="AA1134" s="14">
        <f t="shared" si="413"/>
        <v>0</v>
      </c>
      <c r="AB1134" s="14">
        <f>R1134+W1134</f>
        <v>0</v>
      </c>
      <c r="AC1134" s="15">
        <f t="shared" ref="AC1134:AC1146" si="414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410"/>
        <v>672</v>
      </c>
      <c r="Y1135" s="14">
        <f t="shared" si="411"/>
        <v>0</v>
      </c>
      <c r="Z1135" s="14">
        <f t="shared" si="412"/>
        <v>0</v>
      </c>
      <c r="AA1135" s="14">
        <f t="shared" si="413"/>
        <v>0</v>
      </c>
      <c r="AB1135" s="14">
        <f t="shared" ref="AB1135:AB1146" si="415">R1135+W1135</f>
        <v>0</v>
      </c>
      <c r="AC1135" s="15">
        <f t="shared" si="414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410"/>
        <v>672</v>
      </c>
      <c r="Y1136" s="14">
        <f t="shared" si="411"/>
        <v>0</v>
      </c>
      <c r="Z1136" s="14">
        <f t="shared" si="412"/>
        <v>0</v>
      </c>
      <c r="AA1136" s="14">
        <f t="shared" si="413"/>
        <v>0</v>
      </c>
      <c r="AB1136" s="14">
        <f t="shared" si="415"/>
        <v>0</v>
      </c>
      <c r="AC1136" s="15">
        <f t="shared" si="414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410"/>
        <v>672</v>
      </c>
      <c r="Y1137" s="14">
        <f t="shared" si="411"/>
        <v>0</v>
      </c>
      <c r="Z1137" s="14">
        <f t="shared" si="412"/>
        <v>0</v>
      </c>
      <c r="AA1137" s="14">
        <f t="shared" si="413"/>
        <v>0</v>
      </c>
      <c r="AB1137" s="14">
        <f t="shared" si="415"/>
        <v>0</v>
      </c>
      <c r="AC1137" s="15">
        <f t="shared" si="414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410"/>
        <v>234</v>
      </c>
      <c r="Y1138" s="14">
        <f t="shared" si="411"/>
        <v>558</v>
      </c>
      <c r="Z1138" s="14">
        <f t="shared" si="412"/>
        <v>0</v>
      </c>
      <c r="AA1138" s="14">
        <f t="shared" si="413"/>
        <v>0</v>
      </c>
      <c r="AB1138" s="14">
        <f t="shared" si="415"/>
        <v>0</v>
      </c>
      <c r="AC1138" s="15">
        <f t="shared" si="414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410"/>
        <v>234</v>
      </c>
      <c r="Y1139" s="14">
        <f t="shared" si="411"/>
        <v>0</v>
      </c>
      <c r="Z1139" s="14">
        <f t="shared" si="412"/>
        <v>558</v>
      </c>
      <c r="AA1139" s="14">
        <f t="shared" si="413"/>
        <v>0</v>
      </c>
      <c r="AB1139" s="14">
        <f t="shared" si="415"/>
        <v>0</v>
      </c>
      <c r="AC1139" s="15">
        <f t="shared" si="414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410"/>
        <v>234</v>
      </c>
      <c r="Y1140" s="14">
        <f t="shared" si="411"/>
        <v>0</v>
      </c>
      <c r="Z1140" s="14">
        <f t="shared" si="412"/>
        <v>0</v>
      </c>
      <c r="AA1140" s="14">
        <f t="shared" si="413"/>
        <v>558</v>
      </c>
      <c r="AB1140" s="14">
        <f t="shared" si="415"/>
        <v>0</v>
      </c>
      <c r="AC1140" s="15">
        <f t="shared" si="414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410"/>
        <v>234</v>
      </c>
      <c r="Y1141" s="14">
        <f t="shared" si="411"/>
        <v>0</v>
      </c>
      <c r="Z1141" s="14">
        <f t="shared" si="412"/>
        <v>0</v>
      </c>
      <c r="AA1141" s="14">
        <f t="shared" si="413"/>
        <v>0</v>
      </c>
      <c r="AB1141" s="14">
        <f t="shared" si="415"/>
        <v>558</v>
      </c>
      <c r="AC1141" s="15">
        <f t="shared" si="414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410"/>
        <v>828</v>
      </c>
      <c r="Y1142" s="14">
        <f t="shared" si="411"/>
        <v>0</v>
      </c>
      <c r="Z1142" s="14">
        <f t="shared" si="412"/>
        <v>0</v>
      </c>
      <c r="AA1142" s="14">
        <f t="shared" si="413"/>
        <v>0</v>
      </c>
      <c r="AB1142" s="14">
        <f t="shared" si="415"/>
        <v>0</v>
      </c>
      <c r="AC1142" s="15">
        <f t="shared" si="414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410"/>
        <v>828</v>
      </c>
      <c r="Y1143" s="14">
        <f t="shared" si="411"/>
        <v>0</v>
      </c>
      <c r="Z1143" s="14">
        <f t="shared" si="412"/>
        <v>0</v>
      </c>
      <c r="AA1143" s="14">
        <f t="shared" si="413"/>
        <v>0</v>
      </c>
      <c r="AB1143" s="14">
        <f t="shared" si="415"/>
        <v>0</v>
      </c>
      <c r="AC1143" s="15">
        <f t="shared" si="414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410"/>
        <v>828</v>
      </c>
      <c r="Y1144" s="14">
        <f t="shared" si="411"/>
        <v>0</v>
      </c>
      <c r="Z1144" s="14">
        <f t="shared" si="412"/>
        <v>0</v>
      </c>
      <c r="AA1144" s="14">
        <f t="shared" si="413"/>
        <v>0</v>
      </c>
      <c r="AB1144" s="14">
        <f t="shared" si="415"/>
        <v>0</v>
      </c>
      <c r="AC1144" s="15">
        <f t="shared" si="414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410"/>
        <v>901.44</v>
      </c>
      <c r="Y1145" s="14">
        <f t="shared" si="411"/>
        <v>0</v>
      </c>
      <c r="Z1145" s="14">
        <f t="shared" si="412"/>
        <v>0</v>
      </c>
      <c r="AA1145" s="14">
        <f t="shared" si="413"/>
        <v>0</v>
      </c>
      <c r="AB1145" s="14">
        <f t="shared" si="415"/>
        <v>0</v>
      </c>
      <c r="AC1145" s="15">
        <f t="shared" si="414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410"/>
        <v>783.36</v>
      </c>
      <c r="Y1146" s="14">
        <f t="shared" si="411"/>
        <v>0</v>
      </c>
      <c r="Z1146" s="14">
        <f t="shared" si="412"/>
        <v>0</v>
      </c>
      <c r="AA1146" s="14">
        <f t="shared" si="413"/>
        <v>0</v>
      </c>
      <c r="AB1146" s="14">
        <f t="shared" si="415"/>
        <v>0</v>
      </c>
      <c r="AC1146" s="15">
        <f t="shared" si="414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416">N1147+S1147</f>
        <v>725</v>
      </c>
      <c r="Y1147" s="52">
        <f t="shared" ref="Y1147:Y1161" si="417">O1147+T1147</f>
        <v>0</v>
      </c>
      <c r="Z1147" s="52">
        <f t="shared" ref="Z1147:Z1161" si="418">P1147+U1147</f>
        <v>0</v>
      </c>
      <c r="AA1147" s="52">
        <f t="shared" ref="AA1147:AA1161" si="419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416"/>
        <v>840</v>
      </c>
      <c r="Y1148" s="14">
        <f t="shared" si="417"/>
        <v>0</v>
      </c>
      <c r="Z1148" s="14">
        <f t="shared" si="418"/>
        <v>0</v>
      </c>
      <c r="AA1148" s="14">
        <f t="shared" si="419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800</v>
      </c>
      <c r="AF1148" s="60"/>
      <c r="AH1148" s="62"/>
    </row>
    <row r="1149" spans="1:34">
      <c r="A1149" s="99" t="s">
        <v>802</v>
      </c>
      <c r="B1149" s="93">
        <v>18</v>
      </c>
      <c r="C1149" s="21" t="s">
        <v>835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416"/>
        <v>677.5</v>
      </c>
      <c r="Y1149" s="14">
        <f t="shared" si="417"/>
        <v>0</v>
      </c>
      <c r="Z1149" s="14">
        <f t="shared" si="418"/>
        <v>0</v>
      </c>
      <c r="AA1149" s="14">
        <f t="shared" si="419"/>
        <v>0</v>
      </c>
      <c r="AB1149" s="14">
        <f>R1149+W1149</f>
        <v>0</v>
      </c>
      <c r="AC1149" s="15">
        <f t="shared" ref="AC1149:AC1161" si="420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416"/>
        <v>677.5</v>
      </c>
      <c r="Y1150" s="14">
        <f t="shared" si="417"/>
        <v>0</v>
      </c>
      <c r="Z1150" s="14">
        <f t="shared" si="418"/>
        <v>0</v>
      </c>
      <c r="AA1150" s="14">
        <f t="shared" si="419"/>
        <v>0</v>
      </c>
      <c r="AB1150" s="14">
        <f t="shared" ref="AB1150:AB1161" si="421">R1150+W1150</f>
        <v>0</v>
      </c>
      <c r="AC1150" s="15">
        <f t="shared" si="420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416"/>
        <v>677.5</v>
      </c>
      <c r="Y1151" s="14">
        <f t="shared" si="417"/>
        <v>0</v>
      </c>
      <c r="Z1151" s="14">
        <f t="shared" si="418"/>
        <v>0</v>
      </c>
      <c r="AA1151" s="14">
        <f t="shared" si="419"/>
        <v>0</v>
      </c>
      <c r="AB1151" s="14">
        <f t="shared" si="421"/>
        <v>0</v>
      </c>
      <c r="AC1151" s="15">
        <f t="shared" si="420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416"/>
        <v>677.5</v>
      </c>
      <c r="Y1152" s="14">
        <f t="shared" si="417"/>
        <v>0</v>
      </c>
      <c r="Z1152" s="14">
        <f t="shared" si="418"/>
        <v>0</v>
      </c>
      <c r="AA1152" s="14">
        <f t="shared" si="419"/>
        <v>0</v>
      </c>
      <c r="AB1152" s="14">
        <f t="shared" si="421"/>
        <v>0</v>
      </c>
      <c r="AC1152" s="15">
        <f t="shared" si="420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416"/>
        <v>237.51000000000002</v>
      </c>
      <c r="Y1153" s="14">
        <f t="shared" si="417"/>
        <v>562.5</v>
      </c>
      <c r="Z1153" s="14">
        <f t="shared" si="418"/>
        <v>0</v>
      </c>
      <c r="AA1153" s="14">
        <f t="shared" si="419"/>
        <v>0</v>
      </c>
      <c r="AB1153" s="14">
        <f t="shared" si="421"/>
        <v>0</v>
      </c>
      <c r="AC1153" s="15">
        <f t="shared" si="420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416"/>
        <v>237.51000000000002</v>
      </c>
      <c r="Y1154" s="14">
        <f t="shared" si="417"/>
        <v>0</v>
      </c>
      <c r="Z1154" s="14">
        <f t="shared" si="418"/>
        <v>562.5</v>
      </c>
      <c r="AA1154" s="14">
        <f t="shared" si="419"/>
        <v>0</v>
      </c>
      <c r="AB1154" s="14">
        <f t="shared" si="421"/>
        <v>0</v>
      </c>
      <c r="AC1154" s="15">
        <f t="shared" si="420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416"/>
        <v>237.51000000000002</v>
      </c>
      <c r="Y1155" s="14">
        <f t="shared" si="417"/>
        <v>0</v>
      </c>
      <c r="Z1155" s="14">
        <f t="shared" si="418"/>
        <v>0</v>
      </c>
      <c r="AA1155" s="14">
        <f t="shared" si="419"/>
        <v>562.5</v>
      </c>
      <c r="AB1155" s="14">
        <f t="shared" si="421"/>
        <v>0</v>
      </c>
      <c r="AC1155" s="15">
        <f t="shared" si="420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416"/>
        <v>237.51000000000002</v>
      </c>
      <c r="Y1156" s="14">
        <f t="shared" si="417"/>
        <v>0</v>
      </c>
      <c r="Z1156" s="14">
        <f t="shared" si="418"/>
        <v>0</v>
      </c>
      <c r="AA1156" s="14">
        <f t="shared" si="419"/>
        <v>0</v>
      </c>
      <c r="AB1156" s="14">
        <f t="shared" si="421"/>
        <v>562.5</v>
      </c>
      <c r="AC1156" s="15">
        <f t="shared" si="420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416"/>
        <v>836.25</v>
      </c>
      <c r="Y1157" s="14">
        <f t="shared" si="417"/>
        <v>0</v>
      </c>
      <c r="Z1157" s="14">
        <f t="shared" si="418"/>
        <v>0</v>
      </c>
      <c r="AA1157" s="14">
        <f t="shared" si="419"/>
        <v>0</v>
      </c>
      <c r="AB1157" s="14">
        <f t="shared" si="421"/>
        <v>0</v>
      </c>
      <c r="AC1157" s="15">
        <f t="shared" si="420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416"/>
        <v>836.25</v>
      </c>
      <c r="Y1158" s="14">
        <f t="shared" si="417"/>
        <v>0</v>
      </c>
      <c r="Z1158" s="14">
        <f t="shared" si="418"/>
        <v>0</v>
      </c>
      <c r="AA1158" s="14">
        <f t="shared" si="419"/>
        <v>0</v>
      </c>
      <c r="AB1158" s="14">
        <f t="shared" si="421"/>
        <v>0</v>
      </c>
      <c r="AC1158" s="15">
        <f t="shared" si="420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416"/>
        <v>836.25</v>
      </c>
      <c r="Y1159" s="14">
        <f t="shared" si="417"/>
        <v>0</v>
      </c>
      <c r="Z1159" s="14">
        <f t="shared" si="418"/>
        <v>0</v>
      </c>
      <c r="AA1159" s="14">
        <f t="shared" si="419"/>
        <v>0</v>
      </c>
      <c r="AB1159" s="14">
        <f t="shared" si="421"/>
        <v>0</v>
      </c>
      <c r="AC1159" s="15">
        <f t="shared" si="420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416"/>
        <v>919</v>
      </c>
      <c r="Y1160" s="14">
        <f t="shared" si="417"/>
        <v>0</v>
      </c>
      <c r="Z1160" s="14">
        <f t="shared" si="418"/>
        <v>0</v>
      </c>
      <c r="AA1160" s="14">
        <f t="shared" si="419"/>
        <v>0</v>
      </c>
      <c r="AB1160" s="14">
        <f t="shared" si="421"/>
        <v>0</v>
      </c>
      <c r="AC1160" s="15">
        <f t="shared" si="420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416"/>
        <v>777</v>
      </c>
      <c r="Y1161" s="14">
        <f t="shared" si="417"/>
        <v>0</v>
      </c>
      <c r="Z1161" s="14">
        <f t="shared" si="418"/>
        <v>0</v>
      </c>
      <c r="AA1161" s="14">
        <f t="shared" si="419"/>
        <v>0</v>
      </c>
      <c r="AB1161" s="14">
        <f t="shared" si="421"/>
        <v>0</v>
      </c>
      <c r="AC1161" s="15">
        <f t="shared" si="420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422">N1162+S1162</f>
        <v>0</v>
      </c>
      <c r="Y1162" s="52">
        <f t="shared" ref="Y1162:Y1191" si="423">O1162+T1162</f>
        <v>768</v>
      </c>
      <c r="Z1162" s="52">
        <f t="shared" ref="Z1162:Z1191" si="424">P1162+U1162</f>
        <v>0</v>
      </c>
      <c r="AA1162" s="52">
        <f t="shared" ref="AA1162:AA1191" si="425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800</v>
      </c>
      <c r="AF1162" s="60"/>
      <c r="AH1162" s="62"/>
    </row>
    <row r="1163" spans="1:34">
      <c r="A1163" s="99" t="s">
        <v>801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422"/>
        <v>0</v>
      </c>
      <c r="Y1163" s="14">
        <f t="shared" si="423"/>
        <v>819.2</v>
      </c>
      <c r="Z1163" s="14">
        <f t="shared" si="424"/>
        <v>0</v>
      </c>
      <c r="AA1163" s="14">
        <f t="shared" si="425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802</v>
      </c>
      <c r="B1164" s="91">
        <v>12</v>
      </c>
      <c r="C1164" s="21" t="s">
        <v>835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422"/>
        <v>0</v>
      </c>
      <c r="Y1164" s="14">
        <f t="shared" si="423"/>
        <v>716.8</v>
      </c>
      <c r="Z1164" s="14">
        <f t="shared" si="424"/>
        <v>0</v>
      </c>
      <c r="AA1164" s="14">
        <f t="shared" si="425"/>
        <v>0</v>
      </c>
      <c r="AB1164" s="14">
        <f>R1164+W1164</f>
        <v>0</v>
      </c>
      <c r="AC1164" s="15">
        <f t="shared" ref="AC1164:AC1176" si="426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422"/>
        <v>0</v>
      </c>
      <c r="Y1165" s="14">
        <f t="shared" si="423"/>
        <v>716.8</v>
      </c>
      <c r="Z1165" s="14">
        <f t="shared" si="424"/>
        <v>0</v>
      </c>
      <c r="AA1165" s="14">
        <f t="shared" si="425"/>
        <v>0</v>
      </c>
      <c r="AB1165" s="14">
        <f t="shared" ref="AB1165:AB1176" si="427">R1165+W1165</f>
        <v>0</v>
      </c>
      <c r="AC1165" s="15">
        <f t="shared" si="426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422"/>
        <v>0</v>
      </c>
      <c r="Y1166" s="14">
        <f t="shared" si="423"/>
        <v>716.8</v>
      </c>
      <c r="Z1166" s="14">
        <f t="shared" si="424"/>
        <v>0</v>
      </c>
      <c r="AA1166" s="14">
        <f t="shared" si="425"/>
        <v>0</v>
      </c>
      <c r="AB1166" s="14">
        <f t="shared" si="427"/>
        <v>0</v>
      </c>
      <c r="AC1166" s="15">
        <f t="shared" si="426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422"/>
        <v>0</v>
      </c>
      <c r="Y1167" s="14">
        <f t="shared" si="423"/>
        <v>716.8</v>
      </c>
      <c r="Z1167" s="14">
        <f t="shared" si="424"/>
        <v>0</v>
      </c>
      <c r="AA1167" s="14">
        <f t="shared" si="425"/>
        <v>0</v>
      </c>
      <c r="AB1167" s="14">
        <f t="shared" si="427"/>
        <v>0</v>
      </c>
      <c r="AC1167" s="15">
        <f t="shared" si="426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125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675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422"/>
        <v>0</v>
      </c>
      <c r="Y1168" s="14">
        <f t="shared" si="423"/>
        <v>945</v>
      </c>
      <c r="Z1168" s="14">
        <f t="shared" si="424"/>
        <v>0</v>
      </c>
      <c r="AA1168" s="14">
        <f t="shared" si="425"/>
        <v>0</v>
      </c>
      <c r="AB1168" s="14">
        <f t="shared" si="427"/>
        <v>0</v>
      </c>
      <c r="AC1168" s="15">
        <f t="shared" si="426"/>
        <v>945</v>
      </c>
      <c r="AD1168" s="48">
        <f>(ROUND(AC1168-AC1162,1)/AC1162)</f>
        <v>0.23046875</v>
      </c>
      <c r="AE1168" s="113"/>
      <c r="AF1168" s="60"/>
      <c r="AH1168" s="62"/>
    </row>
    <row r="1169" spans="1:34">
      <c r="A1169" s="99" t="s">
        <v>830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422"/>
        <v>0</v>
      </c>
      <c r="Y1169" s="14">
        <f t="shared" si="423"/>
        <v>0</v>
      </c>
      <c r="Z1169" s="14">
        <f t="shared" si="424"/>
        <v>853.2</v>
      </c>
      <c r="AA1169" s="14">
        <f t="shared" si="425"/>
        <v>0</v>
      </c>
      <c r="AB1169" s="14">
        <f t="shared" si="427"/>
        <v>0</v>
      </c>
      <c r="AC1169" s="15">
        <f t="shared" si="426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422"/>
        <v>0</v>
      </c>
      <c r="Y1170" s="14">
        <f t="shared" si="423"/>
        <v>0</v>
      </c>
      <c r="Z1170" s="14">
        <f t="shared" si="424"/>
        <v>0</v>
      </c>
      <c r="AA1170" s="14">
        <f t="shared" si="425"/>
        <v>853.2</v>
      </c>
      <c r="AB1170" s="14">
        <f t="shared" si="427"/>
        <v>0</v>
      </c>
      <c r="AC1170" s="15">
        <f t="shared" si="426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422"/>
        <v>0</v>
      </c>
      <c r="Y1171" s="14">
        <f t="shared" si="423"/>
        <v>0</v>
      </c>
      <c r="Z1171" s="14">
        <f t="shared" si="424"/>
        <v>0</v>
      </c>
      <c r="AA1171" s="14">
        <f t="shared" si="425"/>
        <v>0</v>
      </c>
      <c r="AB1171" s="14">
        <f t="shared" si="427"/>
        <v>853.2</v>
      </c>
      <c r="AC1171" s="15">
        <f t="shared" si="426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422"/>
        <v>0</v>
      </c>
      <c r="Y1172" s="14">
        <f t="shared" si="423"/>
        <v>883.2</v>
      </c>
      <c r="Z1172" s="14">
        <f t="shared" si="424"/>
        <v>0</v>
      </c>
      <c r="AA1172" s="14">
        <f t="shared" si="425"/>
        <v>0</v>
      </c>
      <c r="AB1172" s="14">
        <f t="shared" si="427"/>
        <v>0</v>
      </c>
      <c r="AC1172" s="15">
        <f t="shared" si="426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422"/>
        <v>861.90000000000009</v>
      </c>
      <c r="Y1173" s="14">
        <f t="shared" si="423"/>
        <v>0</v>
      </c>
      <c r="Z1173" s="14">
        <f t="shared" si="424"/>
        <v>0</v>
      </c>
      <c r="AA1173" s="14">
        <f t="shared" si="425"/>
        <v>0</v>
      </c>
      <c r="AB1173" s="14">
        <f t="shared" si="427"/>
        <v>0</v>
      </c>
      <c r="AC1173" s="15">
        <f t="shared" si="426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422"/>
        <v>861.90000000000009</v>
      </c>
      <c r="Y1174" s="14">
        <f t="shared" si="423"/>
        <v>0</v>
      </c>
      <c r="Z1174" s="14">
        <f t="shared" si="424"/>
        <v>0</v>
      </c>
      <c r="AA1174" s="14">
        <f t="shared" si="425"/>
        <v>0</v>
      </c>
      <c r="AB1174" s="14">
        <f t="shared" si="427"/>
        <v>0</v>
      </c>
      <c r="AC1174" s="15">
        <f t="shared" si="426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422"/>
        <v>0</v>
      </c>
      <c r="Y1175" s="14">
        <f t="shared" si="423"/>
        <v>819.2</v>
      </c>
      <c r="Z1175" s="14">
        <f t="shared" si="424"/>
        <v>0</v>
      </c>
      <c r="AA1175" s="14">
        <f t="shared" si="425"/>
        <v>0</v>
      </c>
      <c r="AB1175" s="14">
        <f t="shared" si="427"/>
        <v>0</v>
      </c>
      <c r="AC1175" s="15">
        <f t="shared" si="426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422"/>
        <v>0</v>
      </c>
      <c r="Y1176" s="14">
        <f t="shared" si="423"/>
        <v>819.2</v>
      </c>
      <c r="Z1176" s="14">
        <f t="shared" si="424"/>
        <v>0</v>
      </c>
      <c r="AA1176" s="14">
        <f t="shared" si="425"/>
        <v>0</v>
      </c>
      <c r="AB1176" s="14">
        <f t="shared" si="427"/>
        <v>0</v>
      </c>
      <c r="AC1176" s="15">
        <f t="shared" si="426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422"/>
        <v>750</v>
      </c>
      <c r="Y1177" s="52">
        <f t="shared" si="423"/>
        <v>0</v>
      </c>
      <c r="Z1177" s="52">
        <f t="shared" si="424"/>
        <v>0</v>
      </c>
      <c r="AA1177" s="52">
        <f t="shared" si="425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422"/>
        <v>905</v>
      </c>
      <c r="Y1178" s="14">
        <f t="shared" si="423"/>
        <v>0</v>
      </c>
      <c r="Z1178" s="14">
        <f t="shared" si="424"/>
        <v>0</v>
      </c>
      <c r="AA1178" s="14">
        <f t="shared" si="425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800</v>
      </c>
      <c r="AF1178" s="60"/>
      <c r="AH1178" s="62"/>
    </row>
    <row r="1179" spans="1:34">
      <c r="A1179" s="99" t="s">
        <v>802</v>
      </c>
      <c r="B1179" s="93">
        <v>28</v>
      </c>
      <c r="C1179" s="21" t="s">
        <v>835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422"/>
        <v>700</v>
      </c>
      <c r="Y1179" s="14">
        <f t="shared" si="423"/>
        <v>0</v>
      </c>
      <c r="Z1179" s="14">
        <f t="shared" si="424"/>
        <v>0</v>
      </c>
      <c r="AA1179" s="14">
        <f t="shared" si="425"/>
        <v>0</v>
      </c>
      <c r="AB1179" s="14">
        <f>R1179+W1179</f>
        <v>0</v>
      </c>
      <c r="AC1179" s="15">
        <f t="shared" ref="AC1179:AC1191" si="428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422"/>
        <v>700</v>
      </c>
      <c r="Y1180" s="14">
        <f t="shared" si="423"/>
        <v>0</v>
      </c>
      <c r="Z1180" s="14">
        <f t="shared" si="424"/>
        <v>0</v>
      </c>
      <c r="AA1180" s="14">
        <f t="shared" si="425"/>
        <v>0</v>
      </c>
      <c r="AB1180" s="14">
        <f t="shared" ref="AB1180:AB1191" si="429">R1180+W1180</f>
        <v>0</v>
      </c>
      <c r="AC1180" s="15">
        <f t="shared" si="428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422"/>
        <v>700</v>
      </c>
      <c r="Y1181" s="14">
        <f t="shared" si="423"/>
        <v>0</v>
      </c>
      <c r="Z1181" s="14">
        <f t="shared" si="424"/>
        <v>0</v>
      </c>
      <c r="AA1181" s="14">
        <f t="shared" si="425"/>
        <v>0</v>
      </c>
      <c r="AB1181" s="14">
        <f t="shared" si="429"/>
        <v>0</v>
      </c>
      <c r="AC1181" s="15">
        <f t="shared" si="428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422"/>
        <v>700</v>
      </c>
      <c r="Y1182" s="14">
        <f t="shared" si="423"/>
        <v>0</v>
      </c>
      <c r="Z1182" s="14">
        <f t="shared" si="424"/>
        <v>0</v>
      </c>
      <c r="AA1182" s="14">
        <f t="shared" si="425"/>
        <v>0</v>
      </c>
      <c r="AB1182" s="14">
        <f t="shared" si="429"/>
        <v>0</v>
      </c>
      <c r="AC1182" s="15">
        <f t="shared" si="428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422"/>
        <v>245.70000000000002</v>
      </c>
      <c r="Y1183" s="14">
        <f t="shared" si="423"/>
        <v>581.25</v>
      </c>
      <c r="Z1183" s="14">
        <f t="shared" si="424"/>
        <v>0</v>
      </c>
      <c r="AA1183" s="14">
        <f t="shared" si="425"/>
        <v>0</v>
      </c>
      <c r="AB1183" s="14">
        <f t="shared" si="429"/>
        <v>0</v>
      </c>
      <c r="AC1183" s="15">
        <f t="shared" si="428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422"/>
        <v>245.70000000000002</v>
      </c>
      <c r="Y1184" s="14">
        <f t="shared" si="423"/>
        <v>0</v>
      </c>
      <c r="Z1184" s="14">
        <f t="shared" si="424"/>
        <v>581.25</v>
      </c>
      <c r="AA1184" s="14">
        <f t="shared" si="425"/>
        <v>0</v>
      </c>
      <c r="AB1184" s="14">
        <f t="shared" si="429"/>
        <v>0</v>
      </c>
      <c r="AC1184" s="15">
        <f t="shared" si="428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422"/>
        <v>245.70000000000002</v>
      </c>
      <c r="Y1185" s="14">
        <f t="shared" si="423"/>
        <v>0</v>
      </c>
      <c r="Z1185" s="14">
        <f t="shared" si="424"/>
        <v>0</v>
      </c>
      <c r="AA1185" s="14">
        <f t="shared" si="425"/>
        <v>581.25</v>
      </c>
      <c r="AB1185" s="14">
        <f t="shared" si="429"/>
        <v>0</v>
      </c>
      <c r="AC1185" s="15">
        <f t="shared" si="428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422"/>
        <v>245.70000000000002</v>
      </c>
      <c r="Y1186" s="14">
        <f t="shared" si="423"/>
        <v>0</v>
      </c>
      <c r="Z1186" s="14">
        <f t="shared" si="424"/>
        <v>0</v>
      </c>
      <c r="AA1186" s="14">
        <f t="shared" si="425"/>
        <v>0</v>
      </c>
      <c r="AB1186" s="14">
        <f t="shared" si="429"/>
        <v>581.25</v>
      </c>
      <c r="AC1186" s="15">
        <f t="shared" si="428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422"/>
        <v>862.5</v>
      </c>
      <c r="Y1187" s="14">
        <f t="shared" si="423"/>
        <v>0</v>
      </c>
      <c r="Z1187" s="14">
        <f t="shared" si="424"/>
        <v>0</v>
      </c>
      <c r="AA1187" s="14">
        <f t="shared" si="425"/>
        <v>0</v>
      </c>
      <c r="AB1187" s="14">
        <f t="shared" si="429"/>
        <v>0</v>
      </c>
      <c r="AC1187" s="15">
        <f t="shared" si="428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422"/>
        <v>862.5</v>
      </c>
      <c r="Y1188" s="14">
        <f t="shared" si="423"/>
        <v>0</v>
      </c>
      <c r="Z1188" s="14">
        <f t="shared" si="424"/>
        <v>0</v>
      </c>
      <c r="AA1188" s="14">
        <f t="shared" si="425"/>
        <v>0</v>
      </c>
      <c r="AB1188" s="14">
        <f t="shared" si="429"/>
        <v>0</v>
      </c>
      <c r="AC1188" s="15">
        <f t="shared" si="428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422"/>
        <v>862.5</v>
      </c>
      <c r="Y1189" s="14">
        <f t="shared" si="423"/>
        <v>0</v>
      </c>
      <c r="Z1189" s="14">
        <f t="shared" si="424"/>
        <v>0</v>
      </c>
      <c r="AA1189" s="14">
        <f t="shared" si="425"/>
        <v>0</v>
      </c>
      <c r="AB1189" s="14">
        <f t="shared" si="429"/>
        <v>0</v>
      </c>
      <c r="AC1189" s="15">
        <f t="shared" si="428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422"/>
        <v>874</v>
      </c>
      <c r="Y1190" s="14">
        <f t="shared" si="423"/>
        <v>0</v>
      </c>
      <c r="Z1190" s="14">
        <f t="shared" si="424"/>
        <v>0</v>
      </c>
      <c r="AA1190" s="14">
        <f t="shared" si="425"/>
        <v>0</v>
      </c>
      <c r="AB1190" s="14">
        <f t="shared" si="429"/>
        <v>0</v>
      </c>
      <c r="AC1190" s="15">
        <f t="shared" si="428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422"/>
        <v>874</v>
      </c>
      <c r="Y1191" s="14">
        <f t="shared" si="423"/>
        <v>0</v>
      </c>
      <c r="Z1191" s="14">
        <f t="shared" si="424"/>
        <v>0</v>
      </c>
      <c r="AA1191" s="14">
        <f t="shared" si="425"/>
        <v>0</v>
      </c>
      <c r="AB1191" s="14">
        <f t="shared" si="429"/>
        <v>0</v>
      </c>
      <c r="AC1191" s="15">
        <f t="shared" si="428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30">N1192+S1192</f>
        <v>754</v>
      </c>
      <c r="Y1192" s="52">
        <f t="shared" ref="Y1192:Y1206" si="431">O1192+T1192</f>
        <v>0</v>
      </c>
      <c r="Z1192" s="52">
        <f t="shared" ref="Z1192:Z1206" si="432">P1192+U1192</f>
        <v>0</v>
      </c>
      <c r="AA1192" s="52">
        <f t="shared" ref="AA1192:AA1206" si="433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30"/>
        <v>870</v>
      </c>
      <c r="Y1193" s="14">
        <f t="shared" si="431"/>
        <v>0</v>
      </c>
      <c r="Z1193" s="14">
        <f t="shared" si="432"/>
        <v>0</v>
      </c>
      <c r="AA1193" s="14">
        <f t="shared" si="433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800</v>
      </c>
      <c r="AF1193" s="60"/>
      <c r="AH1193" s="62"/>
    </row>
    <row r="1194" spans="1:34">
      <c r="A1194" s="99" t="s">
        <v>802</v>
      </c>
      <c r="B1194" s="91">
        <v>14</v>
      </c>
      <c r="C1194" s="21" t="s">
        <v>835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30"/>
        <v>707.59999999999991</v>
      </c>
      <c r="Y1194" s="14">
        <f t="shared" si="431"/>
        <v>0</v>
      </c>
      <c r="Z1194" s="14">
        <f t="shared" si="432"/>
        <v>0</v>
      </c>
      <c r="AA1194" s="14">
        <f t="shared" si="433"/>
        <v>0</v>
      </c>
      <c r="AB1194" s="14">
        <f>R1194+W1194</f>
        <v>0</v>
      </c>
      <c r="AC1194" s="15">
        <f t="shared" ref="AC1194:AC1206" si="434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30"/>
        <v>707.59999999999991</v>
      </c>
      <c r="Y1195" s="14">
        <f t="shared" si="431"/>
        <v>0</v>
      </c>
      <c r="Z1195" s="14">
        <f t="shared" si="432"/>
        <v>0</v>
      </c>
      <c r="AA1195" s="14">
        <f t="shared" si="433"/>
        <v>0</v>
      </c>
      <c r="AB1195" s="14">
        <f t="shared" ref="AB1195:AB1207" si="435">R1195+W1195</f>
        <v>0</v>
      </c>
      <c r="AC1195" s="15">
        <f t="shared" si="434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30"/>
        <v>707.59999999999991</v>
      </c>
      <c r="Y1196" s="14">
        <f t="shared" si="431"/>
        <v>0</v>
      </c>
      <c r="Z1196" s="14">
        <f t="shared" si="432"/>
        <v>0</v>
      </c>
      <c r="AA1196" s="14">
        <f t="shared" si="433"/>
        <v>0</v>
      </c>
      <c r="AB1196" s="14">
        <f t="shared" si="435"/>
        <v>0</v>
      </c>
      <c r="AC1196" s="15">
        <f t="shared" si="434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30"/>
        <v>707.59999999999991</v>
      </c>
      <c r="Y1197" s="14">
        <f t="shared" si="431"/>
        <v>0</v>
      </c>
      <c r="Z1197" s="14">
        <f t="shared" si="432"/>
        <v>0</v>
      </c>
      <c r="AA1197" s="14">
        <f t="shared" si="433"/>
        <v>0</v>
      </c>
      <c r="AB1197" s="14">
        <f t="shared" si="435"/>
        <v>0</v>
      </c>
      <c r="AC1197" s="15">
        <f t="shared" si="434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30"/>
        <v>246.74</v>
      </c>
      <c r="Y1198" s="14">
        <f t="shared" si="431"/>
        <v>587.25</v>
      </c>
      <c r="Z1198" s="14">
        <f t="shared" si="432"/>
        <v>0</v>
      </c>
      <c r="AA1198" s="14">
        <f t="shared" si="433"/>
        <v>0</v>
      </c>
      <c r="AB1198" s="14">
        <f t="shared" si="435"/>
        <v>0</v>
      </c>
      <c r="AC1198" s="15">
        <f t="shared" si="434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30"/>
        <v>246.74</v>
      </c>
      <c r="Y1199" s="14">
        <f t="shared" si="431"/>
        <v>0</v>
      </c>
      <c r="Z1199" s="14">
        <f t="shared" si="432"/>
        <v>587.25</v>
      </c>
      <c r="AA1199" s="14">
        <f t="shared" si="433"/>
        <v>0</v>
      </c>
      <c r="AB1199" s="14">
        <f t="shared" si="435"/>
        <v>0</v>
      </c>
      <c r="AC1199" s="15">
        <f t="shared" si="434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30"/>
        <v>246.74</v>
      </c>
      <c r="Y1200" s="14">
        <f t="shared" si="431"/>
        <v>0</v>
      </c>
      <c r="Z1200" s="14">
        <f t="shared" si="432"/>
        <v>0</v>
      </c>
      <c r="AA1200" s="14">
        <f t="shared" si="433"/>
        <v>587.25</v>
      </c>
      <c r="AB1200" s="14">
        <f t="shared" si="435"/>
        <v>0</v>
      </c>
      <c r="AC1200" s="15">
        <f t="shared" si="434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30"/>
        <v>246.74</v>
      </c>
      <c r="Y1201" s="14">
        <f t="shared" si="431"/>
        <v>0</v>
      </c>
      <c r="Z1201" s="14">
        <f t="shared" si="432"/>
        <v>0</v>
      </c>
      <c r="AA1201" s="14">
        <f t="shared" si="433"/>
        <v>0</v>
      </c>
      <c r="AB1201" s="14">
        <f t="shared" si="435"/>
        <v>587.25</v>
      </c>
      <c r="AC1201" s="15">
        <f t="shared" si="434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30"/>
        <v>870</v>
      </c>
      <c r="Y1202" s="14">
        <f t="shared" si="431"/>
        <v>0</v>
      </c>
      <c r="Z1202" s="14">
        <f t="shared" si="432"/>
        <v>0</v>
      </c>
      <c r="AA1202" s="14">
        <f t="shared" si="433"/>
        <v>0</v>
      </c>
      <c r="AB1202" s="14">
        <f t="shared" si="435"/>
        <v>0</v>
      </c>
      <c r="AC1202" s="15">
        <f t="shared" si="434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30"/>
        <v>870</v>
      </c>
      <c r="Y1203" s="14">
        <f t="shared" si="431"/>
        <v>0</v>
      </c>
      <c r="Z1203" s="14">
        <f t="shared" si="432"/>
        <v>0</v>
      </c>
      <c r="AA1203" s="14">
        <f t="shared" si="433"/>
        <v>0</v>
      </c>
      <c r="AB1203" s="14">
        <f t="shared" si="435"/>
        <v>0</v>
      </c>
      <c r="AC1203" s="15">
        <f t="shared" si="434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30"/>
        <v>870</v>
      </c>
      <c r="Y1204" s="14">
        <f t="shared" si="431"/>
        <v>0</v>
      </c>
      <c r="Z1204" s="14">
        <f t="shared" si="432"/>
        <v>0</v>
      </c>
      <c r="AA1204" s="14">
        <f t="shared" si="433"/>
        <v>0</v>
      </c>
      <c r="AB1204" s="14">
        <f t="shared" si="435"/>
        <v>0</v>
      </c>
      <c r="AC1204" s="15">
        <f t="shared" si="434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30"/>
        <v>817.8</v>
      </c>
      <c r="Y1205" s="14">
        <f t="shared" si="431"/>
        <v>0</v>
      </c>
      <c r="Z1205" s="14">
        <f t="shared" si="432"/>
        <v>0</v>
      </c>
      <c r="AA1205" s="14">
        <f t="shared" si="433"/>
        <v>0</v>
      </c>
      <c r="AB1205" s="14">
        <f t="shared" si="435"/>
        <v>0</v>
      </c>
      <c r="AC1205" s="15">
        <f t="shared" si="434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30"/>
        <v>952.3599999999999</v>
      </c>
      <c r="Y1206" s="14">
        <f t="shared" si="431"/>
        <v>0</v>
      </c>
      <c r="Z1206" s="14">
        <f t="shared" si="432"/>
        <v>0</v>
      </c>
      <c r="AA1206" s="14">
        <f t="shared" si="433"/>
        <v>0</v>
      </c>
      <c r="AB1206" s="14">
        <f t="shared" si="435"/>
        <v>0</v>
      </c>
      <c r="AC1206" s="15">
        <f t="shared" si="434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581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36">N1207+S1207</f>
        <v>728</v>
      </c>
      <c r="Y1207" s="52">
        <f t="shared" ref="Y1207:Y1236" si="437">O1207+T1207</f>
        <v>0</v>
      </c>
      <c r="Z1207" s="52">
        <f t="shared" ref="Z1207:Z1236" si="438">P1207+U1207</f>
        <v>0</v>
      </c>
      <c r="AA1207" s="52">
        <f t="shared" ref="AA1207:AA1236" si="439">Q1207+V1207</f>
        <v>0</v>
      </c>
      <c r="AB1207" s="52">
        <f t="shared" si="435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36"/>
        <v>840.00000000000011</v>
      </c>
      <c r="Y1208" s="14">
        <f t="shared" si="437"/>
        <v>0</v>
      </c>
      <c r="Z1208" s="14">
        <f t="shared" si="438"/>
        <v>0</v>
      </c>
      <c r="AA1208" s="14">
        <f t="shared" si="439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800</v>
      </c>
      <c r="AF1208" s="60"/>
      <c r="AH1208" s="20"/>
    </row>
    <row r="1209" spans="1:34">
      <c r="A1209" s="99" t="s">
        <v>802</v>
      </c>
      <c r="B1209" s="93">
        <v>16</v>
      </c>
      <c r="C1209" s="21" t="s">
        <v>835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36"/>
        <v>683.19999999999993</v>
      </c>
      <c r="Y1209" s="14">
        <f t="shared" si="437"/>
        <v>0</v>
      </c>
      <c r="Z1209" s="14">
        <f t="shared" si="438"/>
        <v>0</v>
      </c>
      <c r="AA1209" s="14">
        <f t="shared" si="439"/>
        <v>0</v>
      </c>
      <c r="AB1209" s="14">
        <f>R1209+W1209</f>
        <v>0</v>
      </c>
      <c r="AC1209" s="15">
        <f t="shared" ref="AC1209:AC1221" si="440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36"/>
        <v>683.19999999999993</v>
      </c>
      <c r="Y1210" s="14">
        <f t="shared" si="437"/>
        <v>0</v>
      </c>
      <c r="Z1210" s="14">
        <f t="shared" si="438"/>
        <v>0</v>
      </c>
      <c r="AA1210" s="14">
        <f t="shared" si="439"/>
        <v>0</v>
      </c>
      <c r="AB1210" s="14">
        <f t="shared" ref="AB1210:AB1221" si="441">R1210+W1210</f>
        <v>0</v>
      </c>
      <c r="AC1210" s="15">
        <f t="shared" si="440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36"/>
        <v>683.19999999999993</v>
      </c>
      <c r="Y1211" s="14">
        <f t="shared" si="437"/>
        <v>0</v>
      </c>
      <c r="Z1211" s="14">
        <f t="shared" si="438"/>
        <v>0</v>
      </c>
      <c r="AA1211" s="14">
        <f t="shared" si="439"/>
        <v>0</v>
      </c>
      <c r="AB1211" s="14">
        <f t="shared" si="441"/>
        <v>0</v>
      </c>
      <c r="AC1211" s="15">
        <f t="shared" si="440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36"/>
        <v>683.19999999999993</v>
      </c>
      <c r="Y1212" s="14">
        <f t="shared" si="437"/>
        <v>0</v>
      </c>
      <c r="Z1212" s="14">
        <f t="shared" si="438"/>
        <v>0</v>
      </c>
      <c r="AA1212" s="14">
        <f t="shared" si="439"/>
        <v>0</v>
      </c>
      <c r="AB1212" s="14">
        <f t="shared" si="441"/>
        <v>0</v>
      </c>
      <c r="AC1212" s="15">
        <f t="shared" si="440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36"/>
        <v>236.6</v>
      </c>
      <c r="Y1213" s="14">
        <f t="shared" si="437"/>
        <v>567</v>
      </c>
      <c r="Z1213" s="14">
        <f t="shared" si="438"/>
        <v>0</v>
      </c>
      <c r="AA1213" s="14">
        <f t="shared" si="439"/>
        <v>0</v>
      </c>
      <c r="AB1213" s="14">
        <f t="shared" si="441"/>
        <v>0</v>
      </c>
      <c r="AC1213" s="15">
        <f t="shared" si="440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36"/>
        <v>236.6</v>
      </c>
      <c r="Y1214" s="14">
        <f t="shared" si="437"/>
        <v>0</v>
      </c>
      <c r="Z1214" s="14">
        <f t="shared" si="438"/>
        <v>567</v>
      </c>
      <c r="AA1214" s="14">
        <f t="shared" si="439"/>
        <v>0</v>
      </c>
      <c r="AB1214" s="14">
        <f t="shared" si="441"/>
        <v>0</v>
      </c>
      <c r="AC1214" s="15">
        <f t="shared" si="440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36"/>
        <v>236.6</v>
      </c>
      <c r="Y1215" s="14">
        <f t="shared" si="437"/>
        <v>0</v>
      </c>
      <c r="Z1215" s="14">
        <f t="shared" si="438"/>
        <v>0</v>
      </c>
      <c r="AA1215" s="14">
        <f t="shared" si="439"/>
        <v>567</v>
      </c>
      <c r="AB1215" s="14">
        <f t="shared" si="441"/>
        <v>0</v>
      </c>
      <c r="AC1215" s="15">
        <f t="shared" si="440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36"/>
        <v>236.6</v>
      </c>
      <c r="Y1216" s="14">
        <f t="shared" si="437"/>
        <v>0</v>
      </c>
      <c r="Z1216" s="14">
        <f t="shared" si="438"/>
        <v>0</v>
      </c>
      <c r="AA1216" s="14">
        <f t="shared" si="439"/>
        <v>0</v>
      </c>
      <c r="AB1216" s="14">
        <f t="shared" si="441"/>
        <v>567</v>
      </c>
      <c r="AC1216" s="15">
        <f t="shared" si="440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36"/>
        <v>840</v>
      </c>
      <c r="Y1217" s="14">
        <f t="shared" si="437"/>
        <v>0</v>
      </c>
      <c r="Z1217" s="14">
        <f t="shared" si="438"/>
        <v>0</v>
      </c>
      <c r="AA1217" s="14">
        <f t="shared" si="439"/>
        <v>0</v>
      </c>
      <c r="AB1217" s="14">
        <f t="shared" si="441"/>
        <v>0</v>
      </c>
      <c r="AC1217" s="15">
        <f t="shared" si="440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36"/>
        <v>840</v>
      </c>
      <c r="Y1218" s="14">
        <f t="shared" si="437"/>
        <v>0</v>
      </c>
      <c r="Z1218" s="14">
        <f t="shared" si="438"/>
        <v>0</v>
      </c>
      <c r="AA1218" s="14">
        <f t="shared" si="439"/>
        <v>0</v>
      </c>
      <c r="AB1218" s="14">
        <f t="shared" si="441"/>
        <v>0</v>
      </c>
      <c r="AC1218" s="15">
        <f t="shared" si="440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36"/>
        <v>840</v>
      </c>
      <c r="Y1219" s="14">
        <f t="shared" si="437"/>
        <v>0</v>
      </c>
      <c r="Z1219" s="14">
        <f t="shared" si="438"/>
        <v>0</v>
      </c>
      <c r="AA1219" s="14">
        <f t="shared" si="439"/>
        <v>0</v>
      </c>
      <c r="AB1219" s="14">
        <f t="shared" si="441"/>
        <v>0</v>
      </c>
      <c r="AC1219" s="15">
        <f t="shared" si="440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36"/>
        <v>772.80000000000007</v>
      </c>
      <c r="Y1220" s="14">
        <f t="shared" si="437"/>
        <v>0</v>
      </c>
      <c r="Z1220" s="14">
        <f t="shared" si="438"/>
        <v>0</v>
      </c>
      <c r="AA1220" s="14">
        <f t="shared" si="439"/>
        <v>0</v>
      </c>
      <c r="AB1220" s="14">
        <f t="shared" si="441"/>
        <v>0</v>
      </c>
      <c r="AC1220" s="15">
        <f t="shared" si="440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36"/>
        <v>936.32</v>
      </c>
      <c r="Y1221" s="14">
        <f t="shared" si="437"/>
        <v>0</v>
      </c>
      <c r="Z1221" s="14">
        <f t="shared" si="438"/>
        <v>0</v>
      </c>
      <c r="AA1221" s="14">
        <f t="shared" si="439"/>
        <v>0</v>
      </c>
      <c r="AB1221" s="14">
        <f t="shared" si="441"/>
        <v>0</v>
      </c>
      <c r="AC1221" s="15">
        <f t="shared" si="440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902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36"/>
        <v>700</v>
      </c>
      <c r="Y1222" s="52">
        <f t="shared" si="437"/>
        <v>0</v>
      </c>
      <c r="Z1222" s="52">
        <f t="shared" si="438"/>
        <v>0</v>
      </c>
      <c r="AA1222" s="52">
        <f t="shared" si="439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36"/>
        <v>800</v>
      </c>
      <c r="Y1223" s="14">
        <f t="shared" si="437"/>
        <v>0</v>
      </c>
      <c r="Z1223" s="14">
        <f t="shared" si="438"/>
        <v>0</v>
      </c>
      <c r="AA1223" s="14">
        <f t="shared" si="439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800</v>
      </c>
      <c r="AF1223" s="60"/>
      <c r="AH1223" s="20"/>
    </row>
    <row r="1224" spans="1:34">
      <c r="A1224" s="99" t="s">
        <v>802</v>
      </c>
      <c r="B1224" s="91">
        <v>0</v>
      </c>
      <c r="C1224" s="21" t="s">
        <v>835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36"/>
        <v>655</v>
      </c>
      <c r="Y1224" s="14">
        <f t="shared" si="437"/>
        <v>0</v>
      </c>
      <c r="Z1224" s="14">
        <f t="shared" si="438"/>
        <v>0</v>
      </c>
      <c r="AA1224" s="14">
        <f t="shared" si="439"/>
        <v>0</v>
      </c>
      <c r="AB1224" s="14">
        <f>R1224+W1224</f>
        <v>0</v>
      </c>
      <c r="AC1224" s="15">
        <f t="shared" ref="AC1224:AC1236" si="442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36"/>
        <v>655</v>
      </c>
      <c r="Y1225" s="14">
        <f t="shared" si="437"/>
        <v>0</v>
      </c>
      <c r="Z1225" s="14">
        <f t="shared" si="438"/>
        <v>0</v>
      </c>
      <c r="AA1225" s="14">
        <f t="shared" si="439"/>
        <v>0</v>
      </c>
      <c r="AB1225" s="14">
        <f t="shared" ref="AB1225:AB1237" si="443">R1225+W1225</f>
        <v>0</v>
      </c>
      <c r="AC1225" s="15">
        <f t="shared" si="442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36"/>
        <v>655</v>
      </c>
      <c r="Y1226" s="14">
        <f t="shared" si="437"/>
        <v>0</v>
      </c>
      <c r="Z1226" s="14">
        <f t="shared" si="438"/>
        <v>0</v>
      </c>
      <c r="AA1226" s="14">
        <f t="shared" si="439"/>
        <v>0</v>
      </c>
      <c r="AB1226" s="14">
        <f t="shared" si="443"/>
        <v>0</v>
      </c>
      <c r="AC1226" s="15">
        <f t="shared" si="442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36"/>
        <v>655</v>
      </c>
      <c r="Y1227" s="14">
        <f t="shared" si="437"/>
        <v>0</v>
      </c>
      <c r="Z1227" s="14">
        <f t="shared" si="438"/>
        <v>0</v>
      </c>
      <c r="AA1227" s="14">
        <f t="shared" si="439"/>
        <v>0</v>
      </c>
      <c r="AB1227" s="14">
        <f t="shared" si="443"/>
        <v>0</v>
      </c>
      <c r="AC1227" s="15">
        <f t="shared" si="442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36"/>
        <v>229.32000000000002</v>
      </c>
      <c r="Y1228" s="14">
        <f t="shared" si="437"/>
        <v>547.5</v>
      </c>
      <c r="Z1228" s="14">
        <f t="shared" si="438"/>
        <v>0</v>
      </c>
      <c r="AA1228" s="14">
        <f t="shared" si="439"/>
        <v>0</v>
      </c>
      <c r="AB1228" s="14">
        <f t="shared" si="443"/>
        <v>0</v>
      </c>
      <c r="AC1228" s="15">
        <f t="shared" si="442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36"/>
        <v>229.32000000000002</v>
      </c>
      <c r="Y1229" s="14">
        <f t="shared" si="437"/>
        <v>0</v>
      </c>
      <c r="Z1229" s="14">
        <f t="shared" si="438"/>
        <v>547.5</v>
      </c>
      <c r="AA1229" s="14">
        <f t="shared" si="439"/>
        <v>0</v>
      </c>
      <c r="AB1229" s="14">
        <f t="shared" si="443"/>
        <v>0</v>
      </c>
      <c r="AC1229" s="15">
        <f t="shared" si="442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36"/>
        <v>229.32000000000002</v>
      </c>
      <c r="Y1230" s="14">
        <f t="shared" si="437"/>
        <v>0</v>
      </c>
      <c r="Z1230" s="14">
        <f t="shared" si="438"/>
        <v>0</v>
      </c>
      <c r="AA1230" s="14">
        <f t="shared" si="439"/>
        <v>547.5</v>
      </c>
      <c r="AB1230" s="14">
        <f t="shared" si="443"/>
        <v>0</v>
      </c>
      <c r="AC1230" s="15">
        <f t="shared" si="442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36"/>
        <v>229.32000000000002</v>
      </c>
      <c r="Y1231" s="14">
        <f t="shared" si="437"/>
        <v>0</v>
      </c>
      <c r="Z1231" s="14">
        <f t="shared" si="438"/>
        <v>0</v>
      </c>
      <c r="AA1231" s="14">
        <f t="shared" si="439"/>
        <v>0</v>
      </c>
      <c r="AB1231" s="14">
        <f t="shared" si="443"/>
        <v>547.5</v>
      </c>
      <c r="AC1231" s="15">
        <f t="shared" si="442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36"/>
        <v>825</v>
      </c>
      <c r="Y1232" s="14">
        <f t="shared" si="437"/>
        <v>0</v>
      </c>
      <c r="Z1232" s="14">
        <f t="shared" si="438"/>
        <v>0</v>
      </c>
      <c r="AA1232" s="14">
        <f t="shared" si="439"/>
        <v>0</v>
      </c>
      <c r="AB1232" s="14">
        <f t="shared" si="443"/>
        <v>0</v>
      </c>
      <c r="AC1232" s="15">
        <f t="shared" si="442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36"/>
        <v>825</v>
      </c>
      <c r="Y1233" s="14">
        <f t="shared" si="437"/>
        <v>0</v>
      </c>
      <c r="Z1233" s="14">
        <f t="shared" si="438"/>
        <v>0</v>
      </c>
      <c r="AA1233" s="14">
        <f t="shared" si="439"/>
        <v>0</v>
      </c>
      <c r="AB1233" s="14">
        <f t="shared" si="443"/>
        <v>0</v>
      </c>
      <c r="AC1233" s="15">
        <f t="shared" si="442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36"/>
        <v>825</v>
      </c>
      <c r="Y1234" s="14">
        <f t="shared" si="437"/>
        <v>0</v>
      </c>
      <c r="Z1234" s="14">
        <f t="shared" si="438"/>
        <v>0</v>
      </c>
      <c r="AA1234" s="14">
        <f t="shared" si="439"/>
        <v>0</v>
      </c>
      <c r="AB1234" s="14">
        <f t="shared" si="443"/>
        <v>0</v>
      </c>
      <c r="AC1234" s="15">
        <f t="shared" si="442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36"/>
        <v>855</v>
      </c>
      <c r="Y1235" s="14">
        <f t="shared" si="437"/>
        <v>0</v>
      </c>
      <c r="Z1235" s="14">
        <f t="shared" si="438"/>
        <v>0</v>
      </c>
      <c r="AA1235" s="14">
        <f t="shared" si="439"/>
        <v>0</v>
      </c>
      <c r="AB1235" s="14">
        <f t="shared" si="443"/>
        <v>0</v>
      </c>
      <c r="AC1235" s="15">
        <f t="shared" si="442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36"/>
        <v>754</v>
      </c>
      <c r="Y1236" s="14">
        <f t="shared" si="437"/>
        <v>0</v>
      </c>
      <c r="Z1236" s="14">
        <f t="shared" si="438"/>
        <v>0</v>
      </c>
      <c r="AA1236" s="14">
        <f t="shared" si="439"/>
        <v>0</v>
      </c>
      <c r="AB1236" s="14">
        <f t="shared" si="443"/>
        <v>0</v>
      </c>
      <c r="AC1236" s="15">
        <f t="shared" si="442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995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44">N1237+S1237</f>
        <v>720</v>
      </c>
      <c r="Y1237" s="52">
        <f t="shared" ref="Y1237:Y1251" si="445">O1237+T1237</f>
        <v>0</v>
      </c>
      <c r="Z1237" s="52">
        <f t="shared" ref="Z1237:Z1251" si="446">P1237+U1237</f>
        <v>0</v>
      </c>
      <c r="AA1237" s="52">
        <f t="shared" ref="AA1237:AA1251" si="447">Q1237+V1237</f>
        <v>0</v>
      </c>
      <c r="AB1237" s="52">
        <f t="shared" si="443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801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44"/>
        <v>864</v>
      </c>
      <c r="Y1238" s="14">
        <f t="shared" si="445"/>
        <v>0</v>
      </c>
      <c r="Z1238" s="14">
        <f t="shared" si="446"/>
        <v>0</v>
      </c>
      <c r="AA1238" s="14">
        <f t="shared" si="447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800</v>
      </c>
      <c r="AF1238" s="60"/>
      <c r="AH1238" s="20"/>
    </row>
    <row r="1239" spans="1:34">
      <c r="A1239" s="99" t="s">
        <v>802</v>
      </c>
      <c r="B1239" s="93">
        <v>15</v>
      </c>
      <c r="C1239" s="21" t="s">
        <v>835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44"/>
        <v>672</v>
      </c>
      <c r="Y1239" s="14">
        <f t="shared" si="445"/>
        <v>0</v>
      </c>
      <c r="Z1239" s="14">
        <f t="shared" si="446"/>
        <v>0</v>
      </c>
      <c r="AA1239" s="14">
        <f t="shared" si="447"/>
        <v>0</v>
      </c>
      <c r="AB1239" s="14">
        <f>R1239+W1239</f>
        <v>0</v>
      </c>
      <c r="AC1239" s="15">
        <f t="shared" ref="AC1239:AC1251" si="448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803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44"/>
        <v>672</v>
      </c>
      <c r="Y1240" s="14">
        <f t="shared" si="445"/>
        <v>0</v>
      </c>
      <c r="Z1240" s="14">
        <f t="shared" si="446"/>
        <v>0</v>
      </c>
      <c r="AA1240" s="14">
        <f t="shared" si="447"/>
        <v>0</v>
      </c>
      <c r="AB1240" s="14">
        <f t="shared" ref="AB1240:AB1251" si="449">R1240+W1240</f>
        <v>0</v>
      </c>
      <c r="AC1240" s="15">
        <f t="shared" si="448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804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44"/>
        <v>672</v>
      </c>
      <c r="Y1241" s="14">
        <f t="shared" si="445"/>
        <v>0</v>
      </c>
      <c r="Z1241" s="14">
        <f t="shared" si="446"/>
        <v>0</v>
      </c>
      <c r="AA1241" s="14">
        <f t="shared" si="447"/>
        <v>0</v>
      </c>
      <c r="AB1241" s="14">
        <f t="shared" si="449"/>
        <v>0</v>
      </c>
      <c r="AC1241" s="15">
        <f t="shared" si="448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654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44"/>
        <v>672</v>
      </c>
      <c r="Y1242" s="14">
        <f t="shared" si="445"/>
        <v>0</v>
      </c>
      <c r="Z1242" s="14">
        <f t="shared" si="446"/>
        <v>0</v>
      </c>
      <c r="AA1242" s="14">
        <f t="shared" si="447"/>
        <v>0</v>
      </c>
      <c r="AB1242" s="14">
        <f t="shared" si="449"/>
        <v>0</v>
      </c>
      <c r="AC1242" s="15">
        <f t="shared" si="448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595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44"/>
        <v>234</v>
      </c>
      <c r="Y1243" s="14">
        <f t="shared" si="445"/>
        <v>576</v>
      </c>
      <c r="Z1243" s="14">
        <f t="shared" si="446"/>
        <v>0</v>
      </c>
      <c r="AA1243" s="14">
        <f t="shared" si="447"/>
        <v>0</v>
      </c>
      <c r="AB1243" s="14">
        <f t="shared" si="449"/>
        <v>0</v>
      </c>
      <c r="AC1243" s="15">
        <f t="shared" si="448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830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44"/>
        <v>234</v>
      </c>
      <c r="Y1244" s="14">
        <f t="shared" si="445"/>
        <v>0</v>
      </c>
      <c r="Z1244" s="14">
        <f t="shared" si="446"/>
        <v>576</v>
      </c>
      <c r="AA1244" s="14">
        <f t="shared" si="447"/>
        <v>0</v>
      </c>
      <c r="AB1244" s="14">
        <f t="shared" si="449"/>
        <v>0</v>
      </c>
      <c r="AC1244" s="15">
        <f t="shared" si="448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831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44"/>
        <v>234</v>
      </c>
      <c r="Y1245" s="14">
        <f t="shared" si="445"/>
        <v>0</v>
      </c>
      <c r="Z1245" s="14">
        <f t="shared" si="446"/>
        <v>0</v>
      </c>
      <c r="AA1245" s="14">
        <f t="shared" si="447"/>
        <v>576</v>
      </c>
      <c r="AB1245" s="14">
        <f t="shared" si="449"/>
        <v>0</v>
      </c>
      <c r="AC1245" s="15">
        <f t="shared" si="448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832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44"/>
        <v>234</v>
      </c>
      <c r="Y1246" s="14">
        <f t="shared" si="445"/>
        <v>0</v>
      </c>
      <c r="Z1246" s="14">
        <f t="shared" si="446"/>
        <v>0</v>
      </c>
      <c r="AA1246" s="14">
        <f t="shared" si="447"/>
        <v>0</v>
      </c>
      <c r="AB1246" s="14">
        <f t="shared" si="449"/>
        <v>576</v>
      </c>
      <c r="AC1246" s="15">
        <f t="shared" si="448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833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44"/>
        <v>828</v>
      </c>
      <c r="Y1247" s="14">
        <f t="shared" si="445"/>
        <v>0</v>
      </c>
      <c r="Z1247" s="14">
        <f t="shared" si="446"/>
        <v>0</v>
      </c>
      <c r="AA1247" s="14">
        <f t="shared" si="447"/>
        <v>0</v>
      </c>
      <c r="AB1247" s="14">
        <f t="shared" si="449"/>
        <v>0</v>
      </c>
      <c r="AC1247" s="15">
        <f t="shared" si="448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834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44"/>
        <v>828</v>
      </c>
      <c r="Y1248" s="14">
        <f t="shared" si="445"/>
        <v>0</v>
      </c>
      <c r="Z1248" s="14">
        <f t="shared" si="446"/>
        <v>0</v>
      </c>
      <c r="AA1248" s="14">
        <f t="shared" si="447"/>
        <v>0</v>
      </c>
      <c r="AB1248" s="14">
        <f t="shared" si="449"/>
        <v>0</v>
      </c>
      <c r="AC1248" s="15">
        <f t="shared" si="448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44"/>
        <v>828</v>
      </c>
      <c r="Y1249" s="14">
        <f t="shared" si="445"/>
        <v>0</v>
      </c>
      <c r="Z1249" s="14">
        <f t="shared" si="446"/>
        <v>0</v>
      </c>
      <c r="AA1249" s="14">
        <f t="shared" si="447"/>
        <v>0</v>
      </c>
      <c r="AB1249" s="14">
        <f t="shared" si="449"/>
        <v>0</v>
      </c>
      <c r="AC1249" s="15">
        <f t="shared" si="448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44"/>
        <v>859.19999999999993</v>
      </c>
      <c r="Y1250" s="14">
        <f t="shared" si="445"/>
        <v>0</v>
      </c>
      <c r="Z1250" s="14">
        <f t="shared" si="446"/>
        <v>0</v>
      </c>
      <c r="AA1250" s="14">
        <f t="shared" si="447"/>
        <v>0</v>
      </c>
      <c r="AB1250" s="14">
        <f t="shared" si="449"/>
        <v>0</v>
      </c>
      <c r="AC1250" s="15">
        <f t="shared" si="448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44"/>
        <v>859.19999999999993</v>
      </c>
      <c r="Y1251" s="14">
        <f t="shared" si="445"/>
        <v>0</v>
      </c>
      <c r="Z1251" s="14">
        <f t="shared" si="446"/>
        <v>0</v>
      </c>
      <c r="AA1251" s="14">
        <f t="shared" si="447"/>
        <v>0</v>
      </c>
      <c r="AB1251" s="14">
        <f t="shared" si="449"/>
        <v>0</v>
      </c>
      <c r="AC1251" s="15">
        <f t="shared" si="448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8" t="s">
        <v>59</v>
      </c>
      <c r="C1252" s="148"/>
      <c r="D1252" s="148"/>
      <c r="E1252" s="148"/>
      <c r="F1252" s="148"/>
      <c r="G1252" s="148"/>
      <c r="H1252" s="148"/>
      <c r="I1252" s="148"/>
      <c r="J1252" s="148"/>
      <c r="K1252" s="148"/>
      <c r="L1252" s="148"/>
      <c r="M1252" s="148"/>
      <c r="N1252" s="148"/>
      <c r="O1252" s="148"/>
      <c r="P1252" s="148"/>
      <c r="Q1252" s="148"/>
      <c r="R1252" s="148"/>
      <c r="S1252" s="148"/>
      <c r="T1252" s="148"/>
      <c r="U1252" s="148"/>
      <c r="V1252" s="148"/>
      <c r="W1252" s="148"/>
      <c r="X1252" s="148"/>
      <c r="Y1252" s="148"/>
      <c r="Z1252" s="148"/>
      <c r="AA1252" s="148"/>
      <c r="AB1252" s="148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50">N1253+S1253</f>
        <v>780</v>
      </c>
      <c r="Y1253" s="14">
        <f t="shared" ref="Y1253:Y1297" si="451">O1253+T1253</f>
        <v>0</v>
      </c>
      <c r="Z1253" s="14">
        <f t="shared" ref="Z1253:Z1297" si="452">P1253+U1253</f>
        <v>0</v>
      </c>
      <c r="AA1253" s="14">
        <f t="shared" ref="AA1253:AA1297" si="453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800</v>
      </c>
      <c r="AF1253" s="60"/>
      <c r="AH1253" s="20"/>
    </row>
    <row r="1254" spans="1:34">
      <c r="A1254" s="99" t="s">
        <v>801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50"/>
        <v>899.6</v>
      </c>
      <c r="Y1254" s="14">
        <f t="shared" si="451"/>
        <v>0</v>
      </c>
      <c r="Z1254" s="14">
        <f t="shared" si="452"/>
        <v>0</v>
      </c>
      <c r="AA1254" s="14">
        <f t="shared" si="453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802</v>
      </c>
      <c r="B1255" s="87">
        <v>10</v>
      </c>
      <c r="C1255" s="21" t="s">
        <v>835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50"/>
        <v>728</v>
      </c>
      <c r="Y1255" s="14">
        <f t="shared" si="451"/>
        <v>0</v>
      </c>
      <c r="Z1255" s="14">
        <f t="shared" si="452"/>
        <v>0</v>
      </c>
      <c r="AA1255" s="14">
        <f t="shared" si="453"/>
        <v>0</v>
      </c>
      <c r="AB1255" s="14">
        <f>R1255+W1255</f>
        <v>0</v>
      </c>
      <c r="AC1255" s="15">
        <f t="shared" ref="AC1255:AC1267" si="454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803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50"/>
        <v>728</v>
      </c>
      <c r="Y1256" s="14">
        <f t="shared" si="451"/>
        <v>0</v>
      </c>
      <c r="Z1256" s="14">
        <f t="shared" si="452"/>
        <v>0</v>
      </c>
      <c r="AA1256" s="14">
        <f t="shared" si="453"/>
        <v>0</v>
      </c>
      <c r="AB1256" s="14">
        <f t="shared" ref="AB1256:AB1268" si="455">R1256+W1256</f>
        <v>0</v>
      </c>
      <c r="AC1256" s="15">
        <f t="shared" si="454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804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50"/>
        <v>728</v>
      </c>
      <c r="Y1257" s="14">
        <f t="shared" si="451"/>
        <v>0</v>
      </c>
      <c r="Z1257" s="14">
        <f t="shared" si="452"/>
        <v>0</v>
      </c>
      <c r="AA1257" s="14">
        <f t="shared" si="453"/>
        <v>0</v>
      </c>
      <c r="AB1257" s="14">
        <f t="shared" si="455"/>
        <v>0</v>
      </c>
      <c r="AC1257" s="15">
        <f t="shared" si="454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654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50"/>
        <v>728</v>
      </c>
      <c r="Y1258" s="14">
        <f t="shared" si="451"/>
        <v>0</v>
      </c>
      <c r="Z1258" s="14">
        <f t="shared" si="452"/>
        <v>0</v>
      </c>
      <c r="AA1258" s="14">
        <f t="shared" si="453"/>
        <v>0</v>
      </c>
      <c r="AB1258" s="14">
        <f t="shared" si="455"/>
        <v>0</v>
      </c>
      <c r="AC1258" s="15">
        <f t="shared" si="454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50"/>
        <v>253.5</v>
      </c>
      <c r="Y1259" s="14">
        <f t="shared" si="451"/>
        <v>604.5</v>
      </c>
      <c r="Z1259" s="14">
        <f t="shared" si="452"/>
        <v>0</v>
      </c>
      <c r="AA1259" s="14">
        <f t="shared" si="453"/>
        <v>0</v>
      </c>
      <c r="AB1259" s="14">
        <f t="shared" si="455"/>
        <v>0</v>
      </c>
      <c r="AC1259" s="15">
        <f t="shared" si="454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830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50"/>
        <v>253.5</v>
      </c>
      <c r="Y1260" s="14">
        <f t="shared" si="451"/>
        <v>0</v>
      </c>
      <c r="Z1260" s="14">
        <f t="shared" si="452"/>
        <v>604.5</v>
      </c>
      <c r="AA1260" s="14">
        <f t="shared" si="453"/>
        <v>0</v>
      </c>
      <c r="AB1260" s="14">
        <f t="shared" si="455"/>
        <v>0</v>
      </c>
      <c r="AC1260" s="15">
        <f t="shared" si="454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831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50"/>
        <v>253.5</v>
      </c>
      <c r="Y1261" s="14">
        <f t="shared" si="451"/>
        <v>0</v>
      </c>
      <c r="Z1261" s="14">
        <f t="shared" si="452"/>
        <v>0</v>
      </c>
      <c r="AA1261" s="14">
        <f t="shared" si="453"/>
        <v>604.5</v>
      </c>
      <c r="AB1261" s="14">
        <f t="shared" si="455"/>
        <v>0</v>
      </c>
      <c r="AC1261" s="15">
        <f t="shared" si="454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832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50"/>
        <v>253.5</v>
      </c>
      <c r="Y1262" s="14">
        <f t="shared" si="451"/>
        <v>0</v>
      </c>
      <c r="Z1262" s="14">
        <f t="shared" si="452"/>
        <v>0</v>
      </c>
      <c r="AA1262" s="14">
        <f t="shared" si="453"/>
        <v>0</v>
      </c>
      <c r="AB1262" s="14">
        <f t="shared" si="455"/>
        <v>604.5</v>
      </c>
      <c r="AC1262" s="15">
        <f t="shared" si="454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833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50"/>
        <v>897</v>
      </c>
      <c r="Y1263" s="14">
        <f t="shared" si="451"/>
        <v>0</v>
      </c>
      <c r="Z1263" s="14">
        <f t="shared" si="452"/>
        <v>0</v>
      </c>
      <c r="AA1263" s="14">
        <f t="shared" si="453"/>
        <v>0</v>
      </c>
      <c r="AB1263" s="14">
        <f t="shared" si="455"/>
        <v>0</v>
      </c>
      <c r="AC1263" s="15">
        <f t="shared" si="454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834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50"/>
        <v>897</v>
      </c>
      <c r="Y1264" s="14">
        <f t="shared" si="451"/>
        <v>0</v>
      </c>
      <c r="Z1264" s="14">
        <f t="shared" si="452"/>
        <v>0</v>
      </c>
      <c r="AA1264" s="14">
        <f t="shared" si="453"/>
        <v>0</v>
      </c>
      <c r="AB1264" s="14">
        <f t="shared" si="455"/>
        <v>0</v>
      </c>
      <c r="AC1264" s="15">
        <f t="shared" si="454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50"/>
        <v>897</v>
      </c>
      <c r="Y1265" s="14">
        <f t="shared" si="451"/>
        <v>0</v>
      </c>
      <c r="Z1265" s="14">
        <f t="shared" si="452"/>
        <v>0</v>
      </c>
      <c r="AA1265" s="14">
        <f t="shared" si="453"/>
        <v>0</v>
      </c>
      <c r="AB1265" s="14">
        <f t="shared" si="455"/>
        <v>0</v>
      </c>
      <c r="AC1265" s="15">
        <f t="shared" si="454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50"/>
        <v>848.64</v>
      </c>
      <c r="Y1266" s="14">
        <f t="shared" si="451"/>
        <v>0</v>
      </c>
      <c r="Z1266" s="14">
        <f t="shared" si="452"/>
        <v>0</v>
      </c>
      <c r="AA1266" s="14">
        <f t="shared" si="453"/>
        <v>0</v>
      </c>
      <c r="AB1266" s="14">
        <f t="shared" si="455"/>
        <v>0</v>
      </c>
      <c r="AC1266" s="15">
        <f t="shared" si="454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50"/>
        <v>983.84</v>
      </c>
      <c r="Y1267" s="14">
        <f t="shared" si="451"/>
        <v>0</v>
      </c>
      <c r="Z1267" s="14">
        <f t="shared" si="452"/>
        <v>0</v>
      </c>
      <c r="AA1267" s="14">
        <f t="shared" si="453"/>
        <v>0</v>
      </c>
      <c r="AB1267" s="14">
        <f t="shared" si="455"/>
        <v>0</v>
      </c>
      <c r="AC1267" s="15">
        <f t="shared" si="454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50"/>
        <v>784</v>
      </c>
      <c r="Y1268" s="52">
        <f t="shared" si="451"/>
        <v>0</v>
      </c>
      <c r="Z1268" s="52">
        <f t="shared" si="452"/>
        <v>0</v>
      </c>
      <c r="AA1268" s="52">
        <f t="shared" si="453"/>
        <v>0</v>
      </c>
      <c r="AB1268" s="52">
        <f t="shared" si="455"/>
        <v>0</v>
      </c>
      <c r="AC1268" s="53">
        <f>ROUND(X1268+Y1268+Z1268+AA1268+AB1268,1)</f>
        <v>784</v>
      </c>
      <c r="AD1268" s="58">
        <v>0</v>
      </c>
      <c r="AE1268" s="113" t="s">
        <v>800</v>
      </c>
      <c r="AF1268" s="60"/>
      <c r="AH1268" s="20"/>
    </row>
    <row r="1269" spans="1:34">
      <c r="A1269" s="99" t="s">
        <v>801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50"/>
        <v>907.2</v>
      </c>
      <c r="Y1269" s="14">
        <f t="shared" si="451"/>
        <v>0</v>
      </c>
      <c r="Z1269" s="14">
        <f t="shared" si="452"/>
        <v>0</v>
      </c>
      <c r="AA1269" s="14">
        <f t="shared" si="453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802</v>
      </c>
      <c r="B1270" s="89">
        <v>0</v>
      </c>
      <c r="C1270" s="21" t="s">
        <v>835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50"/>
        <v>733.59999999999991</v>
      </c>
      <c r="Y1270" s="14">
        <f t="shared" si="451"/>
        <v>0</v>
      </c>
      <c r="Z1270" s="14">
        <f t="shared" si="452"/>
        <v>0</v>
      </c>
      <c r="AA1270" s="14">
        <f t="shared" si="453"/>
        <v>0</v>
      </c>
      <c r="AB1270" s="14">
        <f>R1270+W1270</f>
        <v>0</v>
      </c>
      <c r="AC1270" s="15">
        <f t="shared" ref="AC1270:AC1282" si="456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803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50"/>
        <v>733.59999999999991</v>
      </c>
      <c r="Y1271" s="14">
        <f t="shared" si="451"/>
        <v>0</v>
      </c>
      <c r="Z1271" s="14">
        <f t="shared" si="452"/>
        <v>0</v>
      </c>
      <c r="AA1271" s="14">
        <f t="shared" si="453"/>
        <v>0</v>
      </c>
      <c r="AB1271" s="14">
        <f t="shared" ref="AB1271:AB1283" si="457">R1271+W1271</f>
        <v>0</v>
      </c>
      <c r="AC1271" s="15">
        <f t="shared" si="456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804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50"/>
        <v>733.59999999999991</v>
      </c>
      <c r="Y1272" s="14">
        <f t="shared" si="451"/>
        <v>0</v>
      </c>
      <c r="Z1272" s="14">
        <f t="shared" si="452"/>
        <v>0</v>
      </c>
      <c r="AA1272" s="14">
        <f t="shared" si="453"/>
        <v>0</v>
      </c>
      <c r="AB1272" s="14">
        <f t="shared" si="457"/>
        <v>0</v>
      </c>
      <c r="AC1272" s="15">
        <f t="shared" si="456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654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50"/>
        <v>733.59999999999991</v>
      </c>
      <c r="Y1273" s="14">
        <f t="shared" si="451"/>
        <v>0</v>
      </c>
      <c r="Z1273" s="14">
        <f t="shared" si="452"/>
        <v>0</v>
      </c>
      <c r="AA1273" s="14">
        <f t="shared" si="453"/>
        <v>0</v>
      </c>
      <c r="AB1273" s="14">
        <f t="shared" si="457"/>
        <v>0</v>
      </c>
      <c r="AC1273" s="15">
        <f t="shared" si="456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50"/>
        <v>254.79999999999998</v>
      </c>
      <c r="Y1274" s="14">
        <f t="shared" si="451"/>
        <v>609</v>
      </c>
      <c r="Z1274" s="14">
        <f t="shared" si="452"/>
        <v>0</v>
      </c>
      <c r="AA1274" s="14">
        <f t="shared" si="453"/>
        <v>0</v>
      </c>
      <c r="AB1274" s="14">
        <f t="shared" si="457"/>
        <v>0</v>
      </c>
      <c r="AC1274" s="15">
        <f t="shared" si="456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830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50"/>
        <v>254.79999999999998</v>
      </c>
      <c r="Y1275" s="14">
        <f t="shared" si="451"/>
        <v>0</v>
      </c>
      <c r="Z1275" s="14">
        <f t="shared" si="452"/>
        <v>609</v>
      </c>
      <c r="AA1275" s="14">
        <f t="shared" si="453"/>
        <v>0</v>
      </c>
      <c r="AB1275" s="14">
        <f t="shared" si="457"/>
        <v>0</v>
      </c>
      <c r="AC1275" s="15">
        <f t="shared" si="456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831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50"/>
        <v>254.79999999999998</v>
      </c>
      <c r="Y1276" s="14">
        <f t="shared" si="451"/>
        <v>0</v>
      </c>
      <c r="Z1276" s="14">
        <f t="shared" si="452"/>
        <v>0</v>
      </c>
      <c r="AA1276" s="14">
        <f t="shared" si="453"/>
        <v>609</v>
      </c>
      <c r="AB1276" s="14">
        <f t="shared" si="457"/>
        <v>0</v>
      </c>
      <c r="AC1276" s="15">
        <f t="shared" si="456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832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50"/>
        <v>254.79999999999998</v>
      </c>
      <c r="Y1277" s="14">
        <f t="shared" si="451"/>
        <v>0</v>
      </c>
      <c r="Z1277" s="14">
        <f t="shared" si="452"/>
        <v>0</v>
      </c>
      <c r="AA1277" s="14">
        <f t="shared" si="453"/>
        <v>0</v>
      </c>
      <c r="AB1277" s="14">
        <f t="shared" si="457"/>
        <v>609</v>
      </c>
      <c r="AC1277" s="15">
        <f t="shared" si="456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833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50"/>
        <v>903</v>
      </c>
      <c r="Y1278" s="14">
        <f t="shared" si="451"/>
        <v>0</v>
      </c>
      <c r="Z1278" s="14">
        <f t="shared" si="452"/>
        <v>0</v>
      </c>
      <c r="AA1278" s="14">
        <f t="shared" si="453"/>
        <v>0</v>
      </c>
      <c r="AB1278" s="14">
        <f t="shared" si="457"/>
        <v>0</v>
      </c>
      <c r="AC1278" s="15">
        <f t="shared" si="456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834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50"/>
        <v>903</v>
      </c>
      <c r="Y1279" s="14">
        <f t="shared" si="451"/>
        <v>0</v>
      </c>
      <c r="Z1279" s="14">
        <f t="shared" si="452"/>
        <v>0</v>
      </c>
      <c r="AA1279" s="14">
        <f t="shared" si="453"/>
        <v>0</v>
      </c>
      <c r="AB1279" s="14">
        <f t="shared" si="457"/>
        <v>0</v>
      </c>
      <c r="AC1279" s="15">
        <f t="shared" si="456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50"/>
        <v>903</v>
      </c>
      <c r="Y1280" s="14">
        <f t="shared" si="451"/>
        <v>0</v>
      </c>
      <c r="Z1280" s="14">
        <f t="shared" si="452"/>
        <v>0</v>
      </c>
      <c r="AA1280" s="14">
        <f t="shared" si="453"/>
        <v>0</v>
      </c>
      <c r="AB1280" s="14">
        <f t="shared" si="457"/>
        <v>0</v>
      </c>
      <c r="AC1280" s="15">
        <f t="shared" si="456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50"/>
        <v>834.40000000000009</v>
      </c>
      <c r="Y1281" s="14">
        <f t="shared" si="451"/>
        <v>0</v>
      </c>
      <c r="Z1281" s="14">
        <f t="shared" si="452"/>
        <v>0</v>
      </c>
      <c r="AA1281" s="14">
        <f t="shared" si="453"/>
        <v>0</v>
      </c>
      <c r="AB1281" s="14">
        <f t="shared" si="457"/>
        <v>0</v>
      </c>
      <c r="AC1281" s="15">
        <f t="shared" si="456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50"/>
        <v>1006.88</v>
      </c>
      <c r="Y1282" s="14">
        <f t="shared" si="451"/>
        <v>0</v>
      </c>
      <c r="Z1282" s="14">
        <f t="shared" si="452"/>
        <v>0</v>
      </c>
      <c r="AA1282" s="14">
        <f t="shared" si="453"/>
        <v>0</v>
      </c>
      <c r="AB1282" s="14">
        <f t="shared" si="457"/>
        <v>0</v>
      </c>
      <c r="AC1282" s="15">
        <f t="shared" si="456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50"/>
        <v>795.19999999999993</v>
      </c>
      <c r="Y1283" s="52">
        <f t="shared" si="451"/>
        <v>0</v>
      </c>
      <c r="Z1283" s="52">
        <f t="shared" si="452"/>
        <v>0</v>
      </c>
      <c r="AA1283" s="52">
        <f t="shared" si="453"/>
        <v>0</v>
      </c>
      <c r="AB1283" s="52">
        <f t="shared" si="457"/>
        <v>0</v>
      </c>
      <c r="AC1283" s="53">
        <f>ROUND(X1283+Y1283+Z1283+AA1283+AB1283,1)</f>
        <v>795.2</v>
      </c>
      <c r="AD1283" s="58">
        <v>0</v>
      </c>
      <c r="AE1283" s="113" t="s">
        <v>800</v>
      </c>
      <c r="AF1283" s="60"/>
      <c r="AH1283" s="20"/>
    </row>
    <row r="1284" spans="1:34">
      <c r="A1284" s="99" t="s">
        <v>801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50"/>
        <v>920.16000000000008</v>
      </c>
      <c r="Y1284" s="14">
        <f t="shared" si="451"/>
        <v>0</v>
      </c>
      <c r="Z1284" s="14">
        <f t="shared" si="452"/>
        <v>0</v>
      </c>
      <c r="AA1284" s="14">
        <f t="shared" si="453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802</v>
      </c>
      <c r="B1285" s="87">
        <v>25</v>
      </c>
      <c r="C1285" s="21" t="s">
        <v>835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50"/>
        <v>744.07999999999993</v>
      </c>
      <c r="Y1285" s="14">
        <f t="shared" si="451"/>
        <v>0</v>
      </c>
      <c r="Z1285" s="14">
        <f t="shared" si="452"/>
        <v>0</v>
      </c>
      <c r="AA1285" s="14">
        <f t="shared" si="453"/>
        <v>0</v>
      </c>
      <c r="AB1285" s="14">
        <f>R1285+W1285</f>
        <v>0</v>
      </c>
      <c r="AC1285" s="15">
        <f t="shared" ref="AC1285:AC1297" si="458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803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50"/>
        <v>744.07999999999993</v>
      </c>
      <c r="Y1286" s="14">
        <f t="shared" si="451"/>
        <v>0</v>
      </c>
      <c r="Z1286" s="14">
        <f t="shared" si="452"/>
        <v>0</v>
      </c>
      <c r="AA1286" s="14">
        <f t="shared" si="453"/>
        <v>0</v>
      </c>
      <c r="AB1286" s="14">
        <f t="shared" ref="AB1286:AB1298" si="459">R1286+W1286</f>
        <v>0</v>
      </c>
      <c r="AC1286" s="15">
        <f t="shared" si="458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804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50"/>
        <v>744.07999999999993</v>
      </c>
      <c r="Y1287" s="14">
        <f t="shared" si="451"/>
        <v>0</v>
      </c>
      <c r="Z1287" s="14">
        <f t="shared" si="452"/>
        <v>0</v>
      </c>
      <c r="AA1287" s="14">
        <f t="shared" si="453"/>
        <v>0</v>
      </c>
      <c r="AB1287" s="14">
        <f t="shared" si="459"/>
        <v>0</v>
      </c>
      <c r="AC1287" s="15">
        <f t="shared" si="458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654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50"/>
        <v>744.07999999999993</v>
      </c>
      <c r="Y1288" s="14">
        <f t="shared" si="451"/>
        <v>0</v>
      </c>
      <c r="Z1288" s="14">
        <f t="shared" si="452"/>
        <v>0</v>
      </c>
      <c r="AA1288" s="14">
        <f t="shared" si="453"/>
        <v>0</v>
      </c>
      <c r="AB1288" s="14">
        <f t="shared" si="459"/>
        <v>0</v>
      </c>
      <c r="AC1288" s="15">
        <f t="shared" si="458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50"/>
        <v>258.44</v>
      </c>
      <c r="Y1289" s="14">
        <f t="shared" si="451"/>
        <v>617.70000000000005</v>
      </c>
      <c r="Z1289" s="14">
        <f t="shared" si="452"/>
        <v>0</v>
      </c>
      <c r="AA1289" s="14">
        <f t="shared" si="453"/>
        <v>0</v>
      </c>
      <c r="AB1289" s="14">
        <f t="shared" si="459"/>
        <v>0</v>
      </c>
      <c r="AC1289" s="15">
        <f t="shared" si="458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830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50"/>
        <v>258.44</v>
      </c>
      <c r="Y1290" s="14">
        <f t="shared" si="451"/>
        <v>0</v>
      </c>
      <c r="Z1290" s="14">
        <f t="shared" si="452"/>
        <v>617.70000000000005</v>
      </c>
      <c r="AA1290" s="14">
        <f t="shared" si="453"/>
        <v>0</v>
      </c>
      <c r="AB1290" s="14">
        <f t="shared" si="459"/>
        <v>0</v>
      </c>
      <c r="AC1290" s="15">
        <f t="shared" si="458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831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50"/>
        <v>258.44</v>
      </c>
      <c r="Y1291" s="14">
        <f t="shared" si="451"/>
        <v>0</v>
      </c>
      <c r="Z1291" s="14">
        <f t="shared" si="452"/>
        <v>0</v>
      </c>
      <c r="AA1291" s="14">
        <f t="shared" si="453"/>
        <v>617.70000000000005</v>
      </c>
      <c r="AB1291" s="14">
        <f t="shared" si="459"/>
        <v>0</v>
      </c>
      <c r="AC1291" s="15">
        <f t="shared" si="458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832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50"/>
        <v>258.44</v>
      </c>
      <c r="Y1292" s="14">
        <f t="shared" si="451"/>
        <v>0</v>
      </c>
      <c r="Z1292" s="14">
        <f t="shared" si="452"/>
        <v>0</v>
      </c>
      <c r="AA1292" s="14">
        <f t="shared" si="453"/>
        <v>0</v>
      </c>
      <c r="AB1292" s="14">
        <f t="shared" si="459"/>
        <v>617.70000000000005</v>
      </c>
      <c r="AC1292" s="15">
        <f t="shared" si="458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833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50"/>
        <v>915.9</v>
      </c>
      <c r="Y1293" s="14">
        <f t="shared" si="451"/>
        <v>0</v>
      </c>
      <c r="Z1293" s="14">
        <f t="shared" si="452"/>
        <v>0</v>
      </c>
      <c r="AA1293" s="14">
        <f t="shared" si="453"/>
        <v>0</v>
      </c>
      <c r="AB1293" s="14">
        <f t="shared" si="459"/>
        <v>0</v>
      </c>
      <c r="AC1293" s="15">
        <f t="shared" si="458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834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50"/>
        <v>915.9</v>
      </c>
      <c r="Y1294" s="14">
        <f t="shared" si="451"/>
        <v>0</v>
      </c>
      <c r="Z1294" s="14">
        <f t="shared" si="452"/>
        <v>0</v>
      </c>
      <c r="AA1294" s="14">
        <f t="shared" si="453"/>
        <v>0</v>
      </c>
      <c r="AB1294" s="14">
        <f t="shared" si="459"/>
        <v>0</v>
      </c>
      <c r="AC1294" s="15">
        <f t="shared" si="458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50"/>
        <v>915.9</v>
      </c>
      <c r="Y1295" s="14">
        <f t="shared" si="451"/>
        <v>0</v>
      </c>
      <c r="Z1295" s="14">
        <f t="shared" si="452"/>
        <v>0</v>
      </c>
      <c r="AA1295" s="14">
        <f t="shared" si="453"/>
        <v>0</v>
      </c>
      <c r="AB1295" s="14">
        <f t="shared" si="459"/>
        <v>0</v>
      </c>
      <c r="AC1295" s="15">
        <f t="shared" si="458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50"/>
        <v>995.13600000000008</v>
      </c>
      <c r="Y1296" s="14">
        <f t="shared" si="451"/>
        <v>0</v>
      </c>
      <c r="Z1296" s="14">
        <f t="shared" si="452"/>
        <v>0</v>
      </c>
      <c r="AA1296" s="14">
        <f t="shared" si="453"/>
        <v>0</v>
      </c>
      <c r="AB1296" s="14">
        <f t="shared" si="459"/>
        <v>0</v>
      </c>
      <c r="AC1296" s="15">
        <f t="shared" si="458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50"/>
        <v>864.49600000000009</v>
      </c>
      <c r="Y1297" s="14">
        <f t="shared" si="451"/>
        <v>0</v>
      </c>
      <c r="Z1297" s="14">
        <f t="shared" si="452"/>
        <v>0</v>
      </c>
      <c r="AA1297" s="14">
        <f t="shared" si="453"/>
        <v>0</v>
      </c>
      <c r="AB1297" s="14">
        <f t="shared" si="459"/>
        <v>0</v>
      </c>
      <c r="AC1297" s="15">
        <f t="shared" si="458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60">N1298+S1298</f>
        <v>633.6</v>
      </c>
      <c r="Y1298" s="52">
        <f t="shared" ref="Y1298:Y1433" si="461">O1298+T1298</f>
        <v>0</v>
      </c>
      <c r="Z1298" s="52">
        <f t="shared" ref="Z1298:Z1433" si="462">P1298+U1298</f>
        <v>0</v>
      </c>
      <c r="AA1298" s="52">
        <f t="shared" ref="AA1298:AA1433" si="463">Q1298+V1298</f>
        <v>252</v>
      </c>
      <c r="AB1298" s="52">
        <f t="shared" si="459"/>
        <v>0</v>
      </c>
      <c r="AC1298" s="53">
        <f>ROUND(X1298+Y1298+Z1298+AA1298+AB1298,1)</f>
        <v>885.6</v>
      </c>
      <c r="AD1298" s="58">
        <v>0</v>
      </c>
      <c r="AE1298" s="113" t="s">
        <v>800</v>
      </c>
      <c r="AF1298" s="60"/>
      <c r="AH1298" s="20"/>
    </row>
    <row r="1299" spans="1:34">
      <c r="A1299" s="99" t="s">
        <v>801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60"/>
        <v>786.72</v>
      </c>
      <c r="Y1299" s="14">
        <f t="shared" si="461"/>
        <v>0</v>
      </c>
      <c r="Z1299" s="14">
        <f t="shared" si="462"/>
        <v>0</v>
      </c>
      <c r="AA1299" s="14">
        <f t="shared" si="463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802</v>
      </c>
      <c r="B1300" s="89">
        <v>25</v>
      </c>
      <c r="C1300" s="21" t="s">
        <v>835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60"/>
        <v>596.6400000000001</v>
      </c>
      <c r="Y1300" s="14">
        <f t="shared" si="461"/>
        <v>0</v>
      </c>
      <c r="Z1300" s="14">
        <f t="shared" si="462"/>
        <v>0</v>
      </c>
      <c r="AA1300" s="14">
        <f t="shared" si="463"/>
        <v>244.8</v>
      </c>
      <c r="AB1300" s="14">
        <f>R1300+W1300</f>
        <v>0</v>
      </c>
      <c r="AC1300" s="15">
        <f t="shared" ref="AC1300:AC1312" si="464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803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60"/>
        <v>596.6400000000001</v>
      </c>
      <c r="Y1301" s="14">
        <f t="shared" si="461"/>
        <v>0</v>
      </c>
      <c r="Z1301" s="14">
        <f t="shared" si="462"/>
        <v>0</v>
      </c>
      <c r="AA1301" s="14">
        <f t="shared" si="463"/>
        <v>244.8</v>
      </c>
      <c r="AB1301" s="14">
        <f t="shared" ref="AB1301:AB1313" si="465">R1301+W1301</f>
        <v>0</v>
      </c>
      <c r="AC1301" s="15">
        <f t="shared" si="464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804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60"/>
        <v>596.6400000000001</v>
      </c>
      <c r="Y1302" s="14">
        <f t="shared" si="461"/>
        <v>0</v>
      </c>
      <c r="Z1302" s="14">
        <f t="shared" si="462"/>
        <v>0</v>
      </c>
      <c r="AA1302" s="14">
        <f t="shared" si="463"/>
        <v>244.8</v>
      </c>
      <c r="AB1302" s="14">
        <f t="shared" si="465"/>
        <v>0</v>
      </c>
      <c r="AC1302" s="15">
        <f t="shared" si="464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654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60"/>
        <v>596.6400000000001</v>
      </c>
      <c r="Y1303" s="14">
        <f t="shared" si="461"/>
        <v>0</v>
      </c>
      <c r="Z1303" s="14">
        <f t="shared" si="462"/>
        <v>0</v>
      </c>
      <c r="AA1303" s="14">
        <f t="shared" si="463"/>
        <v>244.8</v>
      </c>
      <c r="AB1303" s="14">
        <f t="shared" si="465"/>
        <v>0</v>
      </c>
      <c r="AC1303" s="15">
        <f t="shared" si="464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393.12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60"/>
        <v>202.8</v>
      </c>
      <c r="Y1304" s="14">
        <f t="shared" si="461"/>
        <v>666.12</v>
      </c>
      <c r="Z1304" s="14">
        <f t="shared" si="462"/>
        <v>0</v>
      </c>
      <c r="AA1304" s="14">
        <f t="shared" si="463"/>
        <v>0</v>
      </c>
      <c r="AB1304" s="14">
        <f t="shared" si="465"/>
        <v>0</v>
      </c>
      <c r="AC1304" s="15">
        <f t="shared" si="464"/>
        <v>868.9</v>
      </c>
      <c r="AD1304" s="48">
        <f>(ROUND(AC1304-AC1298,1)/AC1298)</f>
        <v>-1.8857271906052391E-2</v>
      </c>
      <c r="AE1304" s="113"/>
      <c r="AF1304" s="60"/>
      <c r="AH1304" s="20"/>
    </row>
    <row r="1305" spans="1:34">
      <c r="A1305" s="99" t="s">
        <v>830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393.12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60"/>
        <v>202.8</v>
      </c>
      <c r="Y1305" s="14">
        <f t="shared" si="461"/>
        <v>0</v>
      </c>
      <c r="Z1305" s="14">
        <f t="shared" si="462"/>
        <v>666.12</v>
      </c>
      <c r="AA1305" s="14">
        <f t="shared" si="463"/>
        <v>0</v>
      </c>
      <c r="AB1305" s="14">
        <f t="shared" si="465"/>
        <v>0</v>
      </c>
      <c r="AC1305" s="15">
        <f t="shared" si="464"/>
        <v>868.9</v>
      </c>
      <c r="AD1305" s="48">
        <f>(ROUND(AC1305-AC1298,1)/AC1298)</f>
        <v>-1.8857271906052391E-2</v>
      </c>
      <c r="AE1305" s="113"/>
      <c r="AF1305" s="60"/>
      <c r="AH1305" s="20"/>
    </row>
    <row r="1306" spans="1:34">
      <c r="A1306" s="99" t="s">
        <v>831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393.12</v>
      </c>
      <c r="W1306" s="14">
        <f>(R1306/100)*(K1306*$K$11)+(R1306/100)*(L1306*$L$11)</f>
        <v>0</v>
      </c>
      <c r="X1306" s="14">
        <f t="shared" si="460"/>
        <v>202.8</v>
      </c>
      <c r="Y1306" s="14">
        <f t="shared" si="461"/>
        <v>0</v>
      </c>
      <c r="Z1306" s="14">
        <f t="shared" si="462"/>
        <v>0</v>
      </c>
      <c r="AA1306" s="14">
        <f t="shared" si="463"/>
        <v>666.12</v>
      </c>
      <c r="AB1306" s="14">
        <f t="shared" si="465"/>
        <v>0</v>
      </c>
      <c r="AC1306" s="15">
        <f t="shared" si="464"/>
        <v>868.9</v>
      </c>
      <c r="AD1306" s="48">
        <f>(ROUND(AC1306-AC1298,1)/AC1298)</f>
        <v>-1.8857271906052391E-2</v>
      </c>
      <c r="AE1306" s="113"/>
      <c r="AF1306" s="60"/>
      <c r="AH1306" s="20"/>
    </row>
    <row r="1307" spans="1:34">
      <c r="A1307" s="99" t="s">
        <v>832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393.12</v>
      </c>
      <c r="X1307" s="14">
        <f t="shared" si="460"/>
        <v>202.8</v>
      </c>
      <c r="Y1307" s="14">
        <f t="shared" si="461"/>
        <v>0</v>
      </c>
      <c r="Z1307" s="14">
        <f t="shared" si="462"/>
        <v>0</v>
      </c>
      <c r="AA1307" s="14">
        <f t="shared" si="463"/>
        <v>0</v>
      </c>
      <c r="AB1307" s="14">
        <f t="shared" si="465"/>
        <v>666.12</v>
      </c>
      <c r="AC1307" s="15">
        <f t="shared" si="464"/>
        <v>868.9</v>
      </c>
      <c r="AD1307" s="48">
        <f>(ROUND(AC1307-AC1298,1)/AC1298)</f>
        <v>-1.8857271906052391E-2</v>
      </c>
      <c r="AE1307" s="113"/>
      <c r="AF1307" s="60"/>
      <c r="AH1307" s="20"/>
    </row>
    <row r="1308" spans="1:34">
      <c r="A1308" s="99" t="s">
        <v>833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415.79999999999995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148.5</v>
      </c>
      <c r="W1308" s="14">
        <f>(R1308/100)*(K1308*$K$13)+(R1308/100)*(L1308*$L$13)+(R1308/100)*(M1308*$M$13)</f>
        <v>0</v>
      </c>
      <c r="X1308" s="14">
        <f t="shared" si="460"/>
        <v>613.79999999999995</v>
      </c>
      <c r="Y1308" s="14">
        <f t="shared" si="461"/>
        <v>0</v>
      </c>
      <c r="Z1308" s="14">
        <f t="shared" si="462"/>
        <v>0</v>
      </c>
      <c r="AA1308" s="14">
        <f t="shared" si="463"/>
        <v>283.5</v>
      </c>
      <c r="AB1308" s="14">
        <f t="shared" si="465"/>
        <v>0</v>
      </c>
      <c r="AC1308" s="15">
        <f t="shared" si="464"/>
        <v>897.3</v>
      </c>
      <c r="AD1308" s="48">
        <f>(ROUND(AC1308-AC1298,1)/AC1298)</f>
        <v>1.3211382113821137E-2</v>
      </c>
      <c r="AE1308" s="113"/>
      <c r="AF1308" s="60"/>
      <c r="AH1308" s="20"/>
    </row>
    <row r="1309" spans="1:34">
      <c r="A1309" s="99" t="s">
        <v>834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672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60"/>
        <v>912</v>
      </c>
      <c r="Y1309" s="14">
        <f t="shared" si="461"/>
        <v>0</v>
      </c>
      <c r="Z1309" s="14">
        <f t="shared" si="462"/>
        <v>0</v>
      </c>
      <c r="AA1309" s="14">
        <f t="shared" si="463"/>
        <v>0</v>
      </c>
      <c r="AB1309" s="14">
        <f t="shared" si="465"/>
        <v>0</v>
      </c>
      <c r="AC1309" s="15">
        <f t="shared" si="464"/>
        <v>912</v>
      </c>
      <c r="AD1309" s="48">
        <f>(ROUND(AC1309-AC1298,1)/AC1298)</f>
        <v>2.9810298102981029E-2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672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60"/>
        <v>912</v>
      </c>
      <c r="Y1310" s="14">
        <f t="shared" si="461"/>
        <v>0</v>
      </c>
      <c r="Z1310" s="14">
        <f t="shared" si="462"/>
        <v>0</v>
      </c>
      <c r="AA1310" s="14">
        <f t="shared" si="463"/>
        <v>0</v>
      </c>
      <c r="AB1310" s="14">
        <f t="shared" si="465"/>
        <v>0</v>
      </c>
      <c r="AC1310" s="15">
        <f t="shared" si="464"/>
        <v>912</v>
      </c>
      <c r="AD1310" s="48">
        <f>(ROUND(AC1310-AC1298,1)/AC1298)</f>
        <v>2.9810298102981029E-2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60"/>
        <v>866.97600000000011</v>
      </c>
      <c r="Y1311" s="14">
        <f t="shared" si="461"/>
        <v>0</v>
      </c>
      <c r="Z1311" s="14">
        <f t="shared" si="462"/>
        <v>0</v>
      </c>
      <c r="AA1311" s="14">
        <f t="shared" si="463"/>
        <v>201.6</v>
      </c>
      <c r="AB1311" s="14">
        <f t="shared" si="465"/>
        <v>0</v>
      </c>
      <c r="AC1311" s="15">
        <f t="shared" si="464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60"/>
        <v>738.14400000000001</v>
      </c>
      <c r="Y1312" s="14">
        <f t="shared" si="461"/>
        <v>0</v>
      </c>
      <c r="Z1312" s="14">
        <f t="shared" si="462"/>
        <v>0</v>
      </c>
      <c r="AA1312" s="14">
        <f t="shared" si="463"/>
        <v>201.6</v>
      </c>
      <c r="AB1312" s="14">
        <f t="shared" si="465"/>
        <v>0</v>
      </c>
      <c r="AC1312" s="15">
        <f t="shared" si="464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60"/>
        <v>795.19999999999993</v>
      </c>
      <c r="Y1313" s="52">
        <f t="shared" si="461"/>
        <v>0</v>
      </c>
      <c r="Z1313" s="52">
        <f t="shared" si="462"/>
        <v>0</v>
      </c>
      <c r="AA1313" s="52">
        <f t="shared" si="463"/>
        <v>0</v>
      </c>
      <c r="AB1313" s="52">
        <f t="shared" si="465"/>
        <v>0</v>
      </c>
      <c r="AC1313" s="53">
        <f>ROUND(X1313+Y1313+Z1313+AA1313+AB1313,1)</f>
        <v>795.2</v>
      </c>
      <c r="AD1313" s="58">
        <v>0</v>
      </c>
      <c r="AE1313" s="113" t="s">
        <v>800</v>
      </c>
      <c r="AF1313" s="60"/>
      <c r="AH1313" s="20"/>
    </row>
    <row r="1314" spans="1:34">
      <c r="A1314" s="99" t="s">
        <v>801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60"/>
        <v>920.16000000000008</v>
      </c>
      <c r="Y1314" s="14">
        <f t="shared" si="461"/>
        <v>0</v>
      </c>
      <c r="Z1314" s="14">
        <f t="shared" si="462"/>
        <v>0</v>
      </c>
      <c r="AA1314" s="14">
        <f t="shared" si="463"/>
        <v>0</v>
      </c>
      <c r="AB1314" s="14">
        <f t="shared" ref="AB1314:AB1330" si="466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802</v>
      </c>
      <c r="B1315" s="87">
        <v>0</v>
      </c>
      <c r="C1315" s="21" t="s">
        <v>835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60"/>
        <v>744.07999999999993</v>
      </c>
      <c r="Y1315" s="14">
        <f t="shared" si="461"/>
        <v>0</v>
      </c>
      <c r="Z1315" s="14">
        <f t="shared" si="462"/>
        <v>0</v>
      </c>
      <c r="AA1315" s="14">
        <f t="shared" si="463"/>
        <v>0</v>
      </c>
      <c r="AB1315" s="14">
        <f t="shared" si="466"/>
        <v>0</v>
      </c>
      <c r="AC1315" s="15">
        <f t="shared" ref="AC1315:AC1327" si="467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803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60"/>
        <v>744.07999999999993</v>
      </c>
      <c r="Y1316" s="14">
        <f t="shared" si="461"/>
        <v>0</v>
      </c>
      <c r="Z1316" s="14">
        <f t="shared" si="462"/>
        <v>0</v>
      </c>
      <c r="AA1316" s="14">
        <f t="shared" si="463"/>
        <v>0</v>
      </c>
      <c r="AB1316" s="14">
        <f t="shared" si="466"/>
        <v>0</v>
      </c>
      <c r="AC1316" s="15">
        <f t="shared" si="467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804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60"/>
        <v>744.07999999999993</v>
      </c>
      <c r="Y1317" s="14">
        <f t="shared" si="461"/>
        <v>0</v>
      </c>
      <c r="Z1317" s="14">
        <f t="shared" si="462"/>
        <v>0</v>
      </c>
      <c r="AA1317" s="14">
        <f t="shared" si="463"/>
        <v>0</v>
      </c>
      <c r="AB1317" s="14">
        <f t="shared" si="466"/>
        <v>0</v>
      </c>
      <c r="AC1317" s="15">
        <f t="shared" si="467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654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60"/>
        <v>744.07999999999993</v>
      </c>
      <c r="Y1318" s="14">
        <f t="shared" si="461"/>
        <v>0</v>
      </c>
      <c r="Z1318" s="14">
        <f t="shared" si="462"/>
        <v>0</v>
      </c>
      <c r="AA1318" s="14">
        <f t="shared" si="463"/>
        <v>0</v>
      </c>
      <c r="AB1318" s="14">
        <f t="shared" si="466"/>
        <v>0</v>
      </c>
      <c r="AC1318" s="15">
        <f t="shared" si="467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60"/>
        <v>258.44</v>
      </c>
      <c r="Y1319" s="14">
        <f t="shared" si="461"/>
        <v>617.70000000000005</v>
      </c>
      <c r="Z1319" s="14">
        <f t="shared" si="462"/>
        <v>0</v>
      </c>
      <c r="AA1319" s="14">
        <f t="shared" si="463"/>
        <v>0</v>
      </c>
      <c r="AB1319" s="14">
        <f t="shared" si="466"/>
        <v>0</v>
      </c>
      <c r="AC1319" s="15">
        <f t="shared" si="467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830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60"/>
        <v>258.44</v>
      </c>
      <c r="Y1320" s="14">
        <f t="shared" si="461"/>
        <v>0</v>
      </c>
      <c r="Z1320" s="14">
        <f t="shared" si="462"/>
        <v>617.70000000000005</v>
      </c>
      <c r="AA1320" s="14">
        <f t="shared" si="463"/>
        <v>0</v>
      </c>
      <c r="AB1320" s="14">
        <f t="shared" si="466"/>
        <v>0</v>
      </c>
      <c r="AC1320" s="15">
        <f t="shared" si="467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831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60"/>
        <v>258.44</v>
      </c>
      <c r="Y1321" s="14">
        <f t="shared" si="461"/>
        <v>0</v>
      </c>
      <c r="Z1321" s="14">
        <f t="shared" si="462"/>
        <v>0</v>
      </c>
      <c r="AA1321" s="14">
        <f t="shared" si="463"/>
        <v>617.70000000000005</v>
      </c>
      <c r="AB1321" s="14">
        <f t="shared" si="466"/>
        <v>0</v>
      </c>
      <c r="AC1321" s="15">
        <f t="shared" si="467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832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60"/>
        <v>258.44</v>
      </c>
      <c r="Y1322" s="14">
        <f t="shared" si="461"/>
        <v>0</v>
      </c>
      <c r="Z1322" s="14">
        <f t="shared" si="462"/>
        <v>0</v>
      </c>
      <c r="AA1322" s="14">
        <f t="shared" si="463"/>
        <v>0</v>
      </c>
      <c r="AB1322" s="14">
        <f t="shared" si="466"/>
        <v>617.70000000000005</v>
      </c>
      <c r="AC1322" s="15">
        <f t="shared" si="467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833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60"/>
        <v>915.9</v>
      </c>
      <c r="Y1323" s="14">
        <f t="shared" si="461"/>
        <v>0</v>
      </c>
      <c r="Z1323" s="14">
        <f t="shared" si="462"/>
        <v>0</v>
      </c>
      <c r="AA1323" s="14">
        <f t="shared" si="463"/>
        <v>0</v>
      </c>
      <c r="AB1323" s="14">
        <f t="shared" si="466"/>
        <v>0</v>
      </c>
      <c r="AC1323" s="15">
        <f t="shared" si="467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834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60"/>
        <v>915.9</v>
      </c>
      <c r="Y1324" s="14">
        <f t="shared" si="461"/>
        <v>0</v>
      </c>
      <c r="Z1324" s="14">
        <f t="shared" si="462"/>
        <v>0</v>
      </c>
      <c r="AA1324" s="14">
        <f t="shared" si="463"/>
        <v>0</v>
      </c>
      <c r="AB1324" s="14">
        <f t="shared" si="466"/>
        <v>0</v>
      </c>
      <c r="AC1324" s="15">
        <f t="shared" si="467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60"/>
        <v>915.9</v>
      </c>
      <c r="Y1325" s="14">
        <f t="shared" si="461"/>
        <v>0</v>
      </c>
      <c r="Z1325" s="14">
        <f t="shared" si="462"/>
        <v>0</v>
      </c>
      <c r="AA1325" s="14">
        <f t="shared" si="463"/>
        <v>0</v>
      </c>
      <c r="AB1325" s="14">
        <f t="shared" si="466"/>
        <v>0</v>
      </c>
      <c r="AC1325" s="15">
        <f t="shared" si="467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60"/>
        <v>855.40800000000013</v>
      </c>
      <c r="Y1326" s="14">
        <f t="shared" si="461"/>
        <v>0</v>
      </c>
      <c r="Z1326" s="14">
        <f t="shared" si="462"/>
        <v>0</v>
      </c>
      <c r="AA1326" s="14">
        <f t="shared" si="463"/>
        <v>0</v>
      </c>
      <c r="AB1326" s="14">
        <f t="shared" si="466"/>
        <v>0</v>
      </c>
      <c r="AC1326" s="15">
        <f t="shared" si="467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60"/>
        <v>1012.1760000000002</v>
      </c>
      <c r="Y1327" s="14">
        <f t="shared" si="461"/>
        <v>0</v>
      </c>
      <c r="Z1327" s="14">
        <f t="shared" si="462"/>
        <v>0</v>
      </c>
      <c r="AA1327" s="14">
        <f t="shared" si="463"/>
        <v>0</v>
      </c>
      <c r="AB1327" s="14">
        <f t="shared" si="466"/>
        <v>0</v>
      </c>
      <c r="AC1327" s="15">
        <f t="shared" si="467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588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60"/>
        <v>759.2</v>
      </c>
      <c r="Y1328" s="52">
        <f t="shared" si="461"/>
        <v>0</v>
      </c>
      <c r="Z1328" s="52">
        <f t="shared" si="462"/>
        <v>0</v>
      </c>
      <c r="AA1328" s="52">
        <f t="shared" si="463"/>
        <v>0</v>
      </c>
      <c r="AB1328" s="52">
        <f t="shared" si="466"/>
        <v>0</v>
      </c>
      <c r="AC1328" s="53">
        <f>ROUND(X1328+Y1328+Z1328+AA1328+AB1328,1)</f>
        <v>759.2</v>
      </c>
      <c r="AD1328" s="58">
        <v>0</v>
      </c>
      <c r="AE1328" s="113" t="s">
        <v>800</v>
      </c>
      <c r="AF1328" s="60"/>
      <c r="AH1328" s="20"/>
    </row>
    <row r="1329" spans="1:34">
      <c r="A1329" s="99" t="s">
        <v>801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60"/>
        <v>876.00000000000011</v>
      </c>
      <c r="Y1329" s="14">
        <f t="shared" si="461"/>
        <v>0</v>
      </c>
      <c r="Z1329" s="14">
        <f t="shared" si="462"/>
        <v>0</v>
      </c>
      <c r="AA1329" s="14">
        <f t="shared" si="463"/>
        <v>0</v>
      </c>
      <c r="AB1329" s="14">
        <f t="shared" si="466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802</v>
      </c>
      <c r="B1330" s="89">
        <v>0</v>
      </c>
      <c r="C1330" s="21" t="s">
        <v>835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60"/>
        <v>712.48</v>
      </c>
      <c r="Y1330" s="14">
        <f t="shared" si="461"/>
        <v>0</v>
      </c>
      <c r="Z1330" s="14">
        <f t="shared" si="462"/>
        <v>0</v>
      </c>
      <c r="AA1330" s="14">
        <f t="shared" si="463"/>
        <v>0</v>
      </c>
      <c r="AB1330" s="14">
        <f t="shared" si="466"/>
        <v>0</v>
      </c>
      <c r="AC1330" s="15">
        <f t="shared" ref="AC1330:AC1342" si="468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803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60"/>
        <v>712.48</v>
      </c>
      <c r="Y1331" s="14">
        <f t="shared" si="461"/>
        <v>0</v>
      </c>
      <c r="Z1331" s="14">
        <f t="shared" si="462"/>
        <v>0</v>
      </c>
      <c r="AA1331" s="14">
        <f t="shared" si="463"/>
        <v>0</v>
      </c>
      <c r="AB1331" s="14">
        <f t="shared" ref="AB1331:AB1342" si="469">R1331+W1331</f>
        <v>0</v>
      </c>
      <c r="AC1331" s="15">
        <f t="shared" si="468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804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60"/>
        <v>712.48</v>
      </c>
      <c r="Y1332" s="14">
        <f t="shared" si="461"/>
        <v>0</v>
      </c>
      <c r="Z1332" s="14">
        <f t="shared" si="462"/>
        <v>0</v>
      </c>
      <c r="AA1332" s="14">
        <f t="shared" si="463"/>
        <v>0</v>
      </c>
      <c r="AB1332" s="14">
        <f t="shared" si="469"/>
        <v>0</v>
      </c>
      <c r="AC1332" s="15">
        <f t="shared" si="468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654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60"/>
        <v>712.48</v>
      </c>
      <c r="Y1333" s="14">
        <f t="shared" si="461"/>
        <v>0</v>
      </c>
      <c r="Z1333" s="14">
        <f t="shared" si="462"/>
        <v>0</v>
      </c>
      <c r="AA1333" s="14">
        <f t="shared" si="463"/>
        <v>0</v>
      </c>
      <c r="AB1333" s="14">
        <f t="shared" si="469"/>
        <v>0</v>
      </c>
      <c r="AC1333" s="15">
        <f t="shared" si="468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60"/>
        <v>246.74</v>
      </c>
      <c r="Y1334" s="14">
        <f t="shared" si="461"/>
        <v>591.29999999999995</v>
      </c>
      <c r="Z1334" s="14">
        <f t="shared" si="462"/>
        <v>0</v>
      </c>
      <c r="AA1334" s="14">
        <f t="shared" si="463"/>
        <v>0</v>
      </c>
      <c r="AB1334" s="14">
        <f t="shared" si="469"/>
        <v>0</v>
      </c>
      <c r="AC1334" s="15">
        <f t="shared" si="468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830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60"/>
        <v>246.74</v>
      </c>
      <c r="Y1335" s="14">
        <f t="shared" si="461"/>
        <v>0</v>
      </c>
      <c r="Z1335" s="14">
        <f t="shared" si="462"/>
        <v>591.29999999999995</v>
      </c>
      <c r="AA1335" s="14">
        <f t="shared" si="463"/>
        <v>0</v>
      </c>
      <c r="AB1335" s="14">
        <f t="shared" si="469"/>
        <v>0</v>
      </c>
      <c r="AC1335" s="15">
        <f t="shared" si="468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831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60"/>
        <v>246.74</v>
      </c>
      <c r="Y1336" s="14">
        <f t="shared" si="461"/>
        <v>0</v>
      </c>
      <c r="Z1336" s="14">
        <f t="shared" si="462"/>
        <v>0</v>
      </c>
      <c r="AA1336" s="14">
        <f t="shared" si="463"/>
        <v>591.29999999999995</v>
      </c>
      <c r="AB1336" s="14">
        <f t="shared" si="469"/>
        <v>0</v>
      </c>
      <c r="AC1336" s="15">
        <f t="shared" si="468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832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60"/>
        <v>246.74</v>
      </c>
      <c r="Y1337" s="14">
        <f t="shared" si="461"/>
        <v>0</v>
      </c>
      <c r="Z1337" s="14">
        <f t="shared" si="462"/>
        <v>0</v>
      </c>
      <c r="AA1337" s="14">
        <f t="shared" si="463"/>
        <v>0</v>
      </c>
      <c r="AB1337" s="14">
        <f t="shared" si="469"/>
        <v>591.29999999999995</v>
      </c>
      <c r="AC1337" s="15">
        <f t="shared" si="468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833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60"/>
        <v>876</v>
      </c>
      <c r="Y1338" s="14">
        <f t="shared" si="461"/>
        <v>0</v>
      </c>
      <c r="Z1338" s="14">
        <f t="shared" si="462"/>
        <v>0</v>
      </c>
      <c r="AA1338" s="14">
        <f t="shared" si="463"/>
        <v>0</v>
      </c>
      <c r="AB1338" s="14">
        <f t="shared" si="469"/>
        <v>0</v>
      </c>
      <c r="AC1338" s="15">
        <f t="shared" si="468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834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60"/>
        <v>876</v>
      </c>
      <c r="Y1339" s="14">
        <f t="shared" si="461"/>
        <v>0</v>
      </c>
      <c r="Z1339" s="14">
        <f t="shared" si="462"/>
        <v>0</v>
      </c>
      <c r="AA1339" s="14">
        <f t="shared" si="463"/>
        <v>0</v>
      </c>
      <c r="AB1339" s="14">
        <f t="shared" si="469"/>
        <v>0</v>
      </c>
      <c r="AC1339" s="15">
        <f t="shared" si="468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60"/>
        <v>876</v>
      </c>
      <c r="Y1340" s="14">
        <f t="shared" si="461"/>
        <v>0</v>
      </c>
      <c r="Z1340" s="14">
        <f t="shared" si="462"/>
        <v>0</v>
      </c>
      <c r="AA1340" s="14">
        <f t="shared" si="463"/>
        <v>0</v>
      </c>
      <c r="AB1340" s="14">
        <f t="shared" si="469"/>
        <v>0</v>
      </c>
      <c r="AC1340" s="15">
        <f t="shared" si="468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60"/>
        <v>796.57600000000014</v>
      </c>
      <c r="Y1341" s="14">
        <f t="shared" si="461"/>
        <v>0</v>
      </c>
      <c r="Z1341" s="14">
        <f t="shared" si="462"/>
        <v>0</v>
      </c>
      <c r="AA1341" s="14">
        <f t="shared" si="463"/>
        <v>0</v>
      </c>
      <c r="AB1341" s="14">
        <f t="shared" si="469"/>
        <v>0</v>
      </c>
      <c r="AC1341" s="15">
        <f t="shared" si="468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60"/>
        <v>985.79200000000014</v>
      </c>
      <c r="Y1342" s="14">
        <f t="shared" si="461"/>
        <v>0</v>
      </c>
      <c r="Z1342" s="14">
        <f t="shared" si="462"/>
        <v>0</v>
      </c>
      <c r="AA1342" s="14">
        <f t="shared" si="463"/>
        <v>0</v>
      </c>
      <c r="AB1342" s="14">
        <f t="shared" si="469"/>
        <v>0</v>
      </c>
      <c r="AC1342" s="15">
        <f t="shared" si="468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60"/>
        <v>840</v>
      </c>
      <c r="Y1343" s="52">
        <f t="shared" si="461"/>
        <v>0</v>
      </c>
      <c r="Z1343" s="52">
        <f t="shared" si="462"/>
        <v>0</v>
      </c>
      <c r="AA1343" s="52">
        <f t="shared" si="463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800</v>
      </c>
      <c r="AF1343" s="60"/>
      <c r="AH1343" s="20"/>
    </row>
    <row r="1344" spans="1:34">
      <c r="A1344" s="99" t="s">
        <v>801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60"/>
        <v>973</v>
      </c>
      <c r="Y1344" s="14">
        <f t="shared" si="461"/>
        <v>0</v>
      </c>
      <c r="Z1344" s="14">
        <f t="shared" si="462"/>
        <v>0</v>
      </c>
      <c r="AA1344" s="14">
        <f t="shared" si="463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802</v>
      </c>
      <c r="B1345" s="91">
        <v>0</v>
      </c>
      <c r="C1345" s="21" t="s">
        <v>835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60"/>
        <v>791</v>
      </c>
      <c r="Y1345" s="14">
        <f t="shared" si="461"/>
        <v>0</v>
      </c>
      <c r="Z1345" s="14">
        <f t="shared" si="462"/>
        <v>0</v>
      </c>
      <c r="AA1345" s="14">
        <f t="shared" si="463"/>
        <v>0</v>
      </c>
      <c r="AB1345" s="14">
        <f>R1345+W1345</f>
        <v>0</v>
      </c>
      <c r="AC1345" s="15">
        <f t="shared" ref="AC1345:AC1357" si="470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803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60"/>
        <v>791</v>
      </c>
      <c r="Y1346" s="14">
        <f t="shared" si="461"/>
        <v>0</v>
      </c>
      <c r="Z1346" s="14">
        <f t="shared" si="462"/>
        <v>0</v>
      </c>
      <c r="AA1346" s="14">
        <f t="shared" si="463"/>
        <v>0</v>
      </c>
      <c r="AB1346" s="14">
        <f t="shared" ref="AB1346:AB1357" si="471">R1346+W1346</f>
        <v>0</v>
      </c>
      <c r="AC1346" s="15">
        <f t="shared" si="470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804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60"/>
        <v>791</v>
      </c>
      <c r="Y1347" s="14">
        <f t="shared" si="461"/>
        <v>0</v>
      </c>
      <c r="Z1347" s="14">
        <f t="shared" si="462"/>
        <v>0</v>
      </c>
      <c r="AA1347" s="14">
        <f t="shared" si="463"/>
        <v>0</v>
      </c>
      <c r="AB1347" s="14">
        <f t="shared" si="471"/>
        <v>0</v>
      </c>
      <c r="AC1347" s="15">
        <f t="shared" si="470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654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60"/>
        <v>791</v>
      </c>
      <c r="Y1348" s="14">
        <f t="shared" si="461"/>
        <v>0</v>
      </c>
      <c r="Z1348" s="14">
        <f t="shared" si="462"/>
        <v>0</v>
      </c>
      <c r="AA1348" s="14">
        <f t="shared" si="463"/>
        <v>0</v>
      </c>
      <c r="AB1348" s="14">
        <f t="shared" si="471"/>
        <v>0</v>
      </c>
      <c r="AC1348" s="15">
        <f t="shared" si="470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60"/>
        <v>274.56000000000006</v>
      </c>
      <c r="Y1349" s="14">
        <f t="shared" si="461"/>
        <v>656.25</v>
      </c>
      <c r="Z1349" s="14">
        <f t="shared" si="462"/>
        <v>0</v>
      </c>
      <c r="AA1349" s="14">
        <f t="shared" si="463"/>
        <v>0</v>
      </c>
      <c r="AB1349" s="14">
        <f t="shared" si="471"/>
        <v>0</v>
      </c>
      <c r="AC1349" s="15">
        <f t="shared" si="470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830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60"/>
        <v>274.56000000000006</v>
      </c>
      <c r="Y1350" s="14">
        <f t="shared" si="461"/>
        <v>0</v>
      </c>
      <c r="Z1350" s="14">
        <f t="shared" si="462"/>
        <v>656.25</v>
      </c>
      <c r="AA1350" s="14">
        <f t="shared" si="463"/>
        <v>0</v>
      </c>
      <c r="AB1350" s="14">
        <f t="shared" si="471"/>
        <v>0</v>
      </c>
      <c r="AC1350" s="15">
        <f t="shared" si="470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831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60"/>
        <v>274.56000000000006</v>
      </c>
      <c r="Y1351" s="14">
        <f t="shared" si="461"/>
        <v>0</v>
      </c>
      <c r="Z1351" s="14">
        <f t="shared" si="462"/>
        <v>0</v>
      </c>
      <c r="AA1351" s="14">
        <f t="shared" si="463"/>
        <v>656.25</v>
      </c>
      <c r="AB1351" s="14">
        <f t="shared" si="471"/>
        <v>0</v>
      </c>
      <c r="AC1351" s="15">
        <f t="shared" si="470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832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60"/>
        <v>274.56000000000006</v>
      </c>
      <c r="Y1352" s="14">
        <f t="shared" si="461"/>
        <v>0</v>
      </c>
      <c r="Z1352" s="14">
        <f t="shared" si="462"/>
        <v>0</v>
      </c>
      <c r="AA1352" s="14">
        <f t="shared" si="463"/>
        <v>0</v>
      </c>
      <c r="AB1352" s="14">
        <f t="shared" si="471"/>
        <v>656.25</v>
      </c>
      <c r="AC1352" s="15">
        <f t="shared" si="470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833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60"/>
        <v>971.25</v>
      </c>
      <c r="Y1353" s="14">
        <f t="shared" si="461"/>
        <v>0</v>
      </c>
      <c r="Z1353" s="14">
        <f t="shared" si="462"/>
        <v>0</v>
      </c>
      <c r="AA1353" s="14">
        <f t="shared" si="463"/>
        <v>0</v>
      </c>
      <c r="AB1353" s="14">
        <f t="shared" si="471"/>
        <v>0</v>
      </c>
      <c r="AC1353" s="15">
        <f t="shared" si="470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834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60"/>
        <v>971.25</v>
      </c>
      <c r="Y1354" s="14">
        <f t="shared" si="461"/>
        <v>0</v>
      </c>
      <c r="Z1354" s="14">
        <f t="shared" si="462"/>
        <v>0</v>
      </c>
      <c r="AA1354" s="14">
        <f t="shared" si="463"/>
        <v>0</v>
      </c>
      <c r="AB1354" s="14">
        <f t="shared" si="471"/>
        <v>0</v>
      </c>
      <c r="AC1354" s="15">
        <f t="shared" si="470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60"/>
        <v>971.25</v>
      </c>
      <c r="Y1355" s="14">
        <f t="shared" si="461"/>
        <v>0</v>
      </c>
      <c r="Z1355" s="14">
        <f t="shared" si="462"/>
        <v>0</v>
      </c>
      <c r="AA1355" s="14">
        <f t="shared" si="463"/>
        <v>0</v>
      </c>
      <c r="AB1355" s="14">
        <f t="shared" si="471"/>
        <v>0</v>
      </c>
      <c r="AC1355" s="15">
        <f t="shared" si="470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60"/>
        <v>887.59999999999991</v>
      </c>
      <c r="Y1356" s="14">
        <f t="shared" si="461"/>
        <v>0</v>
      </c>
      <c r="Z1356" s="14">
        <f t="shared" si="462"/>
        <v>0</v>
      </c>
      <c r="AA1356" s="14">
        <f t="shared" si="463"/>
        <v>0</v>
      </c>
      <c r="AB1356" s="14">
        <f t="shared" si="471"/>
        <v>0</v>
      </c>
      <c r="AC1356" s="15">
        <f t="shared" si="470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60"/>
        <v>1093.4000000000001</v>
      </c>
      <c r="Y1357" s="14">
        <f t="shared" si="461"/>
        <v>0</v>
      </c>
      <c r="Z1357" s="14">
        <f t="shared" si="462"/>
        <v>0</v>
      </c>
      <c r="AA1357" s="14">
        <f t="shared" si="463"/>
        <v>0</v>
      </c>
      <c r="AB1357" s="14">
        <f t="shared" si="471"/>
        <v>0</v>
      </c>
      <c r="AC1357" s="15">
        <f t="shared" si="470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60"/>
        <v>852</v>
      </c>
      <c r="Y1358" s="52">
        <f t="shared" si="461"/>
        <v>0</v>
      </c>
      <c r="Z1358" s="52">
        <f t="shared" si="462"/>
        <v>0</v>
      </c>
      <c r="AA1358" s="52">
        <f t="shared" si="463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800</v>
      </c>
      <c r="AF1358" s="60"/>
      <c r="AH1358" s="20"/>
    </row>
    <row r="1359" spans="1:34">
      <c r="A1359" s="99" t="s">
        <v>801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72">N1359+S1359</f>
        <v>982.6400000000001</v>
      </c>
      <c r="Y1359" s="14">
        <f t="shared" ref="Y1359:Y1372" si="473">O1359+T1359</f>
        <v>0</v>
      </c>
      <c r="Z1359" s="14">
        <f t="shared" ref="Z1359:Z1372" si="474">P1359+U1359</f>
        <v>0</v>
      </c>
      <c r="AA1359" s="14">
        <f t="shared" ref="AA1359:AA1372" si="475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802</v>
      </c>
      <c r="B1360" s="93">
        <v>12</v>
      </c>
      <c r="C1360" s="21" t="s">
        <v>835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72"/>
        <v>795.19999999999993</v>
      </c>
      <c r="Y1360" s="14">
        <f t="shared" si="473"/>
        <v>0</v>
      </c>
      <c r="Z1360" s="14">
        <f t="shared" si="474"/>
        <v>0</v>
      </c>
      <c r="AA1360" s="14">
        <f t="shared" si="475"/>
        <v>0</v>
      </c>
      <c r="AB1360" s="14">
        <f>R1360+W1360</f>
        <v>0</v>
      </c>
      <c r="AC1360" s="15">
        <f t="shared" ref="AC1360:AC1372" si="476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803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72"/>
        <v>795.19999999999993</v>
      </c>
      <c r="Y1361" s="14">
        <f t="shared" si="473"/>
        <v>0</v>
      </c>
      <c r="Z1361" s="14">
        <f t="shared" si="474"/>
        <v>0</v>
      </c>
      <c r="AA1361" s="14">
        <f t="shared" si="475"/>
        <v>0</v>
      </c>
      <c r="AB1361" s="14">
        <f t="shared" ref="AB1361:AB1372" si="477">R1361+W1361</f>
        <v>0</v>
      </c>
      <c r="AC1361" s="15">
        <f t="shared" si="476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804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72"/>
        <v>795.19999999999993</v>
      </c>
      <c r="Y1362" s="14">
        <f t="shared" si="473"/>
        <v>0</v>
      </c>
      <c r="Z1362" s="14">
        <f t="shared" si="474"/>
        <v>0</v>
      </c>
      <c r="AA1362" s="14">
        <f t="shared" si="475"/>
        <v>0</v>
      </c>
      <c r="AB1362" s="14">
        <f t="shared" si="477"/>
        <v>0</v>
      </c>
      <c r="AC1362" s="15">
        <f t="shared" si="476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654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72"/>
        <v>795.19999999999993</v>
      </c>
      <c r="Y1363" s="14">
        <f t="shared" si="473"/>
        <v>0</v>
      </c>
      <c r="Z1363" s="14">
        <f t="shared" si="474"/>
        <v>0</v>
      </c>
      <c r="AA1363" s="14">
        <f t="shared" si="475"/>
        <v>0</v>
      </c>
      <c r="AB1363" s="14">
        <f t="shared" si="477"/>
        <v>0</v>
      </c>
      <c r="AC1363" s="15">
        <f t="shared" si="476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72"/>
        <v>276.89999999999998</v>
      </c>
      <c r="Y1364" s="14">
        <f t="shared" si="473"/>
        <v>660.3</v>
      </c>
      <c r="Z1364" s="14">
        <f t="shared" si="474"/>
        <v>0</v>
      </c>
      <c r="AA1364" s="14">
        <f t="shared" si="475"/>
        <v>0</v>
      </c>
      <c r="AB1364" s="14">
        <f t="shared" si="477"/>
        <v>0</v>
      </c>
      <c r="AC1364" s="15">
        <f t="shared" si="476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830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72"/>
        <v>276.89999999999998</v>
      </c>
      <c r="Y1365" s="14">
        <f t="shared" si="473"/>
        <v>0</v>
      </c>
      <c r="Z1365" s="14">
        <f t="shared" si="474"/>
        <v>660.3</v>
      </c>
      <c r="AA1365" s="14">
        <f t="shared" si="475"/>
        <v>0</v>
      </c>
      <c r="AB1365" s="14">
        <f t="shared" si="477"/>
        <v>0</v>
      </c>
      <c r="AC1365" s="15">
        <f t="shared" si="476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831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72"/>
        <v>276.89999999999998</v>
      </c>
      <c r="Y1366" s="14">
        <f t="shared" si="473"/>
        <v>0</v>
      </c>
      <c r="Z1366" s="14">
        <f t="shared" si="474"/>
        <v>0</v>
      </c>
      <c r="AA1366" s="14">
        <f t="shared" si="475"/>
        <v>660.3</v>
      </c>
      <c r="AB1366" s="14">
        <f t="shared" si="477"/>
        <v>0</v>
      </c>
      <c r="AC1366" s="15">
        <f t="shared" si="476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832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72"/>
        <v>276.89999999999998</v>
      </c>
      <c r="Y1367" s="14">
        <f t="shared" si="473"/>
        <v>0</v>
      </c>
      <c r="Z1367" s="14">
        <f t="shared" si="474"/>
        <v>0</v>
      </c>
      <c r="AA1367" s="14">
        <f t="shared" si="475"/>
        <v>0</v>
      </c>
      <c r="AB1367" s="14">
        <f t="shared" si="477"/>
        <v>660.3</v>
      </c>
      <c r="AC1367" s="15">
        <f t="shared" si="476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833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72"/>
        <v>979.8</v>
      </c>
      <c r="Y1368" s="14">
        <f t="shared" si="473"/>
        <v>0</v>
      </c>
      <c r="Z1368" s="14">
        <f t="shared" si="474"/>
        <v>0</v>
      </c>
      <c r="AA1368" s="14">
        <f t="shared" si="475"/>
        <v>0</v>
      </c>
      <c r="AB1368" s="14">
        <f t="shared" si="477"/>
        <v>0</v>
      </c>
      <c r="AC1368" s="15">
        <f t="shared" si="476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834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72"/>
        <v>979.8</v>
      </c>
      <c r="Y1369" s="14">
        <f t="shared" si="473"/>
        <v>0</v>
      </c>
      <c r="Z1369" s="14">
        <f t="shared" si="474"/>
        <v>0</v>
      </c>
      <c r="AA1369" s="14">
        <f t="shared" si="475"/>
        <v>0</v>
      </c>
      <c r="AB1369" s="14">
        <f t="shared" si="477"/>
        <v>0</v>
      </c>
      <c r="AC1369" s="15">
        <f t="shared" si="476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72"/>
        <v>979.8</v>
      </c>
      <c r="Y1370" s="14">
        <f t="shared" si="473"/>
        <v>0</v>
      </c>
      <c r="Z1370" s="14">
        <f t="shared" si="474"/>
        <v>0</v>
      </c>
      <c r="AA1370" s="14">
        <f t="shared" si="475"/>
        <v>0</v>
      </c>
      <c r="AB1370" s="14">
        <f t="shared" si="477"/>
        <v>0</v>
      </c>
      <c r="AC1370" s="15">
        <f t="shared" si="476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72"/>
        <v>926.97600000000011</v>
      </c>
      <c r="Y1371" s="14">
        <f t="shared" si="473"/>
        <v>0</v>
      </c>
      <c r="Z1371" s="14">
        <f t="shared" si="474"/>
        <v>0</v>
      </c>
      <c r="AA1371" s="14">
        <f t="shared" si="475"/>
        <v>0</v>
      </c>
      <c r="AB1371" s="14">
        <f t="shared" si="477"/>
        <v>0</v>
      </c>
      <c r="AC1371" s="15">
        <f t="shared" si="476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72"/>
        <v>1074.6559999999999</v>
      </c>
      <c r="Y1372" s="14">
        <f t="shared" si="473"/>
        <v>0</v>
      </c>
      <c r="Z1372" s="14">
        <f t="shared" si="474"/>
        <v>0</v>
      </c>
      <c r="AA1372" s="14">
        <f t="shared" si="475"/>
        <v>0</v>
      </c>
      <c r="AB1372" s="14">
        <f t="shared" si="477"/>
        <v>0</v>
      </c>
      <c r="AC1372" s="15">
        <f t="shared" si="476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60"/>
        <v>594</v>
      </c>
      <c r="Y1373" s="52">
        <f t="shared" si="461"/>
        <v>0</v>
      </c>
      <c r="Z1373" s="52">
        <f t="shared" si="462"/>
        <v>320</v>
      </c>
      <c r="AA1373" s="52">
        <f t="shared" si="463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800</v>
      </c>
      <c r="AF1373" s="60"/>
      <c r="AH1373" s="20"/>
    </row>
    <row r="1374" spans="1:34">
      <c r="A1374" s="99" t="s">
        <v>801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60"/>
        <v>766.8</v>
      </c>
      <c r="Y1374" s="14">
        <f t="shared" si="461"/>
        <v>0</v>
      </c>
      <c r="Z1374" s="14">
        <f t="shared" si="462"/>
        <v>256</v>
      </c>
      <c r="AA1374" s="14">
        <f t="shared" si="463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802</v>
      </c>
      <c r="B1375" s="91">
        <v>16</v>
      </c>
      <c r="C1375" s="21" t="s">
        <v>835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60"/>
        <v>561.6</v>
      </c>
      <c r="Y1375" s="14">
        <f t="shared" si="461"/>
        <v>0</v>
      </c>
      <c r="Z1375" s="14">
        <f t="shared" si="462"/>
        <v>308</v>
      </c>
      <c r="AA1375" s="14">
        <f t="shared" si="463"/>
        <v>0</v>
      </c>
      <c r="AB1375" s="14">
        <f>R1375+W1375</f>
        <v>0</v>
      </c>
      <c r="AC1375" s="15">
        <f t="shared" ref="AC1375:AC1387" si="478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803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60"/>
        <v>561.6</v>
      </c>
      <c r="Y1376" s="14">
        <f t="shared" si="461"/>
        <v>0</v>
      </c>
      <c r="Z1376" s="14">
        <f t="shared" si="462"/>
        <v>308</v>
      </c>
      <c r="AA1376" s="14">
        <f t="shared" si="463"/>
        <v>0</v>
      </c>
      <c r="AB1376" s="14">
        <f t="shared" ref="AB1376:AB1387" si="479">R1376+W1376</f>
        <v>0</v>
      </c>
      <c r="AC1376" s="15">
        <f t="shared" si="478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804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60"/>
        <v>561.6</v>
      </c>
      <c r="Y1377" s="14">
        <f t="shared" si="461"/>
        <v>0</v>
      </c>
      <c r="Z1377" s="14">
        <f t="shared" si="462"/>
        <v>308</v>
      </c>
      <c r="AA1377" s="14">
        <f t="shared" si="463"/>
        <v>0</v>
      </c>
      <c r="AB1377" s="14">
        <f t="shared" si="479"/>
        <v>0</v>
      </c>
      <c r="AC1377" s="15">
        <f t="shared" si="478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654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60"/>
        <v>561.6</v>
      </c>
      <c r="Y1378" s="14">
        <f t="shared" si="461"/>
        <v>0</v>
      </c>
      <c r="Z1378" s="14">
        <f t="shared" si="462"/>
        <v>308</v>
      </c>
      <c r="AA1378" s="14">
        <f t="shared" si="463"/>
        <v>0</v>
      </c>
      <c r="AB1378" s="14">
        <f t="shared" si="479"/>
        <v>0</v>
      </c>
      <c r="AC1378" s="15">
        <f t="shared" si="478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408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60"/>
        <v>194.48000000000002</v>
      </c>
      <c r="Y1379" s="14">
        <f t="shared" si="461"/>
        <v>708</v>
      </c>
      <c r="Z1379" s="14">
        <f t="shared" si="462"/>
        <v>0</v>
      </c>
      <c r="AA1379" s="14">
        <f t="shared" si="463"/>
        <v>0</v>
      </c>
      <c r="AB1379" s="14">
        <f t="shared" si="479"/>
        <v>0</v>
      </c>
      <c r="AC1379" s="15">
        <f t="shared" si="478"/>
        <v>902.5</v>
      </c>
      <c r="AD1379" s="48">
        <f>(ROUND(AC1379-AC1373,1)/AC1373)</f>
        <v>-1.2582056892778994E-2</v>
      </c>
      <c r="AE1379" s="113"/>
      <c r="AF1379" s="60"/>
      <c r="AH1379" s="20"/>
    </row>
    <row r="1380" spans="1:34">
      <c r="A1380" s="99" t="s">
        <v>830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408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60"/>
        <v>194.48000000000002</v>
      </c>
      <c r="Y1380" s="14">
        <f t="shared" si="461"/>
        <v>0</v>
      </c>
      <c r="Z1380" s="14">
        <f t="shared" si="462"/>
        <v>708</v>
      </c>
      <c r="AA1380" s="14">
        <f t="shared" si="463"/>
        <v>0</v>
      </c>
      <c r="AB1380" s="14">
        <f t="shared" si="479"/>
        <v>0</v>
      </c>
      <c r="AC1380" s="15">
        <f t="shared" si="478"/>
        <v>902.5</v>
      </c>
      <c r="AD1380" s="48">
        <f>(ROUND(AC1380-AC1373,1)/AC1373)</f>
        <v>-1.2582056892778994E-2</v>
      </c>
      <c r="AE1380" s="113"/>
      <c r="AF1380" s="60"/>
      <c r="AH1380" s="20"/>
    </row>
    <row r="1381" spans="1:34">
      <c r="A1381" s="99" t="s">
        <v>831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408</v>
      </c>
      <c r="W1381" s="14">
        <f>(R1381/100)*(K1381*$K$11)+(R1381/100)*(L1381*$L$11)</f>
        <v>0</v>
      </c>
      <c r="X1381" s="14">
        <f t="shared" si="460"/>
        <v>194.48000000000002</v>
      </c>
      <c r="Y1381" s="14">
        <f t="shared" si="461"/>
        <v>0</v>
      </c>
      <c r="Z1381" s="14">
        <f t="shared" si="462"/>
        <v>0</v>
      </c>
      <c r="AA1381" s="14">
        <f t="shared" si="463"/>
        <v>708</v>
      </c>
      <c r="AB1381" s="14">
        <f t="shared" si="479"/>
        <v>0</v>
      </c>
      <c r="AC1381" s="15">
        <f t="shared" si="478"/>
        <v>902.5</v>
      </c>
      <c r="AD1381" s="48">
        <f>(ROUND(AC1381-AC1373,1)/AC1373)</f>
        <v>-1.2582056892778994E-2</v>
      </c>
      <c r="AE1381" s="113"/>
      <c r="AF1381" s="60"/>
      <c r="AH1381" s="20"/>
    </row>
    <row r="1382" spans="1:34">
      <c r="A1382" s="99" t="s">
        <v>832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408</v>
      </c>
      <c r="X1382" s="14">
        <f t="shared" si="460"/>
        <v>194.48000000000002</v>
      </c>
      <c r="Y1382" s="14">
        <f t="shared" si="461"/>
        <v>0</v>
      </c>
      <c r="Z1382" s="14">
        <f t="shared" si="462"/>
        <v>0</v>
      </c>
      <c r="AA1382" s="14">
        <f t="shared" si="463"/>
        <v>0</v>
      </c>
      <c r="AB1382" s="14">
        <f t="shared" si="479"/>
        <v>708</v>
      </c>
      <c r="AC1382" s="15">
        <f t="shared" si="478"/>
        <v>902.5</v>
      </c>
      <c r="AD1382" s="48">
        <f>(ROUND(AC1382-AC1373,1)/AC1373)</f>
        <v>-1.2582056892778994E-2</v>
      </c>
      <c r="AE1382" s="113"/>
      <c r="AF1382" s="60"/>
      <c r="AH1382" s="20"/>
    </row>
    <row r="1383" spans="1:34">
      <c r="A1383" s="99" t="s">
        <v>833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384.75</v>
      </c>
      <c r="T1383" s="14">
        <f>(O1383/100)*(K1383*$K$13)+(O1383/100)*(M1383*$M$13)</f>
        <v>0</v>
      </c>
      <c r="U1383" s="14">
        <f>(P1383/100)*(K1383*$K$13)+(P1383/100)*(L1383*$L$13)+(P1383/100)*(M1383*$M$13)</f>
        <v>195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60"/>
        <v>587.25</v>
      </c>
      <c r="Y1383" s="14">
        <f t="shared" si="461"/>
        <v>0</v>
      </c>
      <c r="Z1383" s="14">
        <f t="shared" si="462"/>
        <v>345</v>
      </c>
      <c r="AA1383" s="14">
        <f t="shared" si="463"/>
        <v>0</v>
      </c>
      <c r="AB1383" s="14">
        <f t="shared" si="479"/>
        <v>0</v>
      </c>
      <c r="AC1383" s="15">
        <f t="shared" si="478"/>
        <v>932.3</v>
      </c>
      <c r="AD1383" s="48">
        <f>(ROUND(AC1383-AC1373,1)/AC1373)</f>
        <v>2.00218818380744E-2</v>
      </c>
      <c r="AE1383" s="113"/>
      <c r="AF1383" s="60"/>
      <c r="AH1383" s="20"/>
    </row>
    <row r="1384" spans="1:34">
      <c r="A1384" s="99" t="s">
        <v>834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701.39999999999986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60"/>
        <v>951.89999999999986</v>
      </c>
      <c r="Y1384" s="14">
        <f t="shared" si="461"/>
        <v>0</v>
      </c>
      <c r="Z1384" s="14">
        <f t="shared" si="462"/>
        <v>0</v>
      </c>
      <c r="AA1384" s="14">
        <f t="shared" si="463"/>
        <v>0</v>
      </c>
      <c r="AB1384" s="14">
        <f t="shared" si="479"/>
        <v>0</v>
      </c>
      <c r="AC1384" s="15">
        <f t="shared" si="478"/>
        <v>951.9</v>
      </c>
      <c r="AD1384" s="48">
        <f>(ROUND(AC1384-AC1373,1)/AC1373)</f>
        <v>4.1466083150984684E-2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701.39999999999986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60"/>
        <v>951.89999999999986</v>
      </c>
      <c r="Y1385" s="14">
        <f t="shared" si="461"/>
        <v>0</v>
      </c>
      <c r="Z1385" s="14">
        <f t="shared" si="462"/>
        <v>0</v>
      </c>
      <c r="AA1385" s="14">
        <f t="shared" si="463"/>
        <v>0</v>
      </c>
      <c r="AB1385" s="14">
        <f t="shared" si="479"/>
        <v>0</v>
      </c>
      <c r="AC1385" s="15">
        <f t="shared" si="478"/>
        <v>951.9</v>
      </c>
      <c r="AD1385" s="48">
        <f>(ROUND(AC1385-AC1373,1)/AC1373)</f>
        <v>4.1466083150984684E-2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60"/>
        <v>725.76</v>
      </c>
      <c r="Y1386" s="14">
        <f t="shared" si="461"/>
        <v>0</v>
      </c>
      <c r="Z1386" s="14">
        <f t="shared" si="462"/>
        <v>256</v>
      </c>
      <c r="AA1386" s="14">
        <f t="shared" si="463"/>
        <v>0</v>
      </c>
      <c r="AB1386" s="14">
        <f t="shared" si="479"/>
        <v>0</v>
      </c>
      <c r="AC1386" s="15">
        <f t="shared" si="478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60"/>
        <v>848.88000000000011</v>
      </c>
      <c r="Y1387" s="14">
        <f t="shared" si="461"/>
        <v>0</v>
      </c>
      <c r="Z1387" s="14">
        <f t="shared" si="462"/>
        <v>256</v>
      </c>
      <c r="AA1387" s="14">
        <f t="shared" si="463"/>
        <v>0</v>
      </c>
      <c r="AB1387" s="14">
        <f t="shared" si="479"/>
        <v>0</v>
      </c>
      <c r="AC1387" s="15">
        <f t="shared" si="478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60"/>
        <v>720</v>
      </c>
      <c r="Y1388" s="52">
        <f t="shared" si="461"/>
        <v>0</v>
      </c>
      <c r="Z1388" s="52">
        <f t="shared" si="462"/>
        <v>224</v>
      </c>
      <c r="AA1388" s="52">
        <f t="shared" si="463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800</v>
      </c>
      <c r="AF1388" s="60"/>
      <c r="AH1388" s="20"/>
    </row>
    <row r="1389" spans="1:34">
      <c r="A1389" s="99" t="s">
        <v>801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80">N1389+S1389</f>
        <v>876</v>
      </c>
      <c r="Y1389" s="14">
        <f t="shared" ref="Y1389:Y1402" si="481">O1389+T1389</f>
        <v>0</v>
      </c>
      <c r="Z1389" s="14">
        <f t="shared" ref="Z1389:Z1402" si="482">P1389+U1389</f>
        <v>179.2</v>
      </c>
      <c r="AA1389" s="14">
        <f t="shared" ref="AA1389:AA1402" si="483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802</v>
      </c>
      <c r="B1390" s="93">
        <v>12</v>
      </c>
      <c r="C1390" s="21" t="s">
        <v>835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80"/>
        <v>678</v>
      </c>
      <c r="Y1390" s="14">
        <f t="shared" si="481"/>
        <v>0</v>
      </c>
      <c r="Z1390" s="14">
        <f t="shared" si="482"/>
        <v>217.6</v>
      </c>
      <c r="AA1390" s="14">
        <f t="shared" si="483"/>
        <v>0</v>
      </c>
      <c r="AB1390" s="14">
        <f>R1390+W1390</f>
        <v>0</v>
      </c>
      <c r="AC1390" s="15">
        <f t="shared" ref="AC1390:AC1402" si="484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803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80"/>
        <v>678</v>
      </c>
      <c r="Y1391" s="14">
        <f t="shared" si="481"/>
        <v>0</v>
      </c>
      <c r="Z1391" s="14">
        <f t="shared" si="482"/>
        <v>217.6</v>
      </c>
      <c r="AA1391" s="14">
        <f t="shared" si="483"/>
        <v>0</v>
      </c>
      <c r="AB1391" s="14">
        <f t="shared" ref="AB1391:AB1402" si="485">R1391+W1391</f>
        <v>0</v>
      </c>
      <c r="AC1391" s="15">
        <f t="shared" si="484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804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80"/>
        <v>678</v>
      </c>
      <c r="Y1392" s="14">
        <f t="shared" si="481"/>
        <v>0</v>
      </c>
      <c r="Z1392" s="14">
        <f t="shared" si="482"/>
        <v>217.6</v>
      </c>
      <c r="AA1392" s="14">
        <f t="shared" si="483"/>
        <v>0</v>
      </c>
      <c r="AB1392" s="14">
        <f t="shared" si="485"/>
        <v>0</v>
      </c>
      <c r="AC1392" s="15">
        <f t="shared" si="484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654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80"/>
        <v>678</v>
      </c>
      <c r="Y1393" s="14">
        <f t="shared" si="481"/>
        <v>0</v>
      </c>
      <c r="Z1393" s="14">
        <f t="shared" si="482"/>
        <v>217.6</v>
      </c>
      <c r="AA1393" s="14">
        <f t="shared" si="483"/>
        <v>0</v>
      </c>
      <c r="AB1393" s="14">
        <f t="shared" si="485"/>
        <v>0</v>
      </c>
      <c r="AC1393" s="15">
        <f t="shared" si="484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410.40000000000003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80"/>
        <v>234</v>
      </c>
      <c r="Y1394" s="14">
        <f t="shared" si="481"/>
        <v>695.40000000000009</v>
      </c>
      <c r="Z1394" s="14">
        <f t="shared" si="482"/>
        <v>0</v>
      </c>
      <c r="AA1394" s="14">
        <f t="shared" si="483"/>
        <v>0</v>
      </c>
      <c r="AB1394" s="14">
        <f t="shared" si="485"/>
        <v>0</v>
      </c>
      <c r="AC1394" s="15">
        <f t="shared" si="484"/>
        <v>929.4</v>
      </c>
      <c r="AD1394" s="48">
        <f>(ROUND(AC1394-AC1388,1)/AC1388)</f>
        <v>-1.5466101694915253E-2</v>
      </c>
      <c r="AE1394" s="113"/>
      <c r="AF1394" s="60"/>
      <c r="AH1394" s="20"/>
    </row>
    <row r="1395" spans="1:34">
      <c r="A1395" s="99" t="s">
        <v>830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410.40000000000003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80"/>
        <v>234</v>
      </c>
      <c r="Y1395" s="14">
        <f t="shared" si="481"/>
        <v>0</v>
      </c>
      <c r="Z1395" s="14">
        <f t="shared" si="482"/>
        <v>695.40000000000009</v>
      </c>
      <c r="AA1395" s="14">
        <f t="shared" si="483"/>
        <v>0</v>
      </c>
      <c r="AB1395" s="14">
        <f t="shared" si="485"/>
        <v>0</v>
      </c>
      <c r="AC1395" s="15">
        <f t="shared" si="484"/>
        <v>929.4</v>
      </c>
      <c r="AD1395" s="48">
        <f>(ROUND(AC1395-AC1388,1)/AC1388)</f>
        <v>-1.5466101694915253E-2</v>
      </c>
      <c r="AE1395" s="113"/>
      <c r="AF1395" s="60"/>
      <c r="AH1395" s="20"/>
    </row>
    <row r="1396" spans="1:34">
      <c r="A1396" s="99" t="s">
        <v>831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410.40000000000003</v>
      </c>
      <c r="W1396" s="14">
        <f>(R1396/100)*(K1396*$K$11)+(R1396/100)*(L1396*$L$11)</f>
        <v>0</v>
      </c>
      <c r="X1396" s="14">
        <f t="shared" si="480"/>
        <v>234</v>
      </c>
      <c r="Y1396" s="14">
        <f t="shared" si="481"/>
        <v>0</v>
      </c>
      <c r="Z1396" s="14">
        <f t="shared" si="482"/>
        <v>0</v>
      </c>
      <c r="AA1396" s="14">
        <f t="shared" si="483"/>
        <v>695.40000000000009</v>
      </c>
      <c r="AB1396" s="14">
        <f t="shared" si="485"/>
        <v>0</v>
      </c>
      <c r="AC1396" s="15">
        <f t="shared" si="484"/>
        <v>929.4</v>
      </c>
      <c r="AD1396" s="48">
        <f>(ROUND(AC1396-AC1388,1)/AC1388)</f>
        <v>-1.5466101694915253E-2</v>
      </c>
      <c r="AE1396" s="113"/>
      <c r="AF1396" s="60"/>
      <c r="AH1396" s="20"/>
    </row>
    <row r="1397" spans="1:34">
      <c r="A1397" s="99" t="s">
        <v>832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410.40000000000003</v>
      </c>
      <c r="X1397" s="14">
        <f t="shared" si="480"/>
        <v>234</v>
      </c>
      <c r="Y1397" s="14">
        <f t="shared" si="481"/>
        <v>0</v>
      </c>
      <c r="Z1397" s="14">
        <f t="shared" si="482"/>
        <v>0</v>
      </c>
      <c r="AA1397" s="14">
        <f t="shared" si="483"/>
        <v>0</v>
      </c>
      <c r="AB1397" s="14">
        <f t="shared" si="485"/>
        <v>695.40000000000009</v>
      </c>
      <c r="AC1397" s="15">
        <f t="shared" si="484"/>
        <v>929.4</v>
      </c>
      <c r="AD1397" s="48">
        <f>(ROUND(AC1397-AC1388,1)/AC1388)</f>
        <v>-1.5466101694915253E-2</v>
      </c>
      <c r="AE1397" s="113"/>
      <c r="AF1397" s="60"/>
      <c r="AH1397" s="20"/>
    </row>
    <row r="1398" spans="1:34">
      <c r="A1398" s="99" t="s">
        <v>833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472.5</v>
      </c>
      <c r="T1398" s="14">
        <f>(O1398/100)*(K1398*$K$13)+(O1398/100)*(M1398*$M$13)</f>
        <v>0</v>
      </c>
      <c r="U1398" s="14">
        <f>(P1398/100)*(K1398*$K$13)+(P1398/100)*(L1398*$L$13)+(P1398/100)*(M1398*$M$13)</f>
        <v>132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80"/>
        <v>697.5</v>
      </c>
      <c r="Y1398" s="14">
        <f t="shared" si="481"/>
        <v>0</v>
      </c>
      <c r="Z1398" s="14">
        <f t="shared" si="482"/>
        <v>252</v>
      </c>
      <c r="AA1398" s="14">
        <f t="shared" si="483"/>
        <v>0</v>
      </c>
      <c r="AB1398" s="14">
        <f t="shared" si="485"/>
        <v>0</v>
      </c>
      <c r="AC1398" s="15">
        <f t="shared" si="484"/>
        <v>949.5</v>
      </c>
      <c r="AD1398" s="48">
        <f>(ROUND(AC1398-AC1388,1)/AC1388)</f>
        <v>5.8262711864406781E-3</v>
      </c>
      <c r="AE1398" s="113"/>
      <c r="AF1398" s="60"/>
      <c r="AH1398" s="20"/>
    </row>
    <row r="1399" spans="1:34">
      <c r="A1399" s="99" t="s">
        <v>834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702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80"/>
        <v>972</v>
      </c>
      <c r="Y1399" s="14">
        <f t="shared" si="481"/>
        <v>0</v>
      </c>
      <c r="Z1399" s="14">
        <f t="shared" si="482"/>
        <v>0</v>
      </c>
      <c r="AA1399" s="14">
        <f t="shared" si="483"/>
        <v>0</v>
      </c>
      <c r="AB1399" s="14">
        <f t="shared" si="485"/>
        <v>0</v>
      </c>
      <c r="AC1399" s="15">
        <f t="shared" si="484"/>
        <v>972</v>
      </c>
      <c r="AD1399" s="48">
        <f>(ROUND(AC1399-AC1388,1)/AC1388)</f>
        <v>2.9661016949152543E-2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702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80"/>
        <v>972</v>
      </c>
      <c r="Y1400" s="14">
        <f t="shared" si="481"/>
        <v>0</v>
      </c>
      <c r="Z1400" s="14">
        <f t="shared" si="482"/>
        <v>0</v>
      </c>
      <c r="AA1400" s="14">
        <f t="shared" si="483"/>
        <v>0</v>
      </c>
      <c r="AB1400" s="14">
        <f t="shared" si="485"/>
        <v>0</v>
      </c>
      <c r="AC1400" s="15">
        <f t="shared" si="484"/>
        <v>972</v>
      </c>
      <c r="AD1400" s="48">
        <f>(ROUND(AC1400-AC1388,1)/AC1388)</f>
        <v>2.9661016949152543E-2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80"/>
        <v>822</v>
      </c>
      <c r="Y1401" s="14">
        <f t="shared" si="481"/>
        <v>0</v>
      </c>
      <c r="Z1401" s="14">
        <f t="shared" si="482"/>
        <v>179.2</v>
      </c>
      <c r="AA1401" s="14">
        <f t="shared" si="483"/>
        <v>0</v>
      </c>
      <c r="AB1401" s="14">
        <f t="shared" si="485"/>
        <v>0</v>
      </c>
      <c r="AC1401" s="15">
        <f t="shared" si="484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80"/>
        <v>960</v>
      </c>
      <c r="Y1402" s="14">
        <f t="shared" si="481"/>
        <v>0</v>
      </c>
      <c r="Z1402" s="14">
        <f t="shared" si="482"/>
        <v>179.2</v>
      </c>
      <c r="AA1402" s="14">
        <f t="shared" si="483"/>
        <v>0</v>
      </c>
      <c r="AB1402" s="14">
        <f t="shared" si="485"/>
        <v>0</v>
      </c>
      <c r="AC1402" s="15">
        <f t="shared" si="484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60"/>
        <v>840</v>
      </c>
      <c r="Y1403" s="52">
        <f t="shared" si="461"/>
        <v>0</v>
      </c>
      <c r="Z1403" s="52">
        <f t="shared" si="462"/>
        <v>0</v>
      </c>
      <c r="AA1403" s="52">
        <f t="shared" si="463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800</v>
      </c>
      <c r="AF1403" s="60"/>
      <c r="AH1403" s="20"/>
    </row>
    <row r="1404" spans="1:34">
      <c r="A1404" s="99" t="s">
        <v>801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60"/>
        <v>968.8</v>
      </c>
      <c r="Y1404" s="14">
        <f t="shared" si="461"/>
        <v>0</v>
      </c>
      <c r="Z1404" s="14">
        <f t="shared" si="462"/>
        <v>0</v>
      </c>
      <c r="AA1404" s="14">
        <f t="shared" si="463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802</v>
      </c>
      <c r="B1405" s="91">
        <v>32</v>
      </c>
      <c r="C1405" s="21" t="s">
        <v>835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60"/>
        <v>784</v>
      </c>
      <c r="Y1405" s="14">
        <f t="shared" si="461"/>
        <v>0</v>
      </c>
      <c r="Z1405" s="14">
        <f t="shared" si="462"/>
        <v>0</v>
      </c>
      <c r="AA1405" s="14">
        <f t="shared" si="463"/>
        <v>0</v>
      </c>
      <c r="AB1405" s="14">
        <f>R1405+W1405</f>
        <v>0</v>
      </c>
      <c r="AC1405" s="15">
        <f t="shared" ref="AC1405:AC1417" si="486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803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60"/>
        <v>784</v>
      </c>
      <c r="Y1406" s="14">
        <f t="shared" si="461"/>
        <v>0</v>
      </c>
      <c r="Z1406" s="14">
        <f t="shared" si="462"/>
        <v>0</v>
      </c>
      <c r="AA1406" s="14">
        <f t="shared" si="463"/>
        <v>0</v>
      </c>
      <c r="AB1406" s="14">
        <f t="shared" ref="AB1406:AB1417" si="487">R1406+W1406</f>
        <v>0</v>
      </c>
      <c r="AC1406" s="15">
        <f t="shared" si="486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804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60"/>
        <v>784</v>
      </c>
      <c r="Y1407" s="14">
        <f t="shared" si="461"/>
        <v>0</v>
      </c>
      <c r="Z1407" s="14">
        <f t="shared" si="462"/>
        <v>0</v>
      </c>
      <c r="AA1407" s="14">
        <f t="shared" si="463"/>
        <v>0</v>
      </c>
      <c r="AB1407" s="14">
        <f t="shared" si="487"/>
        <v>0</v>
      </c>
      <c r="AC1407" s="15">
        <f t="shared" si="486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654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60"/>
        <v>784</v>
      </c>
      <c r="Y1408" s="14">
        <f t="shared" si="461"/>
        <v>0</v>
      </c>
      <c r="Z1408" s="14">
        <f t="shared" si="462"/>
        <v>0</v>
      </c>
      <c r="AA1408" s="14">
        <f t="shared" si="463"/>
        <v>0</v>
      </c>
      <c r="AB1408" s="14">
        <f t="shared" si="487"/>
        <v>0</v>
      </c>
      <c r="AC1408" s="15">
        <f t="shared" si="486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60"/>
        <v>273</v>
      </c>
      <c r="Y1409" s="14">
        <f t="shared" si="461"/>
        <v>651</v>
      </c>
      <c r="Z1409" s="14">
        <f t="shared" si="462"/>
        <v>0</v>
      </c>
      <c r="AA1409" s="14">
        <f t="shared" si="463"/>
        <v>0</v>
      </c>
      <c r="AB1409" s="14">
        <f t="shared" si="487"/>
        <v>0</v>
      </c>
      <c r="AC1409" s="15">
        <f t="shared" si="486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830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60"/>
        <v>273</v>
      </c>
      <c r="Y1410" s="14">
        <f t="shared" si="461"/>
        <v>0</v>
      </c>
      <c r="Z1410" s="14">
        <f t="shared" si="462"/>
        <v>651</v>
      </c>
      <c r="AA1410" s="14">
        <f t="shared" si="463"/>
        <v>0</v>
      </c>
      <c r="AB1410" s="14">
        <f t="shared" si="487"/>
        <v>0</v>
      </c>
      <c r="AC1410" s="15">
        <f t="shared" si="486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831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60"/>
        <v>273</v>
      </c>
      <c r="Y1411" s="14">
        <f t="shared" si="461"/>
        <v>0</v>
      </c>
      <c r="Z1411" s="14">
        <f t="shared" si="462"/>
        <v>0</v>
      </c>
      <c r="AA1411" s="14">
        <f t="shared" si="463"/>
        <v>651</v>
      </c>
      <c r="AB1411" s="14">
        <f t="shared" si="487"/>
        <v>0</v>
      </c>
      <c r="AC1411" s="15">
        <f t="shared" si="486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832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60"/>
        <v>273</v>
      </c>
      <c r="Y1412" s="14">
        <f t="shared" si="461"/>
        <v>0</v>
      </c>
      <c r="Z1412" s="14">
        <f t="shared" si="462"/>
        <v>0</v>
      </c>
      <c r="AA1412" s="14">
        <f t="shared" si="463"/>
        <v>0</v>
      </c>
      <c r="AB1412" s="14">
        <f t="shared" si="487"/>
        <v>651</v>
      </c>
      <c r="AC1412" s="15">
        <f t="shared" si="486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833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60"/>
        <v>966</v>
      </c>
      <c r="Y1413" s="14">
        <f t="shared" si="461"/>
        <v>0</v>
      </c>
      <c r="Z1413" s="14">
        <f t="shared" si="462"/>
        <v>0</v>
      </c>
      <c r="AA1413" s="14">
        <f t="shared" si="463"/>
        <v>0</v>
      </c>
      <c r="AB1413" s="14">
        <f t="shared" si="487"/>
        <v>0</v>
      </c>
      <c r="AC1413" s="15">
        <f t="shared" si="486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834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60"/>
        <v>966</v>
      </c>
      <c r="Y1414" s="14">
        <f t="shared" si="461"/>
        <v>0</v>
      </c>
      <c r="Z1414" s="14">
        <f t="shared" si="462"/>
        <v>0</v>
      </c>
      <c r="AA1414" s="14">
        <f t="shared" si="463"/>
        <v>0</v>
      </c>
      <c r="AB1414" s="14">
        <f t="shared" si="487"/>
        <v>0</v>
      </c>
      <c r="AC1414" s="15">
        <f t="shared" si="486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60"/>
        <v>966</v>
      </c>
      <c r="Y1415" s="14">
        <f t="shared" si="461"/>
        <v>0</v>
      </c>
      <c r="Z1415" s="14">
        <f t="shared" si="462"/>
        <v>0</v>
      </c>
      <c r="AA1415" s="14">
        <f t="shared" si="463"/>
        <v>0</v>
      </c>
      <c r="AB1415" s="14">
        <f t="shared" si="487"/>
        <v>0</v>
      </c>
      <c r="AC1415" s="15">
        <f t="shared" si="486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60"/>
        <v>1068.48</v>
      </c>
      <c r="Y1416" s="14">
        <f t="shared" si="461"/>
        <v>0</v>
      </c>
      <c r="Z1416" s="14">
        <f t="shared" si="462"/>
        <v>0</v>
      </c>
      <c r="AA1416" s="14">
        <f t="shared" si="463"/>
        <v>0</v>
      </c>
      <c r="AB1416" s="14">
        <f t="shared" si="487"/>
        <v>0</v>
      </c>
      <c r="AC1416" s="15">
        <f t="shared" si="486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60"/>
        <v>897.12000000000012</v>
      </c>
      <c r="Y1417" s="14">
        <f t="shared" si="461"/>
        <v>0</v>
      </c>
      <c r="Z1417" s="14">
        <f t="shared" si="462"/>
        <v>0</v>
      </c>
      <c r="AA1417" s="14">
        <f t="shared" si="463"/>
        <v>0</v>
      </c>
      <c r="AB1417" s="14">
        <f t="shared" si="487"/>
        <v>0</v>
      </c>
      <c r="AC1417" s="15">
        <f t="shared" si="486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798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60"/>
        <v>580.79999999999995</v>
      </c>
      <c r="Y1418" s="52">
        <f t="shared" si="461"/>
        <v>0</v>
      </c>
      <c r="Z1418" s="52">
        <f t="shared" si="462"/>
        <v>0</v>
      </c>
      <c r="AA1418" s="52">
        <f t="shared" si="463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800</v>
      </c>
      <c r="AF1418" s="60"/>
      <c r="AH1418" s="20"/>
    </row>
    <row r="1419" spans="1:34">
      <c r="A1419" s="99" t="s">
        <v>801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88">N1419+S1419</f>
        <v>755.04000000000008</v>
      </c>
      <c r="Y1419" s="14">
        <f t="shared" ref="Y1419:Y1432" si="489">O1419+T1419</f>
        <v>0</v>
      </c>
      <c r="Z1419" s="14">
        <f t="shared" ref="Z1419:Z1432" si="490">P1419+U1419</f>
        <v>0</v>
      </c>
      <c r="AA1419" s="14">
        <f t="shared" ref="AA1419:AA1432" si="491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802</v>
      </c>
      <c r="B1420" s="93">
        <v>16</v>
      </c>
      <c r="C1420" s="21" t="s">
        <v>835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88"/>
        <v>549.12</v>
      </c>
      <c r="Y1420" s="14">
        <f t="shared" si="489"/>
        <v>0</v>
      </c>
      <c r="Z1420" s="14">
        <f t="shared" si="490"/>
        <v>0</v>
      </c>
      <c r="AA1420" s="14">
        <f t="shared" si="491"/>
        <v>0</v>
      </c>
      <c r="AB1420" s="14">
        <f>R1420+W1420</f>
        <v>272</v>
      </c>
      <c r="AC1420" s="15">
        <f t="shared" ref="AC1420:AC1432" si="492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803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88"/>
        <v>549.12</v>
      </c>
      <c r="Y1421" s="14">
        <f t="shared" si="489"/>
        <v>0</v>
      </c>
      <c r="Z1421" s="14">
        <f t="shared" si="490"/>
        <v>0</v>
      </c>
      <c r="AA1421" s="14">
        <f t="shared" si="491"/>
        <v>0</v>
      </c>
      <c r="AB1421" s="14">
        <f t="shared" ref="AB1421:AB1432" si="493">R1421+W1421</f>
        <v>272</v>
      </c>
      <c r="AC1421" s="15">
        <f t="shared" si="492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804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88"/>
        <v>549.12</v>
      </c>
      <c r="Y1422" s="14">
        <f t="shared" si="489"/>
        <v>0</v>
      </c>
      <c r="Z1422" s="14">
        <f t="shared" si="490"/>
        <v>0</v>
      </c>
      <c r="AA1422" s="14">
        <f t="shared" si="491"/>
        <v>0</v>
      </c>
      <c r="AB1422" s="14">
        <f t="shared" si="493"/>
        <v>272</v>
      </c>
      <c r="AC1422" s="15">
        <f t="shared" si="492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654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88"/>
        <v>549.12</v>
      </c>
      <c r="Y1423" s="14">
        <f t="shared" si="489"/>
        <v>0</v>
      </c>
      <c r="Z1423" s="14">
        <f t="shared" si="490"/>
        <v>0</v>
      </c>
      <c r="AA1423" s="14">
        <f t="shared" si="491"/>
        <v>0</v>
      </c>
      <c r="AB1423" s="14">
        <f t="shared" si="493"/>
        <v>272</v>
      </c>
      <c r="AC1423" s="15">
        <f t="shared" si="492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595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399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88"/>
        <v>188.76</v>
      </c>
      <c r="Y1424" s="14">
        <f t="shared" si="489"/>
        <v>684</v>
      </c>
      <c r="Z1424" s="14">
        <f t="shared" si="490"/>
        <v>0</v>
      </c>
      <c r="AA1424" s="14">
        <f t="shared" si="491"/>
        <v>0</v>
      </c>
      <c r="AB1424" s="14">
        <f t="shared" si="493"/>
        <v>0</v>
      </c>
      <c r="AC1424" s="15">
        <f t="shared" si="492"/>
        <v>872.8</v>
      </c>
      <c r="AD1424" s="48">
        <f>(ROUND(AC1424-AC1418,1)/AC1418)</f>
        <v>1.3940520446096656E-2</v>
      </c>
      <c r="AE1424" s="113"/>
      <c r="AF1424" s="60"/>
      <c r="AH1424" s="20"/>
    </row>
    <row r="1425" spans="1:34">
      <c r="A1425" s="99" t="s">
        <v>830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399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88"/>
        <v>188.76</v>
      </c>
      <c r="Y1425" s="14">
        <f t="shared" si="489"/>
        <v>0</v>
      </c>
      <c r="Z1425" s="14">
        <f t="shared" si="490"/>
        <v>684</v>
      </c>
      <c r="AA1425" s="14">
        <f t="shared" si="491"/>
        <v>0</v>
      </c>
      <c r="AB1425" s="14">
        <f t="shared" si="493"/>
        <v>0</v>
      </c>
      <c r="AC1425" s="15">
        <f t="shared" si="492"/>
        <v>872.8</v>
      </c>
      <c r="AD1425" s="48">
        <f>(ROUND(AC1425-AC1418,1)/AC1418)</f>
        <v>1.3940520446096656E-2</v>
      </c>
      <c r="AE1425" s="113"/>
      <c r="AF1425" s="60"/>
      <c r="AH1425" s="20"/>
    </row>
    <row r="1426" spans="1:34">
      <c r="A1426" s="99" t="s">
        <v>831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399</v>
      </c>
      <c r="W1426" s="14">
        <f>(R1426/100)*(K1426*$K$11)+(R1426/100)*(L1426*$L$11)</f>
        <v>0</v>
      </c>
      <c r="X1426" s="14">
        <f t="shared" si="488"/>
        <v>188.76</v>
      </c>
      <c r="Y1426" s="14">
        <f t="shared" si="489"/>
        <v>0</v>
      </c>
      <c r="Z1426" s="14">
        <f t="shared" si="490"/>
        <v>0</v>
      </c>
      <c r="AA1426" s="14">
        <f t="shared" si="491"/>
        <v>684</v>
      </c>
      <c r="AB1426" s="14">
        <f t="shared" si="493"/>
        <v>0</v>
      </c>
      <c r="AC1426" s="15">
        <f t="shared" si="492"/>
        <v>872.8</v>
      </c>
      <c r="AD1426" s="48">
        <f>(ROUND(AC1426-AC1418,1)/AC1418)</f>
        <v>1.3940520446096656E-2</v>
      </c>
      <c r="AE1426" s="113"/>
      <c r="AF1426" s="60"/>
      <c r="AH1426" s="20"/>
    </row>
    <row r="1427" spans="1:34">
      <c r="A1427" s="99" t="s">
        <v>832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399</v>
      </c>
      <c r="X1427" s="14">
        <f t="shared" si="488"/>
        <v>188.76</v>
      </c>
      <c r="Y1427" s="14">
        <f t="shared" si="489"/>
        <v>0</v>
      </c>
      <c r="Z1427" s="14">
        <f t="shared" si="490"/>
        <v>0</v>
      </c>
      <c r="AA1427" s="14">
        <f t="shared" si="491"/>
        <v>0</v>
      </c>
      <c r="AB1427" s="14">
        <f t="shared" si="493"/>
        <v>684</v>
      </c>
      <c r="AC1427" s="15">
        <f t="shared" si="492"/>
        <v>872.8</v>
      </c>
      <c r="AD1427" s="48">
        <f>(ROUND(AC1427-AC1418,1)/AC1418)</f>
        <v>1.3940520446096656E-2</v>
      </c>
      <c r="AE1427" s="113"/>
      <c r="AF1427" s="60"/>
      <c r="AH1427" s="20"/>
    </row>
    <row r="1428" spans="1:34">
      <c r="A1428" s="99" t="s">
        <v>833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356.40000000000003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150</v>
      </c>
      <c r="X1428" s="14">
        <f t="shared" si="488"/>
        <v>554.40000000000009</v>
      </c>
      <c r="Y1428" s="14">
        <f t="shared" si="489"/>
        <v>0</v>
      </c>
      <c r="Z1428" s="14">
        <f t="shared" si="490"/>
        <v>0</v>
      </c>
      <c r="AA1428" s="14">
        <f t="shared" si="491"/>
        <v>0</v>
      </c>
      <c r="AB1428" s="14">
        <f t="shared" si="493"/>
        <v>300</v>
      </c>
      <c r="AC1428" s="15">
        <f t="shared" si="492"/>
        <v>854.4</v>
      </c>
      <c r="AD1428" s="48">
        <f>(ROUND(AC1428-AC1418,1)/AC1418)</f>
        <v>-7.4349442379182161E-3</v>
      </c>
      <c r="AE1428" s="113"/>
      <c r="AF1428" s="60"/>
      <c r="AH1428" s="20"/>
    </row>
    <row r="1429" spans="1:34">
      <c r="A1429" s="99" t="s">
        <v>834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672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88"/>
        <v>912</v>
      </c>
      <c r="Y1429" s="14">
        <f t="shared" si="489"/>
        <v>0</v>
      </c>
      <c r="Z1429" s="14">
        <f t="shared" si="490"/>
        <v>0</v>
      </c>
      <c r="AA1429" s="14">
        <f t="shared" si="491"/>
        <v>0</v>
      </c>
      <c r="AB1429" s="14">
        <f t="shared" si="493"/>
        <v>0</v>
      </c>
      <c r="AC1429" s="15">
        <f t="shared" si="492"/>
        <v>912</v>
      </c>
      <c r="AD1429" s="48">
        <f>(ROUND(AC1429-AC1418,1)/AC1418)</f>
        <v>5.9479553903345729E-2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672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88"/>
        <v>912</v>
      </c>
      <c r="Y1430" s="14">
        <f t="shared" si="489"/>
        <v>0</v>
      </c>
      <c r="Z1430" s="14">
        <f t="shared" si="490"/>
        <v>0</v>
      </c>
      <c r="AA1430" s="14">
        <f t="shared" si="491"/>
        <v>0</v>
      </c>
      <c r="AB1430" s="14">
        <f t="shared" si="493"/>
        <v>0</v>
      </c>
      <c r="AC1430" s="15">
        <f t="shared" si="492"/>
        <v>912</v>
      </c>
      <c r="AD1430" s="48">
        <f>(ROUND(AC1430-AC1418,1)/AC1418)</f>
        <v>5.9479553903345729E-2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88"/>
        <v>709.63200000000006</v>
      </c>
      <c r="Y1431" s="14">
        <f t="shared" si="489"/>
        <v>0</v>
      </c>
      <c r="Z1431" s="14">
        <f t="shared" si="490"/>
        <v>0</v>
      </c>
      <c r="AA1431" s="14">
        <f t="shared" si="491"/>
        <v>0</v>
      </c>
      <c r="AB1431" s="14">
        <f t="shared" si="493"/>
        <v>224</v>
      </c>
      <c r="AC1431" s="15">
        <f t="shared" si="492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88"/>
        <v>837.40800000000013</v>
      </c>
      <c r="Y1432" s="14">
        <f t="shared" si="489"/>
        <v>0</v>
      </c>
      <c r="Z1432" s="14">
        <f t="shared" si="490"/>
        <v>0</v>
      </c>
      <c r="AA1432" s="14">
        <f t="shared" si="491"/>
        <v>0</v>
      </c>
      <c r="AB1432" s="14">
        <f t="shared" si="493"/>
        <v>224</v>
      </c>
      <c r="AC1432" s="15">
        <f t="shared" si="492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60"/>
        <v>842.40000000000009</v>
      </c>
      <c r="Y1433" s="52">
        <f t="shared" si="461"/>
        <v>0</v>
      </c>
      <c r="Z1433" s="52">
        <f t="shared" si="462"/>
        <v>0</v>
      </c>
      <c r="AA1433" s="52">
        <f t="shared" si="463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801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94">N1434+S1434</f>
        <v>972</v>
      </c>
      <c r="Y1434" s="14">
        <f t="shared" ref="Y1434:Y1447" si="495">O1434+T1434</f>
        <v>0</v>
      </c>
      <c r="Z1434" s="14">
        <f t="shared" ref="Z1434:Z1447" si="496">P1434+U1434</f>
        <v>0</v>
      </c>
      <c r="AA1434" s="14">
        <f t="shared" ref="AA1434:AA1447" si="497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800</v>
      </c>
      <c r="AF1434" s="60"/>
      <c r="AH1434" s="20"/>
    </row>
    <row r="1435" spans="1:34">
      <c r="A1435" s="99" t="s">
        <v>802</v>
      </c>
      <c r="B1435" s="91">
        <v>18</v>
      </c>
      <c r="C1435" s="21" t="s">
        <v>835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94"/>
        <v>790.56000000000006</v>
      </c>
      <c r="Y1435" s="14">
        <f t="shared" si="495"/>
        <v>0</v>
      </c>
      <c r="Z1435" s="14">
        <f t="shared" si="496"/>
        <v>0</v>
      </c>
      <c r="AA1435" s="14">
        <f t="shared" si="497"/>
        <v>0</v>
      </c>
      <c r="AB1435" s="14">
        <f>R1435+W1435</f>
        <v>0</v>
      </c>
      <c r="AC1435" s="15">
        <f t="shared" ref="AC1435:AC1447" si="498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803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94"/>
        <v>790.56000000000006</v>
      </c>
      <c r="Y1436" s="14">
        <f t="shared" si="495"/>
        <v>0</v>
      </c>
      <c r="Z1436" s="14">
        <f t="shared" si="496"/>
        <v>0</v>
      </c>
      <c r="AA1436" s="14">
        <f t="shared" si="497"/>
        <v>0</v>
      </c>
      <c r="AB1436" s="14">
        <f t="shared" ref="AB1436:AB1447" si="499">R1436+W1436</f>
        <v>0</v>
      </c>
      <c r="AC1436" s="15">
        <f t="shared" si="498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804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94"/>
        <v>790.56000000000006</v>
      </c>
      <c r="Y1437" s="14">
        <f t="shared" si="495"/>
        <v>0</v>
      </c>
      <c r="Z1437" s="14">
        <f t="shared" si="496"/>
        <v>0</v>
      </c>
      <c r="AA1437" s="14">
        <f t="shared" si="497"/>
        <v>0</v>
      </c>
      <c r="AB1437" s="14">
        <f t="shared" si="499"/>
        <v>0</v>
      </c>
      <c r="AC1437" s="15">
        <f t="shared" si="498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654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94"/>
        <v>790.56000000000006</v>
      </c>
      <c r="Y1438" s="14">
        <f t="shared" si="495"/>
        <v>0</v>
      </c>
      <c r="Z1438" s="14">
        <f t="shared" si="496"/>
        <v>0</v>
      </c>
      <c r="AA1438" s="14">
        <f t="shared" si="497"/>
        <v>0</v>
      </c>
      <c r="AB1438" s="14">
        <f t="shared" si="499"/>
        <v>0</v>
      </c>
      <c r="AC1438" s="15">
        <f t="shared" si="498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94"/>
        <v>273.77999999999997</v>
      </c>
      <c r="Y1439" s="14">
        <f t="shared" si="495"/>
        <v>656.1</v>
      </c>
      <c r="Z1439" s="14">
        <f t="shared" si="496"/>
        <v>0</v>
      </c>
      <c r="AA1439" s="14">
        <f t="shared" si="497"/>
        <v>0</v>
      </c>
      <c r="AB1439" s="14">
        <f t="shared" si="499"/>
        <v>0</v>
      </c>
      <c r="AC1439" s="15">
        <f t="shared" si="498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830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94"/>
        <v>273.77999999999997</v>
      </c>
      <c r="Y1440" s="14">
        <f t="shared" si="495"/>
        <v>0</v>
      </c>
      <c r="Z1440" s="14">
        <f t="shared" si="496"/>
        <v>656.1</v>
      </c>
      <c r="AA1440" s="14">
        <f t="shared" si="497"/>
        <v>0</v>
      </c>
      <c r="AB1440" s="14">
        <f t="shared" si="499"/>
        <v>0</v>
      </c>
      <c r="AC1440" s="15">
        <f t="shared" si="498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831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94"/>
        <v>273.77999999999997</v>
      </c>
      <c r="Y1441" s="14">
        <f t="shared" si="495"/>
        <v>0</v>
      </c>
      <c r="Z1441" s="14">
        <f t="shared" si="496"/>
        <v>0</v>
      </c>
      <c r="AA1441" s="14">
        <f t="shared" si="497"/>
        <v>656.1</v>
      </c>
      <c r="AB1441" s="14">
        <f t="shared" si="499"/>
        <v>0</v>
      </c>
      <c r="AC1441" s="15">
        <f t="shared" si="498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832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94"/>
        <v>273.77999999999997</v>
      </c>
      <c r="Y1442" s="14">
        <f t="shared" si="495"/>
        <v>0</v>
      </c>
      <c r="Z1442" s="14">
        <f t="shared" si="496"/>
        <v>0</v>
      </c>
      <c r="AA1442" s="14">
        <f t="shared" si="497"/>
        <v>0</v>
      </c>
      <c r="AB1442" s="14">
        <f t="shared" si="499"/>
        <v>656.1</v>
      </c>
      <c r="AC1442" s="15">
        <f t="shared" si="498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833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94"/>
        <v>972</v>
      </c>
      <c r="Y1443" s="14">
        <f t="shared" si="495"/>
        <v>0</v>
      </c>
      <c r="Z1443" s="14">
        <f t="shared" si="496"/>
        <v>0</v>
      </c>
      <c r="AA1443" s="14">
        <f t="shared" si="497"/>
        <v>0</v>
      </c>
      <c r="AB1443" s="14">
        <f t="shared" si="499"/>
        <v>0</v>
      </c>
      <c r="AC1443" s="15">
        <f t="shared" si="498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834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94"/>
        <v>972</v>
      </c>
      <c r="Y1444" s="14">
        <f t="shared" si="495"/>
        <v>0</v>
      </c>
      <c r="Z1444" s="14">
        <f t="shared" si="496"/>
        <v>0</v>
      </c>
      <c r="AA1444" s="14">
        <f t="shared" si="497"/>
        <v>0</v>
      </c>
      <c r="AB1444" s="14">
        <f t="shared" si="499"/>
        <v>0</v>
      </c>
      <c r="AC1444" s="15">
        <f t="shared" si="498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94"/>
        <v>972</v>
      </c>
      <c r="Y1445" s="14">
        <f t="shared" si="495"/>
        <v>0</v>
      </c>
      <c r="Z1445" s="14">
        <f t="shared" si="496"/>
        <v>0</v>
      </c>
      <c r="AA1445" s="14">
        <f t="shared" si="497"/>
        <v>0</v>
      </c>
      <c r="AB1445" s="14">
        <f t="shared" si="499"/>
        <v>0</v>
      </c>
      <c r="AC1445" s="15">
        <f t="shared" si="498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94"/>
        <v>913.68000000000006</v>
      </c>
      <c r="Y1446" s="14">
        <f t="shared" si="495"/>
        <v>0</v>
      </c>
      <c r="Z1446" s="14">
        <f t="shared" si="496"/>
        <v>0</v>
      </c>
      <c r="AA1446" s="14">
        <f t="shared" si="497"/>
        <v>0</v>
      </c>
      <c r="AB1446" s="14">
        <f t="shared" si="499"/>
        <v>0</v>
      </c>
      <c r="AC1446" s="15">
        <f t="shared" si="498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94"/>
        <v>1064.0160000000001</v>
      </c>
      <c r="Y1447" s="14">
        <f t="shared" si="495"/>
        <v>0</v>
      </c>
      <c r="Z1447" s="14">
        <f t="shared" si="496"/>
        <v>0</v>
      </c>
      <c r="AA1447" s="14">
        <f t="shared" si="497"/>
        <v>0</v>
      </c>
      <c r="AB1447" s="14">
        <f t="shared" si="499"/>
        <v>0</v>
      </c>
      <c r="AC1447" s="15">
        <f t="shared" si="498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500">N1448+S1448</f>
        <v>840</v>
      </c>
      <c r="Y1448" s="52">
        <f t="shared" ref="Y1448:Y1477" si="501">O1448+T1448</f>
        <v>0</v>
      </c>
      <c r="Z1448" s="52">
        <f t="shared" ref="Z1448:Z1477" si="502">P1448+U1448</f>
        <v>0</v>
      </c>
      <c r="AA1448" s="52">
        <f t="shared" ref="AA1448:AA1477" si="503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801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500"/>
        <v>972</v>
      </c>
      <c r="Y1449" s="14">
        <f t="shared" si="501"/>
        <v>0</v>
      </c>
      <c r="Z1449" s="14">
        <f t="shared" si="502"/>
        <v>0</v>
      </c>
      <c r="AA1449" s="14">
        <f t="shared" si="503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800</v>
      </c>
      <c r="AF1449" s="60"/>
      <c r="AH1449" s="20"/>
    </row>
    <row r="1450" spans="1:34">
      <c r="A1450" s="99" t="s">
        <v>802</v>
      </c>
      <c r="B1450" s="93">
        <v>18</v>
      </c>
      <c r="C1450" s="21" t="s">
        <v>835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500"/>
        <v>786</v>
      </c>
      <c r="Y1450" s="14">
        <f t="shared" si="501"/>
        <v>0</v>
      </c>
      <c r="Z1450" s="14">
        <f t="shared" si="502"/>
        <v>0</v>
      </c>
      <c r="AA1450" s="14">
        <f t="shared" si="503"/>
        <v>0</v>
      </c>
      <c r="AB1450" s="14">
        <f>R1450+W1450</f>
        <v>0</v>
      </c>
      <c r="AC1450" s="15">
        <f t="shared" ref="AC1450:AC1462" si="504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803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500"/>
        <v>786</v>
      </c>
      <c r="Y1451" s="14">
        <f t="shared" si="501"/>
        <v>0</v>
      </c>
      <c r="Z1451" s="14">
        <f t="shared" si="502"/>
        <v>0</v>
      </c>
      <c r="AA1451" s="14">
        <f t="shared" si="503"/>
        <v>0</v>
      </c>
      <c r="AB1451" s="14">
        <f t="shared" ref="AB1451:AB1462" si="505">R1451+W1451</f>
        <v>0</v>
      </c>
      <c r="AC1451" s="15">
        <f t="shared" si="504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804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500"/>
        <v>786</v>
      </c>
      <c r="Y1452" s="14">
        <f t="shared" si="501"/>
        <v>0</v>
      </c>
      <c r="Z1452" s="14">
        <f t="shared" si="502"/>
        <v>0</v>
      </c>
      <c r="AA1452" s="14">
        <f t="shared" si="503"/>
        <v>0</v>
      </c>
      <c r="AB1452" s="14">
        <f t="shared" si="505"/>
        <v>0</v>
      </c>
      <c r="AC1452" s="15">
        <f t="shared" si="504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654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500"/>
        <v>786</v>
      </c>
      <c r="Y1453" s="14">
        <f t="shared" si="501"/>
        <v>0</v>
      </c>
      <c r="Z1453" s="14">
        <f t="shared" si="502"/>
        <v>0</v>
      </c>
      <c r="AA1453" s="14">
        <f t="shared" si="503"/>
        <v>0</v>
      </c>
      <c r="AB1453" s="14">
        <f t="shared" si="505"/>
        <v>0</v>
      </c>
      <c r="AC1453" s="15">
        <f t="shared" si="504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500"/>
        <v>273</v>
      </c>
      <c r="Y1454" s="14">
        <f t="shared" si="501"/>
        <v>652.5</v>
      </c>
      <c r="Z1454" s="14">
        <f t="shared" si="502"/>
        <v>0</v>
      </c>
      <c r="AA1454" s="14">
        <f t="shared" si="503"/>
        <v>0</v>
      </c>
      <c r="AB1454" s="14">
        <f t="shared" si="505"/>
        <v>0</v>
      </c>
      <c r="AC1454" s="15">
        <f t="shared" si="504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830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500"/>
        <v>273</v>
      </c>
      <c r="Y1455" s="14">
        <f t="shared" si="501"/>
        <v>0</v>
      </c>
      <c r="Z1455" s="14">
        <f t="shared" si="502"/>
        <v>652.5</v>
      </c>
      <c r="AA1455" s="14">
        <f t="shared" si="503"/>
        <v>0</v>
      </c>
      <c r="AB1455" s="14">
        <f t="shared" si="505"/>
        <v>0</v>
      </c>
      <c r="AC1455" s="15">
        <f t="shared" si="504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831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500"/>
        <v>273</v>
      </c>
      <c r="Y1456" s="14">
        <f t="shared" si="501"/>
        <v>0</v>
      </c>
      <c r="Z1456" s="14">
        <f t="shared" si="502"/>
        <v>0</v>
      </c>
      <c r="AA1456" s="14">
        <f t="shared" si="503"/>
        <v>652.5</v>
      </c>
      <c r="AB1456" s="14">
        <f t="shared" si="505"/>
        <v>0</v>
      </c>
      <c r="AC1456" s="15">
        <f t="shared" si="504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832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500"/>
        <v>273</v>
      </c>
      <c r="Y1457" s="14">
        <f t="shared" si="501"/>
        <v>0</v>
      </c>
      <c r="Z1457" s="14">
        <f t="shared" si="502"/>
        <v>0</v>
      </c>
      <c r="AA1457" s="14">
        <f t="shared" si="503"/>
        <v>0</v>
      </c>
      <c r="AB1457" s="14">
        <f t="shared" si="505"/>
        <v>652.5</v>
      </c>
      <c r="AC1457" s="15">
        <f t="shared" si="504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833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500"/>
        <v>967.5</v>
      </c>
      <c r="Y1458" s="14">
        <f t="shared" si="501"/>
        <v>0</v>
      </c>
      <c r="Z1458" s="14">
        <f t="shared" si="502"/>
        <v>0</v>
      </c>
      <c r="AA1458" s="14">
        <f t="shared" si="503"/>
        <v>0</v>
      </c>
      <c r="AB1458" s="14">
        <f t="shared" si="505"/>
        <v>0</v>
      </c>
      <c r="AC1458" s="15">
        <f t="shared" si="504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834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500"/>
        <v>967.5</v>
      </c>
      <c r="Y1459" s="14">
        <f t="shared" si="501"/>
        <v>0</v>
      </c>
      <c r="Z1459" s="14">
        <f t="shared" si="502"/>
        <v>0</v>
      </c>
      <c r="AA1459" s="14">
        <f t="shared" si="503"/>
        <v>0</v>
      </c>
      <c r="AB1459" s="14">
        <f t="shared" si="505"/>
        <v>0</v>
      </c>
      <c r="AC1459" s="15">
        <f t="shared" si="504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500"/>
        <v>967.5</v>
      </c>
      <c r="Y1460" s="14">
        <f t="shared" si="501"/>
        <v>0</v>
      </c>
      <c r="Z1460" s="14">
        <f t="shared" si="502"/>
        <v>0</v>
      </c>
      <c r="AA1460" s="14">
        <f t="shared" si="503"/>
        <v>0</v>
      </c>
      <c r="AB1460" s="14">
        <f t="shared" si="505"/>
        <v>0</v>
      </c>
      <c r="AC1460" s="15">
        <f t="shared" si="504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500"/>
        <v>903.59999999999991</v>
      </c>
      <c r="Y1461" s="14">
        <f t="shared" si="501"/>
        <v>0</v>
      </c>
      <c r="Z1461" s="14">
        <f t="shared" si="502"/>
        <v>0</v>
      </c>
      <c r="AA1461" s="14">
        <f t="shared" si="503"/>
        <v>0</v>
      </c>
      <c r="AB1461" s="14">
        <f t="shared" si="505"/>
        <v>0</v>
      </c>
      <c r="AC1461" s="15">
        <f t="shared" si="504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500"/>
        <v>1069.1999999999998</v>
      </c>
      <c r="Y1462" s="14">
        <f t="shared" si="501"/>
        <v>0</v>
      </c>
      <c r="Z1462" s="14">
        <f t="shared" si="502"/>
        <v>0</v>
      </c>
      <c r="AA1462" s="14">
        <f t="shared" si="503"/>
        <v>0</v>
      </c>
      <c r="AB1462" s="14">
        <f t="shared" si="505"/>
        <v>0</v>
      </c>
      <c r="AC1462" s="15">
        <f t="shared" si="504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500"/>
        <v>857.6</v>
      </c>
      <c r="Y1463" s="52">
        <f t="shared" si="501"/>
        <v>0</v>
      </c>
      <c r="Z1463" s="52">
        <f t="shared" si="502"/>
        <v>0</v>
      </c>
      <c r="AA1463" s="52">
        <f t="shared" si="503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801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500"/>
        <v>975.52</v>
      </c>
      <c r="Y1464" s="14">
        <f t="shared" si="501"/>
        <v>0</v>
      </c>
      <c r="Z1464" s="14">
        <f t="shared" si="502"/>
        <v>0</v>
      </c>
      <c r="AA1464" s="14">
        <f t="shared" si="503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800</v>
      </c>
      <c r="AF1464" s="60"/>
      <c r="AH1464" s="20"/>
    </row>
    <row r="1465" spans="1:34">
      <c r="A1465" s="99" t="s">
        <v>802</v>
      </c>
      <c r="B1465" s="91">
        <v>10</v>
      </c>
      <c r="C1465" s="21" t="s">
        <v>835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500"/>
        <v>798.64</v>
      </c>
      <c r="Y1465" s="14">
        <f t="shared" si="501"/>
        <v>0</v>
      </c>
      <c r="Z1465" s="14">
        <f t="shared" si="502"/>
        <v>0</v>
      </c>
      <c r="AA1465" s="14">
        <f t="shared" si="503"/>
        <v>0</v>
      </c>
      <c r="AB1465" s="14">
        <f>R1465+W1465</f>
        <v>0</v>
      </c>
      <c r="AC1465" s="15">
        <f t="shared" ref="AC1465:AC1477" si="506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803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500"/>
        <v>798.64</v>
      </c>
      <c r="Y1466" s="14">
        <f t="shared" si="501"/>
        <v>0</v>
      </c>
      <c r="Z1466" s="14">
        <f t="shared" si="502"/>
        <v>0</v>
      </c>
      <c r="AA1466" s="14">
        <f t="shared" si="503"/>
        <v>0</v>
      </c>
      <c r="AB1466" s="14">
        <f t="shared" ref="AB1466:AB1477" si="507">R1466+W1466</f>
        <v>0</v>
      </c>
      <c r="AC1466" s="15">
        <f t="shared" si="506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804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500"/>
        <v>798.64</v>
      </c>
      <c r="Y1467" s="14">
        <f t="shared" si="501"/>
        <v>0</v>
      </c>
      <c r="Z1467" s="14">
        <f t="shared" si="502"/>
        <v>0</v>
      </c>
      <c r="AA1467" s="14">
        <f t="shared" si="503"/>
        <v>0</v>
      </c>
      <c r="AB1467" s="14">
        <f t="shared" si="507"/>
        <v>0</v>
      </c>
      <c r="AC1467" s="15">
        <f t="shared" si="506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654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500"/>
        <v>798.64</v>
      </c>
      <c r="Y1468" s="14">
        <f t="shared" si="501"/>
        <v>0</v>
      </c>
      <c r="Z1468" s="14">
        <f t="shared" si="502"/>
        <v>0</v>
      </c>
      <c r="AA1468" s="14">
        <f t="shared" si="503"/>
        <v>0</v>
      </c>
      <c r="AB1468" s="14">
        <f t="shared" si="507"/>
        <v>0</v>
      </c>
      <c r="AC1468" s="15">
        <f t="shared" si="506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500"/>
        <v>278.72000000000003</v>
      </c>
      <c r="Y1469" s="14">
        <f t="shared" si="501"/>
        <v>649.9</v>
      </c>
      <c r="Z1469" s="14">
        <f t="shared" si="502"/>
        <v>0</v>
      </c>
      <c r="AA1469" s="14">
        <f t="shared" si="503"/>
        <v>0</v>
      </c>
      <c r="AB1469" s="14">
        <f t="shared" si="507"/>
        <v>0</v>
      </c>
      <c r="AC1469" s="15">
        <f t="shared" si="506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830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500"/>
        <v>278.72000000000003</v>
      </c>
      <c r="Y1470" s="14">
        <f t="shared" si="501"/>
        <v>0</v>
      </c>
      <c r="Z1470" s="14">
        <f t="shared" si="502"/>
        <v>649.9</v>
      </c>
      <c r="AA1470" s="14">
        <f t="shared" si="503"/>
        <v>0</v>
      </c>
      <c r="AB1470" s="14">
        <f t="shared" si="507"/>
        <v>0</v>
      </c>
      <c r="AC1470" s="15">
        <f t="shared" si="506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831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500"/>
        <v>278.72000000000003</v>
      </c>
      <c r="Y1471" s="14">
        <f t="shared" si="501"/>
        <v>0</v>
      </c>
      <c r="Z1471" s="14">
        <f t="shared" si="502"/>
        <v>0</v>
      </c>
      <c r="AA1471" s="14">
        <f t="shared" si="503"/>
        <v>649.9</v>
      </c>
      <c r="AB1471" s="14">
        <f t="shared" si="507"/>
        <v>0</v>
      </c>
      <c r="AC1471" s="15">
        <f t="shared" si="506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832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500"/>
        <v>278.72000000000003</v>
      </c>
      <c r="Y1472" s="14">
        <f t="shared" si="501"/>
        <v>0</v>
      </c>
      <c r="Z1472" s="14">
        <f t="shared" si="502"/>
        <v>0</v>
      </c>
      <c r="AA1472" s="14">
        <f t="shared" si="503"/>
        <v>0</v>
      </c>
      <c r="AB1472" s="14">
        <f t="shared" si="507"/>
        <v>649.9</v>
      </c>
      <c r="AC1472" s="15">
        <f t="shared" si="506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833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500"/>
        <v>1085.3999999999999</v>
      </c>
      <c r="Y1473" s="14">
        <f t="shared" si="501"/>
        <v>0</v>
      </c>
      <c r="Z1473" s="14">
        <f t="shared" si="502"/>
        <v>0</v>
      </c>
      <c r="AA1473" s="14">
        <f t="shared" si="503"/>
        <v>0</v>
      </c>
      <c r="AB1473" s="14">
        <f t="shared" si="507"/>
        <v>0</v>
      </c>
      <c r="AC1473" s="15">
        <f t="shared" si="506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834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500"/>
        <v>1020</v>
      </c>
      <c r="Y1474" s="14">
        <f t="shared" si="501"/>
        <v>0</v>
      </c>
      <c r="Z1474" s="14">
        <f t="shared" si="502"/>
        <v>0</v>
      </c>
      <c r="AA1474" s="14">
        <f t="shared" si="503"/>
        <v>0</v>
      </c>
      <c r="AB1474" s="14">
        <f t="shared" si="507"/>
        <v>0</v>
      </c>
      <c r="AC1474" s="15">
        <f t="shared" si="506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500"/>
        <v>1020</v>
      </c>
      <c r="Y1475" s="14">
        <f t="shared" si="501"/>
        <v>0</v>
      </c>
      <c r="Z1475" s="14">
        <f t="shared" si="502"/>
        <v>0</v>
      </c>
      <c r="AA1475" s="14">
        <f t="shared" si="503"/>
        <v>0</v>
      </c>
      <c r="AB1475" s="14">
        <f t="shared" si="507"/>
        <v>0</v>
      </c>
      <c r="AC1475" s="15">
        <f t="shared" si="506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500"/>
        <v>934.78399999999999</v>
      </c>
      <c r="Y1476" s="14">
        <f t="shared" si="501"/>
        <v>0</v>
      </c>
      <c r="Z1476" s="14">
        <f t="shared" si="502"/>
        <v>0</v>
      </c>
      <c r="AA1476" s="14">
        <f t="shared" si="503"/>
        <v>0</v>
      </c>
      <c r="AB1476" s="14">
        <f t="shared" si="507"/>
        <v>0</v>
      </c>
      <c r="AC1476" s="15">
        <f t="shared" si="506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500"/>
        <v>1056.992</v>
      </c>
      <c r="Y1477" s="14">
        <f t="shared" si="501"/>
        <v>0</v>
      </c>
      <c r="Z1477" s="14">
        <f t="shared" si="502"/>
        <v>0</v>
      </c>
      <c r="AA1477" s="14">
        <f t="shared" si="503"/>
        <v>0</v>
      </c>
      <c r="AB1477" s="14">
        <f t="shared" si="507"/>
        <v>0</v>
      </c>
      <c r="AC1477" s="15">
        <f t="shared" si="506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508">N1478+S1478</f>
        <v>800</v>
      </c>
      <c r="Y1478" s="52">
        <f t="shared" ref="Y1478:Y1492" si="509">O1478+T1478</f>
        <v>0</v>
      </c>
      <c r="Z1478" s="52">
        <f t="shared" ref="Z1478:Z1492" si="510">P1478+U1478</f>
        <v>0</v>
      </c>
      <c r="AA1478" s="52">
        <f t="shared" ref="AA1478:AA1492" si="511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801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508"/>
        <v>928</v>
      </c>
      <c r="Y1479" s="14">
        <f t="shared" si="509"/>
        <v>0</v>
      </c>
      <c r="Z1479" s="14">
        <f t="shared" si="510"/>
        <v>0</v>
      </c>
      <c r="AA1479" s="14">
        <f t="shared" si="511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800</v>
      </c>
      <c r="AF1479" s="60"/>
      <c r="AH1479" s="20"/>
    </row>
    <row r="1480" spans="1:34">
      <c r="A1480" s="99" t="s">
        <v>802</v>
      </c>
      <c r="B1480" s="93">
        <v>0</v>
      </c>
      <c r="C1480" s="21" t="s">
        <v>835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508"/>
        <v>760</v>
      </c>
      <c r="Y1480" s="14">
        <f t="shared" si="509"/>
        <v>0</v>
      </c>
      <c r="Z1480" s="14">
        <f t="shared" si="510"/>
        <v>0</v>
      </c>
      <c r="AA1480" s="14">
        <f t="shared" si="511"/>
        <v>0</v>
      </c>
      <c r="AB1480" s="14">
        <f>R1480+W1480</f>
        <v>0</v>
      </c>
      <c r="AC1480" s="15">
        <f t="shared" ref="AC1480:AC1492" si="512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803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508"/>
        <v>760</v>
      </c>
      <c r="Y1481" s="14">
        <f t="shared" si="509"/>
        <v>0</v>
      </c>
      <c r="Z1481" s="14">
        <f t="shared" si="510"/>
        <v>0</v>
      </c>
      <c r="AA1481" s="14">
        <f t="shared" si="511"/>
        <v>0</v>
      </c>
      <c r="AB1481" s="14">
        <f t="shared" ref="AB1481:AB1492" si="513">R1481+W1481</f>
        <v>0</v>
      </c>
      <c r="AC1481" s="15">
        <f t="shared" si="512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804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508"/>
        <v>760</v>
      </c>
      <c r="Y1482" s="14">
        <f t="shared" si="509"/>
        <v>0</v>
      </c>
      <c r="Z1482" s="14">
        <f t="shared" si="510"/>
        <v>0</v>
      </c>
      <c r="AA1482" s="14">
        <f t="shared" si="511"/>
        <v>0</v>
      </c>
      <c r="AB1482" s="14">
        <f t="shared" si="513"/>
        <v>0</v>
      </c>
      <c r="AC1482" s="15">
        <f t="shared" si="512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654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508"/>
        <v>760</v>
      </c>
      <c r="Y1483" s="14">
        <f t="shared" si="509"/>
        <v>0</v>
      </c>
      <c r="Z1483" s="14">
        <f t="shared" si="510"/>
        <v>0</v>
      </c>
      <c r="AA1483" s="14">
        <f t="shared" si="511"/>
        <v>0</v>
      </c>
      <c r="AB1483" s="14">
        <f t="shared" si="513"/>
        <v>0</v>
      </c>
      <c r="AC1483" s="15">
        <f t="shared" si="512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508"/>
        <v>260</v>
      </c>
      <c r="Y1484" s="14">
        <f t="shared" si="509"/>
        <v>624</v>
      </c>
      <c r="Z1484" s="14">
        <f t="shared" si="510"/>
        <v>0</v>
      </c>
      <c r="AA1484" s="14">
        <f t="shared" si="511"/>
        <v>0</v>
      </c>
      <c r="AB1484" s="14">
        <f t="shared" si="513"/>
        <v>0</v>
      </c>
      <c r="AC1484" s="15">
        <f t="shared" si="512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830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508"/>
        <v>260</v>
      </c>
      <c r="Y1485" s="14">
        <f t="shared" si="509"/>
        <v>0</v>
      </c>
      <c r="Z1485" s="14">
        <f t="shared" si="510"/>
        <v>624</v>
      </c>
      <c r="AA1485" s="14">
        <f t="shared" si="511"/>
        <v>0</v>
      </c>
      <c r="AB1485" s="14">
        <f t="shared" si="513"/>
        <v>0</v>
      </c>
      <c r="AC1485" s="15">
        <f t="shared" si="512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831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508"/>
        <v>260</v>
      </c>
      <c r="Y1486" s="14">
        <f t="shared" si="509"/>
        <v>0</v>
      </c>
      <c r="Z1486" s="14">
        <f t="shared" si="510"/>
        <v>0</v>
      </c>
      <c r="AA1486" s="14">
        <f t="shared" si="511"/>
        <v>624</v>
      </c>
      <c r="AB1486" s="14">
        <f t="shared" si="513"/>
        <v>0</v>
      </c>
      <c r="AC1486" s="15">
        <f t="shared" si="512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832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508"/>
        <v>260</v>
      </c>
      <c r="Y1487" s="14">
        <f t="shared" si="509"/>
        <v>0</v>
      </c>
      <c r="Z1487" s="14">
        <f t="shared" si="510"/>
        <v>0</v>
      </c>
      <c r="AA1487" s="14">
        <f t="shared" si="511"/>
        <v>0</v>
      </c>
      <c r="AB1487" s="14">
        <f t="shared" si="513"/>
        <v>624</v>
      </c>
      <c r="AC1487" s="15">
        <f t="shared" si="512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833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508"/>
        <v>930</v>
      </c>
      <c r="Y1488" s="14">
        <f t="shared" si="509"/>
        <v>0</v>
      </c>
      <c r="Z1488" s="14">
        <f t="shared" si="510"/>
        <v>0</v>
      </c>
      <c r="AA1488" s="14">
        <f t="shared" si="511"/>
        <v>0</v>
      </c>
      <c r="AB1488" s="14">
        <f t="shared" si="513"/>
        <v>0</v>
      </c>
      <c r="AC1488" s="15">
        <f t="shared" si="512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834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508"/>
        <v>930</v>
      </c>
      <c r="Y1489" s="14">
        <f t="shared" si="509"/>
        <v>0</v>
      </c>
      <c r="Z1489" s="14">
        <f t="shared" si="510"/>
        <v>0</v>
      </c>
      <c r="AA1489" s="14">
        <f t="shared" si="511"/>
        <v>0</v>
      </c>
      <c r="AB1489" s="14">
        <f t="shared" si="513"/>
        <v>0</v>
      </c>
      <c r="AC1489" s="15">
        <f t="shared" si="512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508"/>
        <v>930</v>
      </c>
      <c r="Y1490" s="14">
        <f t="shared" si="509"/>
        <v>0</v>
      </c>
      <c r="Z1490" s="14">
        <f t="shared" si="510"/>
        <v>0</v>
      </c>
      <c r="AA1490" s="14">
        <f t="shared" si="511"/>
        <v>0</v>
      </c>
      <c r="AB1490" s="14">
        <f t="shared" si="513"/>
        <v>0</v>
      </c>
      <c r="AC1490" s="15">
        <f t="shared" si="512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508"/>
        <v>860.8</v>
      </c>
      <c r="Y1491" s="14">
        <f t="shared" si="509"/>
        <v>0</v>
      </c>
      <c r="Z1491" s="14">
        <f t="shared" si="510"/>
        <v>0</v>
      </c>
      <c r="AA1491" s="14">
        <f t="shared" si="511"/>
        <v>0</v>
      </c>
      <c r="AB1491" s="14">
        <f t="shared" si="513"/>
        <v>0</v>
      </c>
      <c r="AC1491" s="15">
        <f t="shared" si="512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508"/>
        <v>1036.8000000000002</v>
      </c>
      <c r="Y1492" s="14">
        <f t="shared" si="509"/>
        <v>0</v>
      </c>
      <c r="Z1492" s="14">
        <f t="shared" si="510"/>
        <v>0</v>
      </c>
      <c r="AA1492" s="14">
        <f t="shared" si="511"/>
        <v>0</v>
      </c>
      <c r="AB1492" s="14">
        <f t="shared" si="513"/>
        <v>0</v>
      </c>
      <c r="AC1492" s="15">
        <f t="shared" si="512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514">N1493+S1493</f>
        <v>681.6</v>
      </c>
      <c r="Y1493" s="52">
        <f t="shared" ref="Y1493:Y1507" si="515">O1493+T1493</f>
        <v>0</v>
      </c>
      <c r="Z1493" s="52">
        <f t="shared" ref="Z1493:Z1507" si="516">P1493+U1493</f>
        <v>200</v>
      </c>
      <c r="AA1493" s="52">
        <f t="shared" ref="AA1493:AA1507" si="517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801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514"/>
        <v>840.6400000000001</v>
      </c>
      <c r="Y1494" s="14">
        <f t="shared" si="515"/>
        <v>0</v>
      </c>
      <c r="Z1494" s="14">
        <f t="shared" si="516"/>
        <v>160</v>
      </c>
      <c r="AA1494" s="14">
        <f t="shared" si="517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800</v>
      </c>
      <c r="AF1494" s="60"/>
      <c r="AH1494" s="20"/>
    </row>
    <row r="1495" spans="1:34">
      <c r="A1495" s="99" t="s">
        <v>802</v>
      </c>
      <c r="B1495" s="91">
        <v>16</v>
      </c>
      <c r="C1495" s="21" t="s">
        <v>835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514"/>
        <v>641.83999999999992</v>
      </c>
      <c r="Y1495" s="14">
        <f t="shared" si="515"/>
        <v>0</v>
      </c>
      <c r="Z1495" s="14">
        <f t="shared" si="516"/>
        <v>200</v>
      </c>
      <c r="AA1495" s="14">
        <f t="shared" si="517"/>
        <v>0</v>
      </c>
      <c r="AB1495" s="14">
        <f>R1495+W1495</f>
        <v>0</v>
      </c>
      <c r="AC1495" s="15">
        <f t="shared" ref="AC1495:AC1507" si="518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803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514"/>
        <v>641.83999999999992</v>
      </c>
      <c r="Y1496" s="14">
        <f t="shared" si="515"/>
        <v>0</v>
      </c>
      <c r="Z1496" s="14">
        <f t="shared" si="516"/>
        <v>200</v>
      </c>
      <c r="AA1496" s="14">
        <f t="shared" si="517"/>
        <v>0</v>
      </c>
      <c r="AB1496" s="14">
        <f t="shared" ref="AB1496:AB1507" si="519">R1496+W1496</f>
        <v>0</v>
      </c>
      <c r="AC1496" s="15">
        <f t="shared" si="518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804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514"/>
        <v>641.83999999999992</v>
      </c>
      <c r="Y1497" s="14">
        <f t="shared" si="515"/>
        <v>0</v>
      </c>
      <c r="Z1497" s="14">
        <f t="shared" si="516"/>
        <v>200</v>
      </c>
      <c r="AA1497" s="14">
        <f t="shared" si="517"/>
        <v>0</v>
      </c>
      <c r="AB1497" s="14">
        <f t="shared" si="519"/>
        <v>0</v>
      </c>
      <c r="AC1497" s="15">
        <f t="shared" si="518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654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514"/>
        <v>641.83999999999992</v>
      </c>
      <c r="Y1498" s="14">
        <f t="shared" si="515"/>
        <v>0</v>
      </c>
      <c r="Z1498" s="14">
        <f t="shared" si="516"/>
        <v>200</v>
      </c>
      <c r="AA1498" s="14">
        <f t="shared" si="517"/>
        <v>0</v>
      </c>
      <c r="AB1498" s="14">
        <f t="shared" si="519"/>
        <v>0</v>
      </c>
      <c r="AC1498" s="15">
        <f t="shared" si="518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595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372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514"/>
        <v>221.51999999999998</v>
      </c>
      <c r="Y1499" s="14">
        <f t="shared" si="515"/>
        <v>672</v>
      </c>
      <c r="Z1499" s="14">
        <f t="shared" si="516"/>
        <v>0</v>
      </c>
      <c r="AA1499" s="14">
        <f t="shared" si="517"/>
        <v>0</v>
      </c>
      <c r="AB1499" s="14">
        <f t="shared" si="519"/>
        <v>0</v>
      </c>
      <c r="AC1499" s="15">
        <f t="shared" si="518"/>
        <v>893.5</v>
      </c>
      <c r="AD1499" s="48">
        <f>(ROUND(AC1499-AC1493,1)/AC1493)</f>
        <v>1.3498185117967331E-2</v>
      </c>
      <c r="AE1499" s="113"/>
      <c r="AF1499" s="60"/>
      <c r="AH1499" s="20"/>
    </row>
    <row r="1500" spans="1:34">
      <c r="A1500" s="99" t="s">
        <v>830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372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514"/>
        <v>221.51999999999998</v>
      </c>
      <c r="Y1500" s="14">
        <f t="shared" si="515"/>
        <v>0</v>
      </c>
      <c r="Z1500" s="14">
        <f t="shared" si="516"/>
        <v>672</v>
      </c>
      <c r="AA1500" s="14">
        <f t="shared" si="517"/>
        <v>0</v>
      </c>
      <c r="AB1500" s="14">
        <f t="shared" si="519"/>
        <v>0</v>
      </c>
      <c r="AC1500" s="15">
        <f t="shared" si="518"/>
        <v>893.5</v>
      </c>
      <c r="AD1500" s="48">
        <f>(ROUND(AC1500-AC1493,1)/AC1493)</f>
        <v>1.3498185117967331E-2</v>
      </c>
      <c r="AE1500" s="113"/>
      <c r="AF1500" s="60"/>
      <c r="AH1500" s="20"/>
    </row>
    <row r="1501" spans="1:34">
      <c r="A1501" s="99" t="s">
        <v>831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372</v>
      </c>
      <c r="W1501" s="14">
        <f>(R1501/100)*(K1501*$K$11)+(R1501/100)*(L1501*$L$11)</f>
        <v>0</v>
      </c>
      <c r="X1501" s="14">
        <f t="shared" si="514"/>
        <v>221.51999999999998</v>
      </c>
      <c r="Y1501" s="14">
        <f t="shared" si="515"/>
        <v>0</v>
      </c>
      <c r="Z1501" s="14">
        <f t="shared" si="516"/>
        <v>0</v>
      </c>
      <c r="AA1501" s="14">
        <f t="shared" si="517"/>
        <v>672</v>
      </c>
      <c r="AB1501" s="14">
        <f t="shared" si="519"/>
        <v>0</v>
      </c>
      <c r="AC1501" s="15">
        <f t="shared" si="518"/>
        <v>893.5</v>
      </c>
      <c r="AD1501" s="48">
        <f>(ROUND(AC1501-AC1493,1)/AC1493)</f>
        <v>1.3498185117967331E-2</v>
      </c>
      <c r="AE1501" s="113"/>
      <c r="AF1501" s="60"/>
      <c r="AH1501" s="20"/>
    </row>
    <row r="1502" spans="1:34">
      <c r="A1502" s="99" t="s">
        <v>832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372</v>
      </c>
      <c r="X1502" s="14">
        <f t="shared" si="514"/>
        <v>221.51999999999998</v>
      </c>
      <c r="Y1502" s="14">
        <f t="shared" si="515"/>
        <v>0</v>
      </c>
      <c r="Z1502" s="14">
        <f t="shared" si="516"/>
        <v>0</v>
      </c>
      <c r="AA1502" s="14">
        <f t="shared" si="517"/>
        <v>0</v>
      </c>
      <c r="AB1502" s="14">
        <f t="shared" si="519"/>
        <v>672</v>
      </c>
      <c r="AC1502" s="15">
        <f t="shared" si="518"/>
        <v>893.5</v>
      </c>
      <c r="AD1502" s="48">
        <f>(ROUND(AC1502-AC1493,1)/AC1493)</f>
        <v>1.3498185117967331E-2</v>
      </c>
      <c r="AE1502" s="113"/>
      <c r="AF1502" s="60"/>
      <c r="AH1502" s="20"/>
    </row>
    <row r="1503" spans="1:34">
      <c r="A1503" s="99" t="s">
        <v>833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426</v>
      </c>
      <c r="T1503" s="14">
        <f>(O1503/100)*(K1503*$K$13)+(O1503/100)*(M1503*$M$13)</f>
        <v>0</v>
      </c>
      <c r="U1503" s="14">
        <f>(P1503/100)*(K1503*$K$13)+(P1503/100)*(L1503*$L$13)+(P1503/100)*(M1503*$M$13)</f>
        <v>90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514"/>
        <v>639</v>
      </c>
      <c r="Y1503" s="14">
        <f t="shared" si="515"/>
        <v>0</v>
      </c>
      <c r="Z1503" s="14">
        <f t="shared" si="516"/>
        <v>240</v>
      </c>
      <c r="AA1503" s="14">
        <f t="shared" si="517"/>
        <v>0</v>
      </c>
      <c r="AB1503" s="14">
        <f t="shared" si="519"/>
        <v>0</v>
      </c>
      <c r="AC1503" s="15">
        <f t="shared" si="518"/>
        <v>879</v>
      </c>
      <c r="AD1503" s="48">
        <f>(ROUND(AC1503-AC1493,1)/AC1493)</f>
        <v>-2.9491833030852997E-3</v>
      </c>
      <c r="AE1503" s="113"/>
      <c r="AF1503" s="60"/>
      <c r="AH1503" s="20"/>
    </row>
    <row r="1504" spans="1:34">
      <c r="A1504" s="99" t="s">
        <v>834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675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514"/>
        <v>945</v>
      </c>
      <c r="Y1504" s="14">
        <f t="shared" si="515"/>
        <v>0</v>
      </c>
      <c r="Z1504" s="14">
        <f t="shared" si="516"/>
        <v>0</v>
      </c>
      <c r="AA1504" s="14">
        <f t="shared" si="517"/>
        <v>0</v>
      </c>
      <c r="AB1504" s="14">
        <f t="shared" si="519"/>
        <v>0</v>
      </c>
      <c r="AC1504" s="15">
        <f t="shared" si="518"/>
        <v>945</v>
      </c>
      <c r="AD1504" s="48">
        <f>(ROUND(AC1504-AC1493,1)/AC1493)</f>
        <v>7.191470054446461E-2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675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514"/>
        <v>945</v>
      </c>
      <c r="Y1505" s="14">
        <f t="shared" si="515"/>
        <v>0</v>
      </c>
      <c r="Z1505" s="14">
        <f t="shared" si="516"/>
        <v>0</v>
      </c>
      <c r="AA1505" s="14">
        <f t="shared" si="517"/>
        <v>0</v>
      </c>
      <c r="AB1505" s="14">
        <f t="shared" si="519"/>
        <v>0</v>
      </c>
      <c r="AC1505" s="15">
        <f t="shared" si="518"/>
        <v>945</v>
      </c>
      <c r="AD1505" s="48">
        <f>(ROUND(AC1505-AC1493,1)/AC1493)</f>
        <v>7.191470054446461E-2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514"/>
        <v>786.11200000000008</v>
      </c>
      <c r="Y1506" s="14">
        <f t="shared" si="515"/>
        <v>0</v>
      </c>
      <c r="Z1506" s="14">
        <f t="shared" si="516"/>
        <v>160</v>
      </c>
      <c r="AA1506" s="14">
        <f t="shared" si="517"/>
        <v>0</v>
      </c>
      <c r="AB1506" s="14">
        <f t="shared" si="519"/>
        <v>0</v>
      </c>
      <c r="AC1506" s="15">
        <f t="shared" si="518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514"/>
        <v>924.70400000000018</v>
      </c>
      <c r="Y1507" s="14">
        <f t="shared" si="515"/>
        <v>0</v>
      </c>
      <c r="Z1507" s="14">
        <f t="shared" si="516"/>
        <v>160</v>
      </c>
      <c r="AA1507" s="14">
        <f t="shared" si="517"/>
        <v>0</v>
      </c>
      <c r="AB1507" s="14">
        <f t="shared" si="519"/>
        <v>0</v>
      </c>
      <c r="AC1507" s="15">
        <f t="shared" si="518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520">N1508+S1508</f>
        <v>819.83999999999992</v>
      </c>
      <c r="Y1508" s="52">
        <f t="shared" ref="Y1508:Y1522" si="521">O1508+T1508</f>
        <v>0</v>
      </c>
      <c r="Z1508" s="52">
        <f t="shared" ref="Z1508:Z1522" si="522">P1508+U1508</f>
        <v>0</v>
      </c>
      <c r="AA1508" s="52">
        <f t="shared" ref="AA1508:AA1522" si="523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801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520"/>
        <v>954.24</v>
      </c>
      <c r="Y1509" s="14">
        <f t="shared" si="521"/>
        <v>0</v>
      </c>
      <c r="Z1509" s="14">
        <f t="shared" si="522"/>
        <v>0</v>
      </c>
      <c r="AA1509" s="14">
        <f t="shared" si="523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800</v>
      </c>
      <c r="AF1509" s="60"/>
      <c r="AH1509" s="20"/>
    </row>
    <row r="1510" spans="1:34">
      <c r="A1510" s="99" t="s">
        <v>802</v>
      </c>
      <c r="B1510" s="93">
        <v>0</v>
      </c>
      <c r="C1510" s="21" t="s">
        <v>835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520"/>
        <v>771.45600000000002</v>
      </c>
      <c r="Y1510" s="14">
        <f t="shared" si="521"/>
        <v>0</v>
      </c>
      <c r="Z1510" s="14">
        <f t="shared" si="522"/>
        <v>0</v>
      </c>
      <c r="AA1510" s="14">
        <f t="shared" si="523"/>
        <v>0</v>
      </c>
      <c r="AB1510" s="14">
        <f>R1510+W1510</f>
        <v>0</v>
      </c>
      <c r="AC1510" s="15">
        <f t="shared" ref="AC1510:AC1522" si="524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803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520"/>
        <v>771.45600000000002</v>
      </c>
      <c r="Y1511" s="14">
        <f t="shared" si="521"/>
        <v>0</v>
      </c>
      <c r="Z1511" s="14">
        <f t="shared" si="522"/>
        <v>0</v>
      </c>
      <c r="AA1511" s="14">
        <f t="shared" si="523"/>
        <v>0</v>
      </c>
      <c r="AB1511" s="14">
        <f t="shared" ref="AB1511:AB1522" si="525">R1511+W1511</f>
        <v>0</v>
      </c>
      <c r="AC1511" s="15">
        <f t="shared" si="524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804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520"/>
        <v>771.45600000000002</v>
      </c>
      <c r="Y1512" s="14">
        <f t="shared" si="521"/>
        <v>0</v>
      </c>
      <c r="Z1512" s="14">
        <f t="shared" si="522"/>
        <v>0</v>
      </c>
      <c r="AA1512" s="14">
        <f t="shared" si="523"/>
        <v>0</v>
      </c>
      <c r="AB1512" s="14">
        <f t="shared" si="525"/>
        <v>0</v>
      </c>
      <c r="AC1512" s="15">
        <f t="shared" si="524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654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520"/>
        <v>771.45600000000002</v>
      </c>
      <c r="Y1513" s="14">
        <f t="shared" si="521"/>
        <v>0</v>
      </c>
      <c r="Z1513" s="14">
        <f t="shared" si="522"/>
        <v>0</v>
      </c>
      <c r="AA1513" s="14">
        <f t="shared" si="523"/>
        <v>0</v>
      </c>
      <c r="AB1513" s="14">
        <f t="shared" si="525"/>
        <v>0</v>
      </c>
      <c r="AC1513" s="15">
        <f t="shared" si="524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520"/>
        <v>266.44800000000004</v>
      </c>
      <c r="Y1514" s="14">
        <f t="shared" si="521"/>
        <v>640.07999999999993</v>
      </c>
      <c r="Z1514" s="14">
        <f t="shared" si="522"/>
        <v>0</v>
      </c>
      <c r="AA1514" s="14">
        <f t="shared" si="523"/>
        <v>0</v>
      </c>
      <c r="AB1514" s="14">
        <f t="shared" si="525"/>
        <v>0</v>
      </c>
      <c r="AC1514" s="15">
        <f t="shared" si="524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830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520"/>
        <v>266.44800000000004</v>
      </c>
      <c r="Y1515" s="14">
        <f t="shared" si="521"/>
        <v>0</v>
      </c>
      <c r="Z1515" s="14">
        <f t="shared" si="522"/>
        <v>640.07999999999993</v>
      </c>
      <c r="AA1515" s="14">
        <f t="shared" si="523"/>
        <v>0</v>
      </c>
      <c r="AB1515" s="14">
        <f t="shared" si="525"/>
        <v>0</v>
      </c>
      <c r="AC1515" s="15">
        <f t="shared" si="524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831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520"/>
        <v>266.44800000000004</v>
      </c>
      <c r="Y1516" s="14">
        <f t="shared" si="521"/>
        <v>0</v>
      </c>
      <c r="Z1516" s="14">
        <f t="shared" si="522"/>
        <v>0</v>
      </c>
      <c r="AA1516" s="14">
        <f t="shared" si="523"/>
        <v>640.07999999999993</v>
      </c>
      <c r="AB1516" s="14">
        <f t="shared" si="525"/>
        <v>0</v>
      </c>
      <c r="AC1516" s="15">
        <f t="shared" si="524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832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520"/>
        <v>266.44800000000004</v>
      </c>
      <c r="Y1517" s="14">
        <f t="shared" si="521"/>
        <v>0</v>
      </c>
      <c r="Z1517" s="14">
        <f t="shared" si="522"/>
        <v>0</v>
      </c>
      <c r="AA1517" s="14">
        <f t="shared" si="523"/>
        <v>0</v>
      </c>
      <c r="AB1517" s="14">
        <f t="shared" si="525"/>
        <v>640.07999999999993</v>
      </c>
      <c r="AC1517" s="15">
        <f t="shared" si="524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833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520"/>
        <v>947.52</v>
      </c>
      <c r="Y1518" s="14">
        <f t="shared" si="521"/>
        <v>0</v>
      </c>
      <c r="Z1518" s="14">
        <f t="shared" si="522"/>
        <v>0</v>
      </c>
      <c r="AA1518" s="14">
        <f t="shared" si="523"/>
        <v>0</v>
      </c>
      <c r="AB1518" s="14">
        <f t="shared" si="525"/>
        <v>0</v>
      </c>
      <c r="AC1518" s="15">
        <f t="shared" si="524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834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520"/>
        <v>947.52</v>
      </c>
      <c r="Y1519" s="14">
        <f t="shared" si="521"/>
        <v>0</v>
      </c>
      <c r="Z1519" s="14">
        <f t="shared" si="522"/>
        <v>0</v>
      </c>
      <c r="AA1519" s="14">
        <f t="shared" si="523"/>
        <v>0</v>
      </c>
      <c r="AB1519" s="14">
        <f t="shared" si="525"/>
        <v>0</v>
      </c>
      <c r="AC1519" s="15">
        <f t="shared" si="524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520"/>
        <v>947.52</v>
      </c>
      <c r="Y1520" s="14">
        <f t="shared" si="521"/>
        <v>0</v>
      </c>
      <c r="Z1520" s="14">
        <f t="shared" si="522"/>
        <v>0</v>
      </c>
      <c r="AA1520" s="14">
        <f t="shared" si="523"/>
        <v>0</v>
      </c>
      <c r="AB1520" s="14">
        <f t="shared" si="525"/>
        <v>0</v>
      </c>
      <c r="AC1520" s="15">
        <f t="shared" si="524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520"/>
        <v>877.63200000000006</v>
      </c>
      <c r="Y1521" s="14">
        <f t="shared" si="521"/>
        <v>0</v>
      </c>
      <c r="Z1521" s="14">
        <f t="shared" si="522"/>
        <v>0</v>
      </c>
      <c r="AA1521" s="14">
        <f t="shared" si="523"/>
        <v>0</v>
      </c>
      <c r="AB1521" s="14">
        <f t="shared" si="525"/>
        <v>0</v>
      </c>
      <c r="AC1521" s="15">
        <f t="shared" si="524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520"/>
        <v>1048.3200000000002</v>
      </c>
      <c r="Y1522" s="14">
        <f t="shared" si="521"/>
        <v>0</v>
      </c>
      <c r="Z1522" s="14">
        <f t="shared" si="522"/>
        <v>0</v>
      </c>
      <c r="AA1522" s="14">
        <f t="shared" si="523"/>
        <v>0</v>
      </c>
      <c r="AB1522" s="14">
        <f t="shared" si="525"/>
        <v>0</v>
      </c>
      <c r="AC1522" s="15">
        <f t="shared" si="524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26">N1523+S1523</f>
        <v>0</v>
      </c>
      <c r="Y1523" s="52">
        <f t="shared" ref="Y1523:Y1537" si="527">O1523+T1523</f>
        <v>0</v>
      </c>
      <c r="Z1523" s="52">
        <f t="shared" ref="Z1523:Z1537" si="528">P1523+U1523</f>
        <v>0</v>
      </c>
      <c r="AA1523" s="52">
        <f t="shared" ref="AA1523:AA1537" si="529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801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26"/>
        <v>0</v>
      </c>
      <c r="Y1524" s="14">
        <f t="shared" si="527"/>
        <v>0</v>
      </c>
      <c r="Z1524" s="14">
        <f t="shared" si="528"/>
        <v>0</v>
      </c>
      <c r="AA1524" s="14">
        <f t="shared" si="529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800</v>
      </c>
      <c r="AF1524" s="60"/>
      <c r="AH1524" s="20"/>
    </row>
    <row r="1525" spans="1:34">
      <c r="A1525" s="99" t="s">
        <v>802</v>
      </c>
      <c r="B1525" s="91">
        <v>0</v>
      </c>
      <c r="C1525" s="21" t="s">
        <v>835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26"/>
        <v>0</v>
      </c>
      <c r="Y1525" s="14">
        <f t="shared" si="527"/>
        <v>0</v>
      </c>
      <c r="Z1525" s="14">
        <f t="shared" si="528"/>
        <v>0</v>
      </c>
      <c r="AA1525" s="14">
        <f t="shared" si="529"/>
        <v>0</v>
      </c>
      <c r="AB1525" s="14">
        <f>R1525+W1525</f>
        <v>884.8</v>
      </c>
      <c r="AC1525" s="15">
        <f t="shared" ref="AC1525:AC1538" si="530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803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26"/>
        <v>0</v>
      </c>
      <c r="Y1526" s="14">
        <f t="shared" si="527"/>
        <v>0</v>
      </c>
      <c r="Z1526" s="14">
        <f t="shared" si="528"/>
        <v>0</v>
      </c>
      <c r="AA1526" s="14">
        <f t="shared" si="529"/>
        <v>0</v>
      </c>
      <c r="AB1526" s="14">
        <f t="shared" ref="AB1526:AB1538" si="531">R1526+W1526</f>
        <v>884.8</v>
      </c>
      <c r="AC1526" s="15">
        <f t="shared" si="530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804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26"/>
        <v>0</v>
      </c>
      <c r="Y1527" s="14">
        <f t="shared" si="527"/>
        <v>0</v>
      </c>
      <c r="Z1527" s="14">
        <f t="shared" si="528"/>
        <v>0</v>
      </c>
      <c r="AA1527" s="14">
        <f t="shared" si="529"/>
        <v>0</v>
      </c>
      <c r="AB1527" s="14">
        <f t="shared" si="531"/>
        <v>884.8</v>
      </c>
      <c r="AC1527" s="15">
        <f t="shared" si="530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654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26"/>
        <v>0</v>
      </c>
      <c r="Y1528" s="14">
        <f t="shared" si="527"/>
        <v>0</v>
      </c>
      <c r="Z1528" s="14">
        <f t="shared" si="528"/>
        <v>0</v>
      </c>
      <c r="AA1528" s="14">
        <f t="shared" si="529"/>
        <v>0</v>
      </c>
      <c r="AB1528" s="14">
        <f t="shared" si="531"/>
        <v>884.8</v>
      </c>
      <c r="AC1528" s="15">
        <f t="shared" si="530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595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150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810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26"/>
        <v>0</v>
      </c>
      <c r="Y1529" s="14">
        <f t="shared" si="527"/>
        <v>1080</v>
      </c>
      <c r="Z1529" s="14">
        <f t="shared" si="528"/>
        <v>0</v>
      </c>
      <c r="AA1529" s="14">
        <f t="shared" si="529"/>
        <v>0</v>
      </c>
      <c r="AB1529" s="14">
        <f t="shared" si="531"/>
        <v>0</v>
      </c>
      <c r="AC1529" s="15">
        <f t="shared" si="530"/>
        <v>1080</v>
      </c>
      <c r="AD1529" s="48">
        <f>(ROUND(AC1529-AC1523,1)/AC1523)</f>
        <v>0.13445378151260504</v>
      </c>
      <c r="AE1529" s="113"/>
      <c r="AF1529" s="60"/>
      <c r="AH1529" s="20"/>
    </row>
    <row r="1530" spans="1:34">
      <c r="A1530" s="99" t="s">
        <v>830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75</v>
      </c>
      <c r="L1530" s="13">
        <v>75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810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26"/>
        <v>0</v>
      </c>
      <c r="Y1530" s="14">
        <f t="shared" si="527"/>
        <v>0</v>
      </c>
      <c r="Z1530" s="14">
        <f t="shared" si="528"/>
        <v>1080</v>
      </c>
      <c r="AA1530" s="14">
        <f t="shared" si="529"/>
        <v>0</v>
      </c>
      <c r="AB1530" s="14">
        <f t="shared" si="531"/>
        <v>0</v>
      </c>
      <c r="AC1530" s="15">
        <f t="shared" si="530"/>
        <v>1080</v>
      </c>
      <c r="AD1530" s="48">
        <f>(ROUND(AC1530-AC1523,1)/AC1523)</f>
        <v>0.13445378151260504</v>
      </c>
      <c r="AE1530" s="113"/>
      <c r="AF1530" s="60"/>
      <c r="AH1530" s="20"/>
    </row>
    <row r="1531" spans="1:34">
      <c r="A1531" s="99" t="s">
        <v>831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150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810</v>
      </c>
      <c r="W1531" s="14">
        <f>(R1531/100)*(K1531*$K$11)+(R1531/100)*(L1531*$L$11)</f>
        <v>0</v>
      </c>
      <c r="X1531" s="14">
        <f t="shared" si="526"/>
        <v>0</v>
      </c>
      <c r="Y1531" s="14">
        <f t="shared" si="527"/>
        <v>0</v>
      </c>
      <c r="Z1531" s="14">
        <f t="shared" si="528"/>
        <v>0</v>
      </c>
      <c r="AA1531" s="14">
        <f t="shared" si="529"/>
        <v>1080</v>
      </c>
      <c r="AB1531" s="14">
        <f t="shared" si="531"/>
        <v>0</v>
      </c>
      <c r="AC1531" s="15">
        <f t="shared" si="530"/>
        <v>1080</v>
      </c>
      <c r="AD1531" s="48">
        <f>(ROUND(AC1531-AC1523,1)/AC1523)</f>
        <v>0.13445378151260504</v>
      </c>
      <c r="AE1531" s="113"/>
      <c r="AF1531" s="60"/>
      <c r="AH1531" s="20"/>
    </row>
    <row r="1532" spans="1:34">
      <c r="A1532" s="99" t="s">
        <v>832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80</v>
      </c>
      <c r="L1532" s="13">
        <v>80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864</v>
      </c>
      <c r="X1532" s="14">
        <f t="shared" si="526"/>
        <v>0</v>
      </c>
      <c r="Y1532" s="14">
        <f t="shared" si="527"/>
        <v>0</v>
      </c>
      <c r="Z1532" s="14">
        <f t="shared" si="528"/>
        <v>0</v>
      </c>
      <c r="AA1532" s="14">
        <f t="shared" si="529"/>
        <v>0</v>
      </c>
      <c r="AB1532" s="14">
        <f t="shared" si="531"/>
        <v>1134</v>
      </c>
      <c r="AC1532" s="15">
        <f t="shared" si="530"/>
        <v>1134</v>
      </c>
      <c r="AD1532" s="48">
        <f>(ROUND(AC1532-AC1523,1)/AC1523)</f>
        <v>0.19117647058823528</v>
      </c>
      <c r="AE1532" s="113"/>
      <c r="AF1532" s="60"/>
      <c r="AH1532" s="20"/>
    </row>
    <row r="1533" spans="1:34">
      <c r="A1533" s="99" t="s">
        <v>833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80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840</v>
      </c>
      <c r="X1533" s="14">
        <f t="shared" si="526"/>
        <v>0</v>
      </c>
      <c r="Y1533" s="14">
        <f t="shared" si="527"/>
        <v>0</v>
      </c>
      <c r="Z1533" s="14">
        <f t="shared" si="528"/>
        <v>0</v>
      </c>
      <c r="AA1533" s="14">
        <f t="shared" si="529"/>
        <v>0</v>
      </c>
      <c r="AB1533" s="14">
        <f t="shared" si="531"/>
        <v>1050</v>
      </c>
      <c r="AC1533" s="15">
        <f t="shared" si="530"/>
        <v>1050</v>
      </c>
      <c r="AD1533" s="48">
        <f>(ROUND(AC1533-AC1523,1)/AC1523)</f>
        <v>0.10294117647058823</v>
      </c>
      <c r="AE1533" s="113"/>
      <c r="AF1533" s="60"/>
      <c r="AH1533" s="20"/>
    </row>
    <row r="1534" spans="1:34">
      <c r="A1534" s="99" t="s">
        <v>834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150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810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26"/>
        <v>1080</v>
      </c>
      <c r="Y1534" s="14">
        <f t="shared" si="527"/>
        <v>0</v>
      </c>
      <c r="Z1534" s="14">
        <f t="shared" si="528"/>
        <v>0</v>
      </c>
      <c r="AA1534" s="14">
        <f t="shared" si="529"/>
        <v>0</v>
      </c>
      <c r="AB1534" s="14">
        <f t="shared" si="531"/>
        <v>0</v>
      </c>
      <c r="AC1534" s="15">
        <f t="shared" si="530"/>
        <v>1080</v>
      </c>
      <c r="AD1534" s="48">
        <f>(ROUND(AC1534-AC1523,1)/AC1523)</f>
        <v>0.13445378151260504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150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810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26"/>
        <v>1080</v>
      </c>
      <c r="Y1535" s="14">
        <f t="shared" si="527"/>
        <v>0</v>
      </c>
      <c r="Z1535" s="14">
        <f t="shared" si="528"/>
        <v>0</v>
      </c>
      <c r="AA1535" s="14">
        <f t="shared" si="529"/>
        <v>0</v>
      </c>
      <c r="AB1535" s="14">
        <f t="shared" si="531"/>
        <v>0</v>
      </c>
      <c r="AC1535" s="15">
        <f t="shared" si="530"/>
        <v>1080</v>
      </c>
      <c r="AD1535" s="48">
        <f>(ROUND(AC1535-AC1523,1)/AC1523)</f>
        <v>0.13445378151260504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26"/>
        <v>0</v>
      </c>
      <c r="Y1536" s="14">
        <f t="shared" si="527"/>
        <v>0</v>
      </c>
      <c r="Z1536" s="14">
        <f t="shared" si="528"/>
        <v>0</v>
      </c>
      <c r="AA1536" s="14">
        <f t="shared" si="529"/>
        <v>0</v>
      </c>
      <c r="AB1536" s="14">
        <f t="shared" si="531"/>
        <v>1012.48</v>
      </c>
      <c r="AC1536" s="15">
        <f t="shared" si="530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26"/>
        <v>0</v>
      </c>
      <c r="Y1537" s="14">
        <f t="shared" si="527"/>
        <v>0</v>
      </c>
      <c r="Z1537" s="14">
        <f t="shared" si="528"/>
        <v>0</v>
      </c>
      <c r="AA1537" s="14">
        <f t="shared" si="529"/>
        <v>0</v>
      </c>
      <c r="AB1537" s="14">
        <f t="shared" si="531"/>
        <v>1012.48</v>
      </c>
      <c r="AC1537" s="15">
        <f t="shared" si="530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32">N1538+S1538</f>
        <v>805.59999999999991</v>
      </c>
      <c r="Y1538" s="52">
        <f t="shared" ref="Y1538:Y1582" si="533">O1538+T1538</f>
        <v>0</v>
      </c>
      <c r="Z1538" s="52">
        <f t="shared" ref="Z1538:Z1582" si="534">P1538+U1538</f>
        <v>0</v>
      </c>
      <c r="AA1538" s="52">
        <f t="shared" ref="AA1538:AA1582" si="535">Q1538+V1538</f>
        <v>0</v>
      </c>
      <c r="AB1538" s="52">
        <f t="shared" si="531"/>
        <v>0</v>
      </c>
      <c r="AC1538" s="53">
        <f t="shared" si="530"/>
        <v>805.6</v>
      </c>
      <c r="AD1538" s="58"/>
      <c r="AE1538" s="113"/>
      <c r="AF1538" s="60"/>
      <c r="AH1538" s="20"/>
    </row>
    <row r="1539" spans="1:34">
      <c r="A1539" s="99" t="s">
        <v>801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32"/>
        <v>934.8</v>
      </c>
      <c r="Y1539" s="14">
        <f t="shared" si="533"/>
        <v>0</v>
      </c>
      <c r="Z1539" s="14">
        <f t="shared" si="534"/>
        <v>0</v>
      </c>
      <c r="AA1539" s="14">
        <f t="shared" si="535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800</v>
      </c>
      <c r="AF1539" s="60"/>
      <c r="AH1539" s="20"/>
    </row>
    <row r="1540" spans="1:34">
      <c r="A1540" s="99" t="s">
        <v>802</v>
      </c>
      <c r="B1540" s="93">
        <v>0</v>
      </c>
      <c r="C1540" s="21" t="s">
        <v>835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32"/>
        <v>763.04</v>
      </c>
      <c r="Y1540" s="14">
        <f t="shared" si="533"/>
        <v>0</v>
      </c>
      <c r="Z1540" s="14">
        <f t="shared" si="534"/>
        <v>0</v>
      </c>
      <c r="AA1540" s="14">
        <f t="shared" si="535"/>
        <v>0</v>
      </c>
      <c r="AB1540" s="14">
        <f>R1540+W1540</f>
        <v>0</v>
      </c>
      <c r="AC1540" s="15">
        <f t="shared" ref="AC1540:AC1552" si="536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803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32"/>
        <v>763.04</v>
      </c>
      <c r="Y1541" s="14">
        <f t="shared" si="533"/>
        <v>0</v>
      </c>
      <c r="Z1541" s="14">
        <f t="shared" si="534"/>
        <v>0</v>
      </c>
      <c r="AA1541" s="14">
        <f t="shared" si="535"/>
        <v>0</v>
      </c>
      <c r="AB1541" s="14">
        <f t="shared" ref="AB1541:AB1552" si="537">R1541+W1541</f>
        <v>0</v>
      </c>
      <c r="AC1541" s="15">
        <f t="shared" si="536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804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32"/>
        <v>763.04</v>
      </c>
      <c r="Y1542" s="14">
        <f t="shared" si="533"/>
        <v>0</v>
      </c>
      <c r="Z1542" s="14">
        <f t="shared" si="534"/>
        <v>0</v>
      </c>
      <c r="AA1542" s="14">
        <f t="shared" si="535"/>
        <v>0</v>
      </c>
      <c r="AB1542" s="14">
        <f t="shared" si="537"/>
        <v>0</v>
      </c>
      <c r="AC1542" s="15">
        <f t="shared" si="536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654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32"/>
        <v>763.04</v>
      </c>
      <c r="Y1543" s="14">
        <f t="shared" si="533"/>
        <v>0</v>
      </c>
      <c r="Z1543" s="14">
        <f t="shared" si="534"/>
        <v>0</v>
      </c>
      <c r="AA1543" s="14">
        <f t="shared" si="535"/>
        <v>0</v>
      </c>
      <c r="AB1543" s="14">
        <f t="shared" si="537"/>
        <v>0</v>
      </c>
      <c r="AC1543" s="15">
        <f t="shared" si="536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32"/>
        <v>261.82000000000005</v>
      </c>
      <c r="Y1544" s="14">
        <f t="shared" si="533"/>
        <v>627</v>
      </c>
      <c r="Z1544" s="14">
        <f t="shared" si="534"/>
        <v>0</v>
      </c>
      <c r="AA1544" s="14">
        <f t="shared" si="535"/>
        <v>0</v>
      </c>
      <c r="AB1544" s="14">
        <f t="shared" si="537"/>
        <v>0</v>
      </c>
      <c r="AC1544" s="15">
        <f t="shared" si="536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830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32"/>
        <v>261.82000000000005</v>
      </c>
      <c r="Y1545" s="14">
        <f t="shared" si="533"/>
        <v>0</v>
      </c>
      <c r="Z1545" s="14">
        <f t="shared" si="534"/>
        <v>627</v>
      </c>
      <c r="AA1545" s="14">
        <f t="shared" si="535"/>
        <v>0</v>
      </c>
      <c r="AB1545" s="14">
        <f t="shared" si="537"/>
        <v>0</v>
      </c>
      <c r="AC1545" s="15">
        <f t="shared" si="536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831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32"/>
        <v>261.82000000000005</v>
      </c>
      <c r="Y1546" s="14">
        <f t="shared" si="533"/>
        <v>0</v>
      </c>
      <c r="Z1546" s="14">
        <f t="shared" si="534"/>
        <v>0</v>
      </c>
      <c r="AA1546" s="14">
        <f t="shared" si="535"/>
        <v>627</v>
      </c>
      <c r="AB1546" s="14">
        <f t="shared" si="537"/>
        <v>0</v>
      </c>
      <c r="AC1546" s="15">
        <f t="shared" si="536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832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32"/>
        <v>261.82000000000005</v>
      </c>
      <c r="Y1547" s="14">
        <f t="shared" si="533"/>
        <v>0</v>
      </c>
      <c r="Z1547" s="14">
        <f t="shared" si="534"/>
        <v>0</v>
      </c>
      <c r="AA1547" s="14">
        <f t="shared" si="535"/>
        <v>0</v>
      </c>
      <c r="AB1547" s="14">
        <f t="shared" si="537"/>
        <v>627</v>
      </c>
      <c r="AC1547" s="15">
        <f t="shared" si="536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833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32"/>
        <v>934.8</v>
      </c>
      <c r="Y1548" s="14">
        <f t="shared" si="533"/>
        <v>0</v>
      </c>
      <c r="Z1548" s="14">
        <f t="shared" si="534"/>
        <v>0</v>
      </c>
      <c r="AA1548" s="14">
        <f t="shared" si="535"/>
        <v>0</v>
      </c>
      <c r="AB1548" s="14">
        <f t="shared" si="537"/>
        <v>0</v>
      </c>
      <c r="AC1548" s="15">
        <f t="shared" si="536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834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32"/>
        <v>934.8</v>
      </c>
      <c r="Y1549" s="14">
        <f t="shared" si="533"/>
        <v>0</v>
      </c>
      <c r="Z1549" s="14">
        <f t="shared" si="534"/>
        <v>0</v>
      </c>
      <c r="AA1549" s="14">
        <f t="shared" si="535"/>
        <v>0</v>
      </c>
      <c r="AB1549" s="14">
        <f t="shared" si="537"/>
        <v>0</v>
      </c>
      <c r="AC1549" s="15">
        <f t="shared" si="536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32"/>
        <v>934.8</v>
      </c>
      <c r="Y1550" s="14">
        <f t="shared" si="533"/>
        <v>0</v>
      </c>
      <c r="Z1550" s="14">
        <f t="shared" si="534"/>
        <v>0</v>
      </c>
      <c r="AA1550" s="14">
        <f t="shared" si="535"/>
        <v>0</v>
      </c>
      <c r="AB1550" s="14">
        <f t="shared" si="537"/>
        <v>0</v>
      </c>
      <c r="AC1550" s="15">
        <f t="shared" si="536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32"/>
        <v>857.28</v>
      </c>
      <c r="Y1551" s="14">
        <f t="shared" si="533"/>
        <v>0</v>
      </c>
      <c r="Z1551" s="14">
        <f t="shared" si="534"/>
        <v>0</v>
      </c>
      <c r="AA1551" s="14">
        <f t="shared" si="535"/>
        <v>0</v>
      </c>
      <c r="AB1551" s="14">
        <f t="shared" si="537"/>
        <v>0</v>
      </c>
      <c r="AC1551" s="15">
        <f t="shared" si="536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32"/>
        <v>1048.8</v>
      </c>
      <c r="Y1552" s="14">
        <f t="shared" si="533"/>
        <v>0</v>
      </c>
      <c r="Z1552" s="14">
        <f t="shared" si="534"/>
        <v>0</v>
      </c>
      <c r="AA1552" s="14">
        <f t="shared" si="535"/>
        <v>0</v>
      </c>
      <c r="AB1552" s="14">
        <f t="shared" si="537"/>
        <v>0</v>
      </c>
      <c r="AC1552" s="15">
        <f t="shared" si="536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874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32"/>
        <v>662.4</v>
      </c>
      <c r="Y1553" s="52">
        <f t="shared" si="533"/>
        <v>0</v>
      </c>
      <c r="Z1553" s="52">
        <f t="shared" si="534"/>
        <v>0</v>
      </c>
      <c r="AA1553" s="52">
        <f t="shared" si="535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801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32"/>
        <v>828</v>
      </c>
      <c r="Y1554" s="14">
        <f t="shared" si="533"/>
        <v>0</v>
      </c>
      <c r="Z1554" s="14">
        <f t="shared" si="534"/>
        <v>0</v>
      </c>
      <c r="AA1554" s="14">
        <f t="shared" si="535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800</v>
      </c>
      <c r="AF1554" s="60"/>
      <c r="AH1554" s="20"/>
    </row>
    <row r="1555" spans="1:34">
      <c r="A1555" s="99" t="s">
        <v>802</v>
      </c>
      <c r="B1555" s="91">
        <v>10</v>
      </c>
      <c r="C1555" s="21" t="s">
        <v>835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32"/>
        <v>623.76</v>
      </c>
      <c r="Y1555" s="14">
        <f t="shared" si="533"/>
        <v>0</v>
      </c>
      <c r="Z1555" s="14">
        <f t="shared" si="534"/>
        <v>0</v>
      </c>
      <c r="AA1555" s="14">
        <f t="shared" si="535"/>
        <v>0</v>
      </c>
      <c r="AB1555" s="14">
        <f>R1555+W1555</f>
        <v>200</v>
      </c>
      <c r="AC1555" s="15">
        <f t="shared" ref="AC1555:AC1567" si="538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803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32"/>
        <v>623.76</v>
      </c>
      <c r="Y1556" s="14">
        <f t="shared" si="533"/>
        <v>0</v>
      </c>
      <c r="Z1556" s="14">
        <f t="shared" si="534"/>
        <v>0</v>
      </c>
      <c r="AA1556" s="14">
        <f t="shared" si="535"/>
        <v>0</v>
      </c>
      <c r="AB1556" s="14">
        <f t="shared" ref="AB1556:AB1567" si="539">R1556+W1556</f>
        <v>200</v>
      </c>
      <c r="AC1556" s="15">
        <f t="shared" si="538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804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32"/>
        <v>623.76</v>
      </c>
      <c r="Y1557" s="14">
        <f t="shared" si="533"/>
        <v>0</v>
      </c>
      <c r="Z1557" s="14">
        <f t="shared" si="534"/>
        <v>0</v>
      </c>
      <c r="AA1557" s="14">
        <f t="shared" si="535"/>
        <v>0</v>
      </c>
      <c r="AB1557" s="14">
        <f t="shared" si="539"/>
        <v>200</v>
      </c>
      <c r="AC1557" s="15">
        <f t="shared" si="538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654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32"/>
        <v>623.76</v>
      </c>
      <c r="Y1558" s="14">
        <f t="shared" si="533"/>
        <v>0</v>
      </c>
      <c r="Z1558" s="14">
        <f t="shared" si="534"/>
        <v>0</v>
      </c>
      <c r="AA1558" s="14">
        <f t="shared" si="535"/>
        <v>0</v>
      </c>
      <c r="AB1558" s="14">
        <f t="shared" si="539"/>
        <v>200</v>
      </c>
      <c r="AC1558" s="15">
        <f t="shared" si="538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595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32"/>
        <v>215.28</v>
      </c>
      <c r="Y1559" s="14">
        <f t="shared" si="533"/>
        <v>756</v>
      </c>
      <c r="Z1559" s="14">
        <f t="shared" si="534"/>
        <v>0</v>
      </c>
      <c r="AA1559" s="14">
        <f t="shared" si="535"/>
        <v>0</v>
      </c>
      <c r="AB1559" s="14">
        <f t="shared" si="539"/>
        <v>0</v>
      </c>
      <c r="AC1559" s="15">
        <f t="shared" si="538"/>
        <v>971.3</v>
      </c>
      <c r="AD1559" s="48">
        <f>(ROUND(AC1559-AC1553,1)/AC1553)</f>
        <v>0.12627551020408165</v>
      </c>
      <c r="AE1559" s="113"/>
      <c r="AF1559" s="60"/>
      <c r="AH1559" s="20"/>
    </row>
    <row r="1560" spans="1:34">
      <c r="A1560" s="99" t="s">
        <v>830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32"/>
        <v>215.28</v>
      </c>
      <c r="Y1560" s="14">
        <f t="shared" si="533"/>
        <v>0</v>
      </c>
      <c r="Z1560" s="14">
        <f t="shared" si="534"/>
        <v>756</v>
      </c>
      <c r="AA1560" s="14">
        <f t="shared" si="535"/>
        <v>0</v>
      </c>
      <c r="AB1560" s="14">
        <f t="shared" si="539"/>
        <v>0</v>
      </c>
      <c r="AC1560" s="15">
        <f t="shared" si="538"/>
        <v>971.3</v>
      </c>
      <c r="AD1560" s="48">
        <f>(ROUND(AC1560-AC1553,1)/AC1553)</f>
        <v>0.12627551020408165</v>
      </c>
      <c r="AE1560" s="113"/>
      <c r="AF1560" s="60"/>
      <c r="AH1560" s="20"/>
    </row>
    <row r="1561" spans="1:34">
      <c r="A1561" s="99" t="s">
        <v>831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532"/>
        <v>215.28</v>
      </c>
      <c r="Y1561" s="14">
        <f t="shared" si="533"/>
        <v>0</v>
      </c>
      <c r="Z1561" s="14">
        <f t="shared" si="534"/>
        <v>0</v>
      </c>
      <c r="AA1561" s="14">
        <f t="shared" si="535"/>
        <v>756</v>
      </c>
      <c r="AB1561" s="14">
        <f t="shared" si="539"/>
        <v>0</v>
      </c>
      <c r="AC1561" s="15">
        <f t="shared" si="538"/>
        <v>971.3</v>
      </c>
      <c r="AD1561" s="48">
        <f>(ROUND(AC1561-AC1553,1)/AC1553)</f>
        <v>0.12627551020408165</v>
      </c>
      <c r="AE1561" s="113"/>
      <c r="AF1561" s="60"/>
      <c r="AH1561" s="20"/>
    </row>
    <row r="1562" spans="1:34">
      <c r="A1562" s="99" t="s">
        <v>832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50</v>
      </c>
      <c r="L1562" s="13">
        <v>50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540</v>
      </c>
      <c r="X1562" s="14">
        <f t="shared" si="532"/>
        <v>215.28</v>
      </c>
      <c r="Y1562" s="14">
        <f t="shared" si="533"/>
        <v>0</v>
      </c>
      <c r="Z1562" s="14">
        <f t="shared" si="534"/>
        <v>0</v>
      </c>
      <c r="AA1562" s="14">
        <f t="shared" si="535"/>
        <v>0</v>
      </c>
      <c r="AB1562" s="14">
        <f t="shared" si="539"/>
        <v>810</v>
      </c>
      <c r="AC1562" s="15">
        <f t="shared" si="538"/>
        <v>1025.3</v>
      </c>
      <c r="AD1562" s="48">
        <f>(ROUND(AC1562-AC1553,1)/AC1553)</f>
        <v>0.18889146567717999</v>
      </c>
      <c r="AE1562" s="113"/>
      <c r="AF1562" s="60"/>
      <c r="AH1562" s="20"/>
    </row>
    <row r="1563" spans="1:34">
      <c r="A1563" s="99" t="s">
        <v>833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50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496.79999999999995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150</v>
      </c>
      <c r="X1563" s="14">
        <f t="shared" si="532"/>
        <v>703.8</v>
      </c>
      <c r="Y1563" s="14">
        <f t="shared" si="533"/>
        <v>0</v>
      </c>
      <c r="Z1563" s="14">
        <f t="shared" si="534"/>
        <v>0</v>
      </c>
      <c r="AA1563" s="14">
        <f t="shared" si="535"/>
        <v>0</v>
      </c>
      <c r="AB1563" s="14">
        <f t="shared" si="539"/>
        <v>300</v>
      </c>
      <c r="AC1563" s="15">
        <f t="shared" si="538"/>
        <v>1003.8</v>
      </c>
      <c r="AD1563" s="48">
        <f>(ROUND(AC1563-AC1553,1)/AC1553)</f>
        <v>0.16396103896103897</v>
      </c>
      <c r="AE1563" s="113"/>
      <c r="AF1563" s="60"/>
      <c r="AH1563" s="20"/>
    </row>
    <row r="1564" spans="1:34">
      <c r="A1564" s="99" t="s">
        <v>834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32"/>
        <v>945</v>
      </c>
      <c r="Y1564" s="14">
        <f t="shared" si="533"/>
        <v>0</v>
      </c>
      <c r="Z1564" s="14">
        <f t="shared" si="534"/>
        <v>0</v>
      </c>
      <c r="AA1564" s="14">
        <f t="shared" si="535"/>
        <v>0</v>
      </c>
      <c r="AB1564" s="14">
        <f t="shared" si="539"/>
        <v>0</v>
      </c>
      <c r="AC1564" s="15">
        <f t="shared" si="538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32"/>
        <v>945</v>
      </c>
      <c r="Y1565" s="14">
        <f t="shared" si="533"/>
        <v>0</v>
      </c>
      <c r="Z1565" s="14">
        <f t="shared" si="534"/>
        <v>0</v>
      </c>
      <c r="AA1565" s="14">
        <f t="shared" si="535"/>
        <v>0</v>
      </c>
      <c r="AB1565" s="14">
        <f t="shared" si="539"/>
        <v>0</v>
      </c>
      <c r="AC1565" s="15">
        <f t="shared" si="538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32"/>
        <v>778.31999999999994</v>
      </c>
      <c r="Y1566" s="14">
        <f t="shared" si="533"/>
        <v>0</v>
      </c>
      <c r="Z1566" s="14">
        <f t="shared" si="534"/>
        <v>0</v>
      </c>
      <c r="AA1566" s="14">
        <f t="shared" si="535"/>
        <v>0</v>
      </c>
      <c r="AB1566" s="14">
        <f t="shared" si="539"/>
        <v>160</v>
      </c>
      <c r="AC1566" s="15">
        <f t="shared" si="538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32"/>
        <v>938.40000000000009</v>
      </c>
      <c r="Y1567" s="14">
        <f t="shared" si="533"/>
        <v>0</v>
      </c>
      <c r="Z1567" s="14">
        <f t="shared" si="534"/>
        <v>0</v>
      </c>
      <c r="AA1567" s="14">
        <f t="shared" si="535"/>
        <v>0</v>
      </c>
      <c r="AB1567" s="14">
        <f t="shared" si="539"/>
        <v>160</v>
      </c>
      <c r="AC1567" s="15">
        <f t="shared" si="538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875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32"/>
        <v>819.83999999999992</v>
      </c>
      <c r="Y1568" s="52">
        <f t="shared" si="533"/>
        <v>0</v>
      </c>
      <c r="Z1568" s="52">
        <f t="shared" si="534"/>
        <v>200</v>
      </c>
      <c r="AA1568" s="52">
        <f t="shared" si="535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801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32"/>
        <v>940.8</v>
      </c>
      <c r="Y1569" s="14">
        <f t="shared" si="533"/>
        <v>0</v>
      </c>
      <c r="Z1569" s="14">
        <f t="shared" si="534"/>
        <v>160</v>
      </c>
      <c r="AA1569" s="14">
        <f t="shared" si="535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800</v>
      </c>
      <c r="AF1569" s="60"/>
      <c r="AH1569" s="20"/>
    </row>
    <row r="1570" spans="1:34">
      <c r="A1570" s="99" t="s">
        <v>802</v>
      </c>
      <c r="B1570" s="93">
        <v>10</v>
      </c>
      <c r="C1570" s="21" t="s">
        <v>835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32"/>
        <v>771.45600000000002</v>
      </c>
      <c r="Y1570" s="14">
        <f t="shared" si="533"/>
        <v>0</v>
      </c>
      <c r="Z1570" s="14">
        <f t="shared" si="534"/>
        <v>200</v>
      </c>
      <c r="AA1570" s="14">
        <f t="shared" si="535"/>
        <v>0</v>
      </c>
      <c r="AB1570" s="14">
        <f>R1570+W1570</f>
        <v>0</v>
      </c>
      <c r="AC1570" s="15">
        <f t="shared" ref="AC1570:AC1582" si="540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803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32"/>
        <v>771.45600000000002</v>
      </c>
      <c r="Y1571" s="14">
        <f t="shared" si="533"/>
        <v>0</v>
      </c>
      <c r="Z1571" s="14">
        <f t="shared" si="534"/>
        <v>200</v>
      </c>
      <c r="AA1571" s="14">
        <f t="shared" si="535"/>
        <v>0</v>
      </c>
      <c r="AB1571" s="14">
        <f t="shared" ref="AB1571:AB1582" si="541">R1571+W1571</f>
        <v>0</v>
      </c>
      <c r="AC1571" s="15">
        <f t="shared" si="540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804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32"/>
        <v>771.45600000000002</v>
      </c>
      <c r="Y1572" s="14">
        <f t="shared" si="533"/>
        <v>0</v>
      </c>
      <c r="Z1572" s="14">
        <f t="shared" si="534"/>
        <v>200</v>
      </c>
      <c r="AA1572" s="14">
        <f t="shared" si="535"/>
        <v>0</v>
      </c>
      <c r="AB1572" s="14">
        <f t="shared" si="541"/>
        <v>0</v>
      </c>
      <c r="AC1572" s="15">
        <f t="shared" si="540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654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32"/>
        <v>771.45600000000002</v>
      </c>
      <c r="Y1573" s="14">
        <f t="shared" si="533"/>
        <v>0</v>
      </c>
      <c r="Z1573" s="14">
        <f t="shared" si="534"/>
        <v>200</v>
      </c>
      <c r="AA1573" s="14">
        <f t="shared" si="535"/>
        <v>0</v>
      </c>
      <c r="AB1573" s="14">
        <f t="shared" si="541"/>
        <v>0</v>
      </c>
      <c r="AC1573" s="15">
        <f t="shared" si="540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595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110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594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32"/>
        <v>266.44800000000004</v>
      </c>
      <c r="Y1574" s="14">
        <f t="shared" si="533"/>
        <v>864</v>
      </c>
      <c r="Z1574" s="14">
        <f t="shared" si="534"/>
        <v>0</v>
      </c>
      <c r="AA1574" s="14">
        <f t="shared" si="535"/>
        <v>0</v>
      </c>
      <c r="AB1574" s="14">
        <f t="shared" si="541"/>
        <v>0</v>
      </c>
      <c r="AC1574" s="15">
        <f t="shared" si="540"/>
        <v>1130.4000000000001</v>
      </c>
      <c r="AD1574" s="48">
        <f>(ROUND(AC1574-AC1568,1)/AC1568)</f>
        <v>0.10845263777211218</v>
      </c>
      <c r="AE1574" s="113"/>
      <c r="AF1574" s="60"/>
      <c r="AH1574" s="20"/>
    </row>
    <row r="1575" spans="1:34">
      <c r="A1575" s="99" t="s">
        <v>830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65</v>
      </c>
      <c r="L1575" s="13">
        <v>65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702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32"/>
        <v>266.44800000000004</v>
      </c>
      <c r="Y1575" s="14">
        <f t="shared" si="533"/>
        <v>0</v>
      </c>
      <c r="Z1575" s="14">
        <f t="shared" si="534"/>
        <v>972</v>
      </c>
      <c r="AA1575" s="14">
        <f t="shared" si="535"/>
        <v>0</v>
      </c>
      <c r="AB1575" s="14">
        <f t="shared" si="541"/>
        <v>0</v>
      </c>
      <c r="AC1575" s="15">
        <f t="shared" si="540"/>
        <v>1238.4000000000001</v>
      </c>
      <c r="AD1575" s="48">
        <f>(ROUND(AC1575-AC1568,1)/AC1568)</f>
        <v>0.21435575603059423</v>
      </c>
      <c r="AE1575" s="113"/>
      <c r="AF1575" s="60"/>
      <c r="AH1575" s="20"/>
    </row>
    <row r="1576" spans="1:34">
      <c r="A1576" s="99" t="s">
        <v>831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110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594</v>
      </c>
      <c r="W1576" s="14">
        <f>(R1576/100)*(K1576*$K$11)+(R1576/100)*(L1576*$L$11)</f>
        <v>0</v>
      </c>
      <c r="X1576" s="14">
        <f t="shared" si="532"/>
        <v>266.44800000000004</v>
      </c>
      <c r="Y1576" s="14">
        <f t="shared" si="533"/>
        <v>0</v>
      </c>
      <c r="Z1576" s="14">
        <f t="shared" si="534"/>
        <v>0</v>
      </c>
      <c r="AA1576" s="14">
        <f t="shared" si="535"/>
        <v>864</v>
      </c>
      <c r="AB1576" s="14">
        <f t="shared" si="541"/>
        <v>0</v>
      </c>
      <c r="AC1576" s="15">
        <f t="shared" si="540"/>
        <v>1130.4000000000001</v>
      </c>
      <c r="AD1576" s="48">
        <f>(ROUND(AC1576-AC1568,1)/AC1568)</f>
        <v>0.10845263777211218</v>
      </c>
      <c r="AE1576" s="113"/>
      <c r="AF1576" s="60"/>
      <c r="AH1576" s="20"/>
    </row>
    <row r="1577" spans="1:34">
      <c r="A1577" s="99" t="s">
        <v>832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55</v>
      </c>
      <c r="L1577" s="13">
        <v>55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594</v>
      </c>
      <c r="X1577" s="14">
        <f t="shared" si="532"/>
        <v>266.44800000000004</v>
      </c>
      <c r="Y1577" s="14">
        <f t="shared" si="533"/>
        <v>0</v>
      </c>
      <c r="Z1577" s="14">
        <f t="shared" si="534"/>
        <v>0</v>
      </c>
      <c r="AA1577" s="14">
        <f t="shared" si="535"/>
        <v>0</v>
      </c>
      <c r="AB1577" s="14">
        <f t="shared" si="541"/>
        <v>864</v>
      </c>
      <c r="AC1577" s="15">
        <f t="shared" si="540"/>
        <v>1130.4000000000001</v>
      </c>
      <c r="AD1577" s="48">
        <f>(ROUND(AC1577-AC1568,1)/AC1568)</f>
        <v>0.10845263777211218</v>
      </c>
      <c r="AE1577" s="113"/>
      <c r="AF1577" s="60"/>
      <c r="AH1577" s="20"/>
    </row>
    <row r="1578" spans="1:34">
      <c r="A1578" s="99" t="s">
        <v>833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50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614.88</v>
      </c>
      <c r="T1578" s="14">
        <f>(O1578/100)*(K1578*$K$13)+(O1578/100)*(M1578*$M$13)</f>
        <v>0</v>
      </c>
      <c r="U1578" s="14">
        <f>(P1578/100)*(K1578*$K$13)+(P1578/100)*(L1578*$L$13)+(P1578/100)*(M1578*$M$13)</f>
        <v>150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32"/>
        <v>866.88</v>
      </c>
      <c r="Y1578" s="14">
        <f t="shared" si="533"/>
        <v>0</v>
      </c>
      <c r="Z1578" s="14">
        <f t="shared" si="534"/>
        <v>300</v>
      </c>
      <c r="AA1578" s="14">
        <f t="shared" si="535"/>
        <v>0</v>
      </c>
      <c r="AB1578" s="14">
        <f t="shared" si="541"/>
        <v>0</v>
      </c>
      <c r="AC1578" s="15">
        <f t="shared" si="540"/>
        <v>1166.9000000000001</v>
      </c>
      <c r="AD1578" s="48">
        <f>(ROUND(AC1578-AC1568,1)/AC1568)</f>
        <v>0.14424396940576584</v>
      </c>
      <c r="AE1578" s="113"/>
      <c r="AF1578" s="60"/>
      <c r="AH1578" s="20"/>
    </row>
    <row r="1579" spans="1:34">
      <c r="A1579" s="99" t="s">
        <v>834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32"/>
        <v>1081.1999999999998</v>
      </c>
      <c r="Y1579" s="14">
        <f t="shared" si="533"/>
        <v>0</v>
      </c>
      <c r="Z1579" s="14">
        <f t="shared" si="534"/>
        <v>0</v>
      </c>
      <c r="AA1579" s="14">
        <f t="shared" si="535"/>
        <v>0</v>
      </c>
      <c r="AB1579" s="14">
        <f t="shared" si="541"/>
        <v>0</v>
      </c>
      <c r="AC1579" s="15">
        <f t="shared" si="540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32"/>
        <v>1081.1999999999998</v>
      </c>
      <c r="Y1580" s="14">
        <f t="shared" si="533"/>
        <v>0</v>
      </c>
      <c r="Z1580" s="14">
        <f t="shared" si="534"/>
        <v>0</v>
      </c>
      <c r="AA1580" s="14">
        <f t="shared" si="535"/>
        <v>0</v>
      </c>
      <c r="AB1580" s="14">
        <f t="shared" si="541"/>
        <v>0</v>
      </c>
      <c r="AC1580" s="15">
        <f t="shared" si="540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32"/>
        <v>905.85599999999999</v>
      </c>
      <c r="Y1581" s="14">
        <f t="shared" si="533"/>
        <v>0</v>
      </c>
      <c r="Z1581" s="14">
        <f t="shared" si="534"/>
        <v>160</v>
      </c>
      <c r="AA1581" s="14">
        <f t="shared" si="535"/>
        <v>0</v>
      </c>
      <c r="AB1581" s="14">
        <f t="shared" si="541"/>
        <v>0</v>
      </c>
      <c r="AC1581" s="15">
        <f t="shared" si="540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32"/>
        <v>1048.3200000000002</v>
      </c>
      <c r="Y1582" s="14">
        <f t="shared" si="533"/>
        <v>0</v>
      </c>
      <c r="Z1582" s="14">
        <f t="shared" si="534"/>
        <v>160</v>
      </c>
      <c r="AA1582" s="14">
        <f t="shared" si="535"/>
        <v>0</v>
      </c>
      <c r="AB1582" s="14">
        <f t="shared" si="541"/>
        <v>0</v>
      </c>
      <c r="AC1582" s="15">
        <f t="shared" si="540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903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42">N1583+S1583</f>
        <v>884</v>
      </c>
      <c r="Y1583" s="52">
        <f t="shared" ref="Y1583:Y1597" si="543">O1583+T1583</f>
        <v>0</v>
      </c>
      <c r="Z1583" s="52">
        <f t="shared" ref="Z1583:Z1597" si="544">P1583+U1583</f>
        <v>0</v>
      </c>
      <c r="AA1583" s="52">
        <f t="shared" ref="AA1583:AA1597" si="545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801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42"/>
        <v>1020</v>
      </c>
      <c r="Y1584" s="14">
        <f t="shared" si="543"/>
        <v>0</v>
      </c>
      <c r="Z1584" s="14">
        <f t="shared" si="544"/>
        <v>0</v>
      </c>
      <c r="AA1584" s="14">
        <f t="shared" si="545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800</v>
      </c>
      <c r="AF1584" s="60"/>
      <c r="AH1584" s="20"/>
    </row>
    <row r="1585" spans="1:34">
      <c r="A1585" s="99" t="s">
        <v>802</v>
      </c>
      <c r="B1585" s="91">
        <v>0</v>
      </c>
      <c r="C1585" s="21" t="s">
        <v>835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42"/>
        <v>829.59999999999991</v>
      </c>
      <c r="Y1585" s="14">
        <f t="shared" si="543"/>
        <v>0</v>
      </c>
      <c r="Z1585" s="14">
        <f t="shared" si="544"/>
        <v>0</v>
      </c>
      <c r="AA1585" s="14">
        <f t="shared" si="545"/>
        <v>0</v>
      </c>
      <c r="AB1585" s="14">
        <f>R1585+W1585</f>
        <v>0</v>
      </c>
      <c r="AC1585" s="15">
        <f t="shared" ref="AC1585:AC1597" si="546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803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42"/>
        <v>829.59999999999991</v>
      </c>
      <c r="Y1586" s="14">
        <f t="shared" si="543"/>
        <v>0</v>
      </c>
      <c r="Z1586" s="14">
        <f t="shared" si="544"/>
        <v>0</v>
      </c>
      <c r="AA1586" s="14">
        <f t="shared" si="545"/>
        <v>0</v>
      </c>
      <c r="AB1586" s="14">
        <f t="shared" ref="AB1586:AB1597" si="547">R1586+W1586</f>
        <v>0</v>
      </c>
      <c r="AC1586" s="15">
        <f t="shared" si="546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804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42"/>
        <v>829.59999999999991</v>
      </c>
      <c r="Y1587" s="14">
        <f t="shared" si="543"/>
        <v>0</v>
      </c>
      <c r="Z1587" s="14">
        <f t="shared" si="544"/>
        <v>0</v>
      </c>
      <c r="AA1587" s="14">
        <f t="shared" si="545"/>
        <v>0</v>
      </c>
      <c r="AB1587" s="14">
        <f t="shared" si="547"/>
        <v>0</v>
      </c>
      <c r="AC1587" s="15">
        <f t="shared" si="546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654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42"/>
        <v>829.59999999999991</v>
      </c>
      <c r="Y1588" s="14">
        <f t="shared" si="543"/>
        <v>0</v>
      </c>
      <c r="Z1588" s="14">
        <f t="shared" si="544"/>
        <v>0</v>
      </c>
      <c r="AA1588" s="14">
        <f t="shared" si="545"/>
        <v>0</v>
      </c>
      <c r="AB1588" s="14">
        <f t="shared" si="547"/>
        <v>0</v>
      </c>
      <c r="AC1588" s="15">
        <f t="shared" si="546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595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42"/>
        <v>287.3</v>
      </c>
      <c r="Y1589" s="14">
        <f t="shared" si="543"/>
        <v>693.59999999999991</v>
      </c>
      <c r="Z1589" s="14">
        <f t="shared" si="544"/>
        <v>0</v>
      </c>
      <c r="AA1589" s="14">
        <f t="shared" si="545"/>
        <v>0</v>
      </c>
      <c r="AB1589" s="14">
        <f t="shared" si="547"/>
        <v>0</v>
      </c>
      <c r="AC1589" s="15">
        <f t="shared" si="546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830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42"/>
        <v>287.3</v>
      </c>
      <c r="Y1590" s="14">
        <f t="shared" si="543"/>
        <v>0</v>
      </c>
      <c r="Z1590" s="14">
        <f t="shared" si="544"/>
        <v>693.59999999999991</v>
      </c>
      <c r="AA1590" s="14">
        <f t="shared" si="545"/>
        <v>0</v>
      </c>
      <c r="AB1590" s="14">
        <f t="shared" si="547"/>
        <v>0</v>
      </c>
      <c r="AC1590" s="15">
        <f t="shared" si="546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831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42"/>
        <v>287.3</v>
      </c>
      <c r="Y1591" s="14">
        <f t="shared" si="543"/>
        <v>0</v>
      </c>
      <c r="Z1591" s="14">
        <f t="shared" si="544"/>
        <v>0</v>
      </c>
      <c r="AA1591" s="14">
        <f t="shared" si="545"/>
        <v>693.59999999999991</v>
      </c>
      <c r="AB1591" s="14">
        <f t="shared" si="547"/>
        <v>0</v>
      </c>
      <c r="AC1591" s="15">
        <f t="shared" si="546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832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42"/>
        <v>287.3</v>
      </c>
      <c r="Y1592" s="14">
        <f t="shared" si="543"/>
        <v>0</v>
      </c>
      <c r="Z1592" s="14">
        <f t="shared" si="544"/>
        <v>0</v>
      </c>
      <c r="AA1592" s="14">
        <f t="shared" si="545"/>
        <v>0</v>
      </c>
      <c r="AB1592" s="14">
        <f t="shared" si="547"/>
        <v>693.59999999999991</v>
      </c>
      <c r="AC1592" s="15">
        <f t="shared" si="546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833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42"/>
        <v>1045.5</v>
      </c>
      <c r="Y1593" s="14">
        <f t="shared" si="543"/>
        <v>0</v>
      </c>
      <c r="Z1593" s="14">
        <f t="shared" si="544"/>
        <v>0</v>
      </c>
      <c r="AA1593" s="14">
        <f t="shared" si="545"/>
        <v>0</v>
      </c>
      <c r="AB1593" s="14">
        <f t="shared" si="547"/>
        <v>0</v>
      </c>
      <c r="AC1593" s="15">
        <f t="shared" si="546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834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42"/>
        <v>1045.5</v>
      </c>
      <c r="Y1594" s="14">
        <f t="shared" si="543"/>
        <v>0</v>
      </c>
      <c r="Z1594" s="14">
        <f t="shared" si="544"/>
        <v>0</v>
      </c>
      <c r="AA1594" s="14">
        <f t="shared" si="545"/>
        <v>0</v>
      </c>
      <c r="AB1594" s="14">
        <f t="shared" si="547"/>
        <v>0</v>
      </c>
      <c r="AC1594" s="15">
        <f t="shared" si="546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42"/>
        <v>1045.5</v>
      </c>
      <c r="Y1595" s="14">
        <f t="shared" si="543"/>
        <v>0</v>
      </c>
      <c r="Z1595" s="14">
        <f t="shared" si="544"/>
        <v>0</v>
      </c>
      <c r="AA1595" s="14">
        <f t="shared" si="545"/>
        <v>0</v>
      </c>
      <c r="AB1595" s="14">
        <f t="shared" si="547"/>
        <v>0</v>
      </c>
      <c r="AC1595" s="15">
        <f t="shared" si="546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42"/>
        <v>908.48</v>
      </c>
      <c r="Y1596" s="14">
        <f t="shared" si="543"/>
        <v>0</v>
      </c>
      <c r="Z1596" s="14">
        <f t="shared" si="544"/>
        <v>0</v>
      </c>
      <c r="AA1596" s="14">
        <f t="shared" si="545"/>
        <v>0</v>
      </c>
      <c r="AB1596" s="14">
        <f t="shared" si="547"/>
        <v>0</v>
      </c>
      <c r="AC1596" s="15">
        <f t="shared" si="546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42"/>
        <v>1176.4000000000001</v>
      </c>
      <c r="Y1597" s="14">
        <f t="shared" si="543"/>
        <v>0</v>
      </c>
      <c r="Z1597" s="14">
        <f t="shared" si="544"/>
        <v>0</v>
      </c>
      <c r="AA1597" s="14">
        <f t="shared" si="545"/>
        <v>0</v>
      </c>
      <c r="AB1597" s="14">
        <f t="shared" si="547"/>
        <v>0</v>
      </c>
      <c r="AC1597" s="15">
        <f t="shared" si="546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3" t="s">
        <v>343</v>
      </c>
      <c r="C1598" s="148"/>
      <c r="D1598" s="148"/>
      <c r="E1598" s="148"/>
      <c r="F1598" s="148"/>
      <c r="G1598" s="148"/>
      <c r="H1598" s="148"/>
      <c r="I1598" s="148"/>
      <c r="J1598" s="148"/>
      <c r="K1598" s="148"/>
      <c r="L1598" s="148"/>
      <c r="M1598" s="148"/>
      <c r="N1598" s="148"/>
      <c r="O1598" s="148"/>
      <c r="P1598" s="148"/>
      <c r="Q1598" s="148"/>
      <c r="R1598" s="148"/>
      <c r="S1598" s="148"/>
      <c r="T1598" s="148"/>
      <c r="U1598" s="148"/>
      <c r="V1598" s="148"/>
      <c r="W1598" s="148"/>
      <c r="X1598" s="148"/>
      <c r="Y1598" s="148"/>
      <c r="Z1598" s="148"/>
      <c r="AA1598" s="148"/>
      <c r="AB1598" s="148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48">N1599+S1599</f>
        <v>480</v>
      </c>
      <c r="Y1599" s="14">
        <f t="shared" ref="Y1599:Y1613" si="549">O1599+T1599</f>
        <v>0</v>
      </c>
      <c r="Z1599" s="14">
        <f t="shared" ref="Z1599:Z1613" si="550">P1599+U1599</f>
        <v>0</v>
      </c>
      <c r="AA1599" s="14">
        <f t="shared" ref="AA1599:AA1613" si="551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800</v>
      </c>
      <c r="AF1599" s="60"/>
      <c r="AH1599" s="20"/>
    </row>
    <row r="1600" spans="1:34">
      <c r="A1600" s="99" t="s">
        <v>801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48"/>
        <v>556</v>
      </c>
      <c r="Y1600" s="14">
        <f t="shared" si="549"/>
        <v>0</v>
      </c>
      <c r="Z1600" s="14">
        <f t="shared" si="550"/>
        <v>0</v>
      </c>
      <c r="AA1600" s="14">
        <f t="shared" si="551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802</v>
      </c>
      <c r="B1601" s="87">
        <v>12</v>
      </c>
      <c r="C1601" s="21" t="s">
        <v>835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48"/>
        <v>452</v>
      </c>
      <c r="Y1601" s="14">
        <f t="shared" si="549"/>
        <v>0</v>
      </c>
      <c r="Z1601" s="14">
        <f t="shared" si="550"/>
        <v>0</v>
      </c>
      <c r="AA1601" s="14">
        <f t="shared" si="551"/>
        <v>0</v>
      </c>
      <c r="AB1601" s="14">
        <f>R1601+W1601</f>
        <v>0</v>
      </c>
      <c r="AC1601" s="15">
        <f t="shared" ref="AC1601:AC1613" si="552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803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48"/>
        <v>452</v>
      </c>
      <c r="Y1602" s="14">
        <f t="shared" si="549"/>
        <v>0</v>
      </c>
      <c r="Z1602" s="14">
        <f t="shared" si="550"/>
        <v>0</v>
      </c>
      <c r="AA1602" s="14">
        <f t="shared" si="551"/>
        <v>0</v>
      </c>
      <c r="AB1602" s="14">
        <f t="shared" ref="AB1602:AB1614" si="553">R1602+W1602</f>
        <v>0</v>
      </c>
      <c r="AC1602" s="15">
        <f t="shared" si="552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804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48"/>
        <v>452</v>
      </c>
      <c r="Y1603" s="14">
        <f t="shared" si="549"/>
        <v>0</v>
      </c>
      <c r="Z1603" s="14">
        <f t="shared" si="550"/>
        <v>0</v>
      </c>
      <c r="AA1603" s="14">
        <f t="shared" si="551"/>
        <v>0</v>
      </c>
      <c r="AB1603" s="14">
        <f t="shared" si="553"/>
        <v>0</v>
      </c>
      <c r="AC1603" s="15">
        <f t="shared" si="552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654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48"/>
        <v>452</v>
      </c>
      <c r="Y1604" s="14">
        <f t="shared" si="549"/>
        <v>0</v>
      </c>
      <c r="Z1604" s="14">
        <f t="shared" si="550"/>
        <v>0</v>
      </c>
      <c r="AA1604" s="14">
        <f t="shared" si="551"/>
        <v>0</v>
      </c>
      <c r="AB1604" s="14">
        <f t="shared" si="553"/>
        <v>0</v>
      </c>
      <c r="AC1604" s="15">
        <f t="shared" si="552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595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48"/>
        <v>156</v>
      </c>
      <c r="Y1605" s="14">
        <f t="shared" si="549"/>
        <v>375</v>
      </c>
      <c r="Z1605" s="14">
        <f t="shared" si="550"/>
        <v>0</v>
      </c>
      <c r="AA1605" s="14">
        <f t="shared" si="551"/>
        <v>0</v>
      </c>
      <c r="AB1605" s="14">
        <f t="shared" si="553"/>
        <v>0</v>
      </c>
      <c r="AC1605" s="15">
        <f t="shared" si="552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830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48"/>
        <v>156</v>
      </c>
      <c r="Y1606" s="14">
        <f t="shared" si="549"/>
        <v>0</v>
      </c>
      <c r="Z1606" s="14">
        <f t="shared" si="550"/>
        <v>375</v>
      </c>
      <c r="AA1606" s="14">
        <f t="shared" si="551"/>
        <v>0</v>
      </c>
      <c r="AB1606" s="14">
        <f t="shared" si="553"/>
        <v>0</v>
      </c>
      <c r="AC1606" s="15">
        <f t="shared" si="552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831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48"/>
        <v>156</v>
      </c>
      <c r="Y1607" s="14">
        <f t="shared" si="549"/>
        <v>0</v>
      </c>
      <c r="Z1607" s="14">
        <f t="shared" si="550"/>
        <v>0</v>
      </c>
      <c r="AA1607" s="14">
        <f t="shared" si="551"/>
        <v>375</v>
      </c>
      <c r="AB1607" s="14">
        <f t="shared" si="553"/>
        <v>0</v>
      </c>
      <c r="AC1607" s="15">
        <f t="shared" si="552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832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48"/>
        <v>156</v>
      </c>
      <c r="Y1608" s="14">
        <f t="shared" si="549"/>
        <v>0</v>
      </c>
      <c r="Z1608" s="14">
        <f t="shared" si="550"/>
        <v>0</v>
      </c>
      <c r="AA1608" s="14">
        <f t="shared" si="551"/>
        <v>0</v>
      </c>
      <c r="AB1608" s="14">
        <f t="shared" si="553"/>
        <v>375</v>
      </c>
      <c r="AC1608" s="15">
        <f t="shared" si="552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833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48"/>
        <v>555</v>
      </c>
      <c r="Y1609" s="14">
        <f t="shared" si="549"/>
        <v>0</v>
      </c>
      <c r="Z1609" s="14">
        <f t="shared" si="550"/>
        <v>0</v>
      </c>
      <c r="AA1609" s="14">
        <f t="shared" si="551"/>
        <v>0</v>
      </c>
      <c r="AB1609" s="14">
        <f t="shared" si="553"/>
        <v>0</v>
      </c>
      <c r="AC1609" s="15">
        <f t="shared" si="552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834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48"/>
        <v>555</v>
      </c>
      <c r="Y1610" s="14">
        <f t="shared" si="549"/>
        <v>0</v>
      </c>
      <c r="Z1610" s="14">
        <f t="shared" si="550"/>
        <v>0</v>
      </c>
      <c r="AA1610" s="14">
        <f t="shared" si="551"/>
        <v>0</v>
      </c>
      <c r="AB1610" s="14">
        <f t="shared" si="553"/>
        <v>0</v>
      </c>
      <c r="AC1610" s="15">
        <f t="shared" si="552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48"/>
        <v>555</v>
      </c>
      <c r="Y1611" s="14">
        <f t="shared" si="549"/>
        <v>0</v>
      </c>
      <c r="Z1611" s="14">
        <f t="shared" si="550"/>
        <v>0</v>
      </c>
      <c r="AA1611" s="14">
        <f t="shared" si="551"/>
        <v>0</v>
      </c>
      <c r="AB1611" s="14">
        <f t="shared" si="553"/>
        <v>0</v>
      </c>
      <c r="AC1611" s="15">
        <f t="shared" si="552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48"/>
        <v>606.40000000000009</v>
      </c>
      <c r="Y1612" s="14">
        <f t="shared" si="549"/>
        <v>0</v>
      </c>
      <c r="Z1612" s="14">
        <f t="shared" si="550"/>
        <v>0</v>
      </c>
      <c r="AA1612" s="14">
        <f t="shared" si="551"/>
        <v>0</v>
      </c>
      <c r="AB1612" s="14">
        <f t="shared" si="553"/>
        <v>0</v>
      </c>
      <c r="AC1612" s="15">
        <f t="shared" si="552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48"/>
        <v>525.6</v>
      </c>
      <c r="Y1613" s="14">
        <f t="shared" si="549"/>
        <v>0</v>
      </c>
      <c r="Z1613" s="14">
        <f t="shared" si="550"/>
        <v>0</v>
      </c>
      <c r="AA1613" s="14">
        <f t="shared" si="551"/>
        <v>0</v>
      </c>
      <c r="AB1613" s="14">
        <f t="shared" si="553"/>
        <v>0</v>
      </c>
      <c r="AC1613" s="15">
        <f t="shared" si="552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54">N1614+S1614</f>
        <v>469.2</v>
      </c>
      <c r="Y1614" s="52">
        <f t="shared" ref="Y1614:Y1658" si="555">O1614+T1614</f>
        <v>0</v>
      </c>
      <c r="Z1614" s="52">
        <f t="shared" ref="Z1614:Z1658" si="556">P1614+U1614</f>
        <v>0</v>
      </c>
      <c r="AA1614" s="52">
        <f t="shared" ref="AA1614:AA1658" si="557">Q1614+V1614</f>
        <v>0</v>
      </c>
      <c r="AB1614" s="52">
        <f t="shared" si="553"/>
        <v>0</v>
      </c>
      <c r="AC1614" s="53">
        <f>ROUND(X1614+Y1614+Z1614+AA1614+AB1614,1)</f>
        <v>469.2</v>
      </c>
      <c r="AD1614" s="58">
        <v>0</v>
      </c>
      <c r="AE1614" s="113" t="s">
        <v>800</v>
      </c>
      <c r="AF1614" s="60"/>
      <c r="AH1614" s="20"/>
    </row>
    <row r="1615" spans="1:34">
      <c r="A1615" s="99" t="s">
        <v>801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54"/>
        <v>546.72</v>
      </c>
      <c r="Y1615" s="14">
        <f t="shared" si="555"/>
        <v>0</v>
      </c>
      <c r="Z1615" s="14">
        <f t="shared" si="556"/>
        <v>0</v>
      </c>
      <c r="AA1615" s="14">
        <f t="shared" si="557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802</v>
      </c>
      <c r="B1616" s="89">
        <v>14</v>
      </c>
      <c r="C1616" s="21" t="s">
        <v>835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54"/>
        <v>442.68</v>
      </c>
      <c r="Y1616" s="14">
        <f t="shared" si="555"/>
        <v>0</v>
      </c>
      <c r="Z1616" s="14">
        <f t="shared" si="556"/>
        <v>0</v>
      </c>
      <c r="AA1616" s="14">
        <f t="shared" si="557"/>
        <v>0</v>
      </c>
      <c r="AB1616" s="14">
        <f>R1616+W1616</f>
        <v>0</v>
      </c>
      <c r="AC1616" s="15">
        <f t="shared" ref="AC1616:AC1628" si="558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803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54"/>
        <v>442.68</v>
      </c>
      <c r="Y1617" s="14">
        <f t="shared" si="555"/>
        <v>0</v>
      </c>
      <c r="Z1617" s="14">
        <f t="shared" si="556"/>
        <v>0</v>
      </c>
      <c r="AA1617" s="14">
        <f t="shared" si="557"/>
        <v>0</v>
      </c>
      <c r="AB1617" s="14">
        <f t="shared" ref="AB1617:AB1629" si="559">R1617+W1617</f>
        <v>0</v>
      </c>
      <c r="AC1617" s="15">
        <f t="shared" si="558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804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54"/>
        <v>442.68</v>
      </c>
      <c r="Y1618" s="14">
        <f t="shared" si="555"/>
        <v>0</v>
      </c>
      <c r="Z1618" s="14">
        <f t="shared" si="556"/>
        <v>0</v>
      </c>
      <c r="AA1618" s="14">
        <f t="shared" si="557"/>
        <v>0</v>
      </c>
      <c r="AB1618" s="14">
        <f t="shared" si="559"/>
        <v>0</v>
      </c>
      <c r="AC1618" s="15">
        <f t="shared" si="558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654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54"/>
        <v>442.68</v>
      </c>
      <c r="Y1619" s="14">
        <f t="shared" si="555"/>
        <v>0</v>
      </c>
      <c r="Z1619" s="14">
        <f t="shared" si="556"/>
        <v>0</v>
      </c>
      <c r="AA1619" s="14">
        <f t="shared" si="557"/>
        <v>0</v>
      </c>
      <c r="AB1619" s="14">
        <f t="shared" si="559"/>
        <v>0</v>
      </c>
      <c r="AC1619" s="15">
        <f t="shared" si="558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595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54"/>
        <v>152.49</v>
      </c>
      <c r="Y1620" s="14">
        <f t="shared" si="555"/>
        <v>367.20000000000005</v>
      </c>
      <c r="Z1620" s="14">
        <f t="shared" si="556"/>
        <v>0</v>
      </c>
      <c r="AA1620" s="14">
        <f t="shared" si="557"/>
        <v>0</v>
      </c>
      <c r="AB1620" s="14">
        <f t="shared" si="559"/>
        <v>0</v>
      </c>
      <c r="AC1620" s="15">
        <f t="shared" si="558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830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54"/>
        <v>152.49</v>
      </c>
      <c r="Y1621" s="14">
        <f t="shared" si="555"/>
        <v>0</v>
      </c>
      <c r="Z1621" s="14">
        <f t="shared" si="556"/>
        <v>367.20000000000005</v>
      </c>
      <c r="AA1621" s="14">
        <f t="shared" si="557"/>
        <v>0</v>
      </c>
      <c r="AB1621" s="14">
        <f t="shared" si="559"/>
        <v>0</v>
      </c>
      <c r="AC1621" s="15">
        <f t="shared" si="558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831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54"/>
        <v>152.49</v>
      </c>
      <c r="Y1622" s="14">
        <f t="shared" si="555"/>
        <v>0</v>
      </c>
      <c r="Z1622" s="14">
        <f t="shared" si="556"/>
        <v>0</v>
      </c>
      <c r="AA1622" s="14">
        <f t="shared" si="557"/>
        <v>367.20000000000005</v>
      </c>
      <c r="AB1622" s="14">
        <f t="shared" si="559"/>
        <v>0</v>
      </c>
      <c r="AC1622" s="15">
        <f t="shared" si="558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832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54"/>
        <v>152.49</v>
      </c>
      <c r="Y1623" s="14">
        <f t="shared" si="555"/>
        <v>0</v>
      </c>
      <c r="Z1623" s="14">
        <f t="shared" si="556"/>
        <v>0</v>
      </c>
      <c r="AA1623" s="14">
        <f t="shared" si="557"/>
        <v>0</v>
      </c>
      <c r="AB1623" s="14">
        <f t="shared" si="559"/>
        <v>367.20000000000005</v>
      </c>
      <c r="AC1623" s="15">
        <f t="shared" si="558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833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54"/>
        <v>541.62</v>
      </c>
      <c r="Y1624" s="14">
        <f t="shared" si="555"/>
        <v>0</v>
      </c>
      <c r="Z1624" s="14">
        <f t="shared" si="556"/>
        <v>0</v>
      </c>
      <c r="AA1624" s="14">
        <f t="shared" si="557"/>
        <v>0</v>
      </c>
      <c r="AB1624" s="14">
        <f t="shared" si="559"/>
        <v>0</v>
      </c>
      <c r="AC1624" s="15">
        <f t="shared" si="558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834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54"/>
        <v>541.62</v>
      </c>
      <c r="Y1625" s="14">
        <f t="shared" si="555"/>
        <v>0</v>
      </c>
      <c r="Z1625" s="14">
        <f t="shared" si="556"/>
        <v>0</v>
      </c>
      <c r="AA1625" s="14">
        <f t="shared" si="557"/>
        <v>0</v>
      </c>
      <c r="AB1625" s="14">
        <f t="shared" si="559"/>
        <v>0</v>
      </c>
      <c r="AC1625" s="15">
        <f t="shared" si="558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54"/>
        <v>541.62</v>
      </c>
      <c r="Y1626" s="14">
        <f t="shared" si="555"/>
        <v>0</v>
      </c>
      <c r="Z1626" s="14">
        <f t="shared" si="556"/>
        <v>0</v>
      </c>
      <c r="AA1626" s="14">
        <f t="shared" si="557"/>
        <v>0</v>
      </c>
      <c r="AB1626" s="14">
        <f t="shared" si="559"/>
        <v>0</v>
      </c>
      <c r="AC1626" s="15">
        <f t="shared" si="558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54"/>
        <v>598.94400000000007</v>
      </c>
      <c r="Y1627" s="14">
        <f t="shared" si="555"/>
        <v>0</v>
      </c>
      <c r="Z1627" s="14">
        <f t="shared" si="556"/>
        <v>0</v>
      </c>
      <c r="AA1627" s="14">
        <f t="shared" si="557"/>
        <v>0</v>
      </c>
      <c r="AB1627" s="14">
        <f t="shared" si="559"/>
        <v>0</v>
      </c>
      <c r="AC1627" s="15">
        <f t="shared" si="558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54"/>
        <v>507.55200000000002</v>
      </c>
      <c r="Y1628" s="14">
        <f t="shared" si="555"/>
        <v>0</v>
      </c>
      <c r="Z1628" s="14">
        <f t="shared" si="556"/>
        <v>0</v>
      </c>
      <c r="AA1628" s="14">
        <f t="shared" si="557"/>
        <v>0</v>
      </c>
      <c r="AB1628" s="14">
        <f t="shared" si="559"/>
        <v>0</v>
      </c>
      <c r="AC1628" s="15">
        <f t="shared" si="558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54"/>
        <v>488.79999999999995</v>
      </c>
      <c r="Y1629" s="52">
        <f t="shared" si="555"/>
        <v>0</v>
      </c>
      <c r="Z1629" s="52">
        <f t="shared" si="556"/>
        <v>0</v>
      </c>
      <c r="AA1629" s="52">
        <f t="shared" si="557"/>
        <v>0</v>
      </c>
      <c r="AB1629" s="52">
        <f t="shared" si="559"/>
        <v>0</v>
      </c>
      <c r="AC1629" s="53">
        <f>ROUND(X1629+Y1629+Z1629+AA1629+AB1629,1)</f>
        <v>488.8</v>
      </c>
      <c r="AD1629" s="58">
        <v>0</v>
      </c>
      <c r="AE1629" s="113" t="s">
        <v>800</v>
      </c>
      <c r="AF1629" s="60"/>
      <c r="AH1629" s="20"/>
    </row>
    <row r="1630" spans="1:34">
      <c r="A1630" s="99" t="s">
        <v>801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54"/>
        <v>564</v>
      </c>
      <c r="Y1630" s="14">
        <f t="shared" si="555"/>
        <v>0</v>
      </c>
      <c r="Z1630" s="14">
        <f t="shared" si="556"/>
        <v>0</v>
      </c>
      <c r="AA1630" s="14">
        <f t="shared" si="557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802</v>
      </c>
      <c r="B1631" s="87">
        <v>18</v>
      </c>
      <c r="C1631" s="21" t="s">
        <v>835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54"/>
        <v>458.71999999999997</v>
      </c>
      <c r="Y1631" s="14">
        <f t="shared" si="555"/>
        <v>0</v>
      </c>
      <c r="Z1631" s="14">
        <f t="shared" si="556"/>
        <v>0</v>
      </c>
      <c r="AA1631" s="14">
        <f t="shared" si="557"/>
        <v>0</v>
      </c>
      <c r="AB1631" s="14">
        <f>R1631+W1631</f>
        <v>0</v>
      </c>
      <c r="AC1631" s="15">
        <f t="shared" ref="AC1631:AC1643" si="560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803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54"/>
        <v>458.71999999999997</v>
      </c>
      <c r="Y1632" s="14">
        <f t="shared" si="555"/>
        <v>0</v>
      </c>
      <c r="Z1632" s="14">
        <f t="shared" si="556"/>
        <v>0</v>
      </c>
      <c r="AA1632" s="14">
        <f t="shared" si="557"/>
        <v>0</v>
      </c>
      <c r="AB1632" s="14">
        <f t="shared" ref="AB1632:AB1644" si="561">R1632+W1632</f>
        <v>0</v>
      </c>
      <c r="AC1632" s="15">
        <f t="shared" si="560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804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54"/>
        <v>458.71999999999997</v>
      </c>
      <c r="Y1633" s="14">
        <f t="shared" si="555"/>
        <v>0</v>
      </c>
      <c r="Z1633" s="14">
        <f t="shared" si="556"/>
        <v>0</v>
      </c>
      <c r="AA1633" s="14">
        <f t="shared" si="557"/>
        <v>0</v>
      </c>
      <c r="AB1633" s="14">
        <f t="shared" si="561"/>
        <v>0</v>
      </c>
      <c r="AC1633" s="15">
        <f t="shared" si="560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654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54"/>
        <v>458.71999999999997</v>
      </c>
      <c r="Y1634" s="14">
        <f t="shared" si="555"/>
        <v>0</v>
      </c>
      <c r="Z1634" s="14">
        <f t="shared" si="556"/>
        <v>0</v>
      </c>
      <c r="AA1634" s="14">
        <f t="shared" si="557"/>
        <v>0</v>
      </c>
      <c r="AB1634" s="14">
        <f t="shared" si="561"/>
        <v>0</v>
      </c>
      <c r="AC1634" s="15">
        <f t="shared" si="560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595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54"/>
        <v>158.85999999999999</v>
      </c>
      <c r="Y1635" s="14">
        <f t="shared" si="555"/>
        <v>380.7</v>
      </c>
      <c r="Z1635" s="14">
        <f t="shared" si="556"/>
        <v>0</v>
      </c>
      <c r="AA1635" s="14">
        <f t="shared" si="557"/>
        <v>0</v>
      </c>
      <c r="AB1635" s="14">
        <f t="shared" si="561"/>
        <v>0</v>
      </c>
      <c r="AC1635" s="15">
        <f t="shared" si="560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830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54"/>
        <v>158.85999999999999</v>
      </c>
      <c r="Y1636" s="14">
        <f t="shared" si="555"/>
        <v>0</v>
      </c>
      <c r="Z1636" s="14">
        <f t="shared" si="556"/>
        <v>380.7</v>
      </c>
      <c r="AA1636" s="14">
        <f t="shared" si="557"/>
        <v>0</v>
      </c>
      <c r="AB1636" s="14">
        <f t="shared" si="561"/>
        <v>0</v>
      </c>
      <c r="AC1636" s="15">
        <f t="shared" si="560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831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54"/>
        <v>158.85999999999999</v>
      </c>
      <c r="Y1637" s="14">
        <f t="shared" si="555"/>
        <v>0</v>
      </c>
      <c r="Z1637" s="14">
        <f t="shared" si="556"/>
        <v>0</v>
      </c>
      <c r="AA1637" s="14">
        <f t="shared" si="557"/>
        <v>380.7</v>
      </c>
      <c r="AB1637" s="14">
        <f t="shared" si="561"/>
        <v>0</v>
      </c>
      <c r="AC1637" s="15">
        <f t="shared" si="560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832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54"/>
        <v>158.85999999999999</v>
      </c>
      <c r="Y1638" s="14">
        <f t="shared" si="555"/>
        <v>0</v>
      </c>
      <c r="Z1638" s="14">
        <f t="shared" si="556"/>
        <v>0</v>
      </c>
      <c r="AA1638" s="14">
        <f t="shared" si="557"/>
        <v>0</v>
      </c>
      <c r="AB1638" s="14">
        <f t="shared" si="561"/>
        <v>380.7</v>
      </c>
      <c r="AC1638" s="15">
        <f t="shared" si="560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833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54"/>
        <v>564</v>
      </c>
      <c r="Y1639" s="14">
        <f t="shared" si="555"/>
        <v>0</v>
      </c>
      <c r="Z1639" s="14">
        <f t="shared" si="556"/>
        <v>0</v>
      </c>
      <c r="AA1639" s="14">
        <f t="shared" si="557"/>
        <v>0</v>
      </c>
      <c r="AB1639" s="14">
        <f t="shared" si="561"/>
        <v>0</v>
      </c>
      <c r="AC1639" s="15">
        <f t="shared" si="560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834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54"/>
        <v>564</v>
      </c>
      <c r="Y1640" s="14">
        <f t="shared" si="555"/>
        <v>0</v>
      </c>
      <c r="Z1640" s="14">
        <f t="shared" si="556"/>
        <v>0</v>
      </c>
      <c r="AA1640" s="14">
        <f t="shared" si="557"/>
        <v>0</v>
      </c>
      <c r="AB1640" s="14">
        <f t="shared" si="561"/>
        <v>0</v>
      </c>
      <c r="AC1640" s="15">
        <f t="shared" si="560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54"/>
        <v>564</v>
      </c>
      <c r="Y1641" s="14">
        <f t="shared" si="555"/>
        <v>0</v>
      </c>
      <c r="Z1641" s="14">
        <f t="shared" si="556"/>
        <v>0</v>
      </c>
      <c r="AA1641" s="14">
        <f t="shared" si="557"/>
        <v>0</v>
      </c>
      <c r="AB1641" s="14">
        <f t="shared" si="561"/>
        <v>0</v>
      </c>
      <c r="AC1641" s="15">
        <f t="shared" si="560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54"/>
        <v>617.39199999999994</v>
      </c>
      <c r="Y1642" s="14">
        <f t="shared" si="555"/>
        <v>0</v>
      </c>
      <c r="Z1642" s="14">
        <f t="shared" si="556"/>
        <v>0</v>
      </c>
      <c r="AA1642" s="14">
        <f t="shared" si="557"/>
        <v>0</v>
      </c>
      <c r="AB1642" s="14">
        <f t="shared" si="561"/>
        <v>0</v>
      </c>
      <c r="AC1642" s="15">
        <f t="shared" si="560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54"/>
        <v>530.16</v>
      </c>
      <c r="Y1643" s="14">
        <f t="shared" si="555"/>
        <v>0</v>
      </c>
      <c r="Z1643" s="14">
        <f t="shared" si="556"/>
        <v>0</v>
      </c>
      <c r="AA1643" s="14">
        <f t="shared" si="557"/>
        <v>0</v>
      </c>
      <c r="AB1643" s="14">
        <f t="shared" si="561"/>
        <v>0</v>
      </c>
      <c r="AC1643" s="15">
        <f t="shared" si="560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54"/>
        <v>470.4</v>
      </c>
      <c r="Y1644" s="52">
        <f t="shared" si="555"/>
        <v>0</v>
      </c>
      <c r="Z1644" s="52">
        <f t="shared" si="556"/>
        <v>0</v>
      </c>
      <c r="AA1644" s="52">
        <f t="shared" si="557"/>
        <v>0</v>
      </c>
      <c r="AB1644" s="52">
        <f t="shared" si="561"/>
        <v>0</v>
      </c>
      <c r="AC1644" s="53">
        <f>ROUND(X1644+Y1644+Z1644+AA1644+AB1644,1)</f>
        <v>470.4</v>
      </c>
      <c r="AD1644" s="58">
        <v>0</v>
      </c>
      <c r="AE1644" s="113" t="s">
        <v>800</v>
      </c>
      <c r="AF1644" s="60"/>
      <c r="AH1644" s="20"/>
    </row>
    <row r="1645" spans="1:34">
      <c r="A1645" s="99" t="s">
        <v>801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54"/>
        <v>544.88000000000011</v>
      </c>
      <c r="Y1645" s="14">
        <f t="shared" si="555"/>
        <v>0</v>
      </c>
      <c r="Z1645" s="14">
        <f t="shared" si="556"/>
        <v>0</v>
      </c>
      <c r="AA1645" s="14">
        <f t="shared" si="557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802</v>
      </c>
      <c r="B1646" s="89">
        <v>18</v>
      </c>
      <c r="C1646" s="21" t="s">
        <v>835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54"/>
        <v>442.96000000000004</v>
      </c>
      <c r="Y1646" s="14">
        <f t="shared" si="555"/>
        <v>0</v>
      </c>
      <c r="Z1646" s="14">
        <f t="shared" si="556"/>
        <v>0</v>
      </c>
      <c r="AA1646" s="14">
        <f t="shared" si="557"/>
        <v>0</v>
      </c>
      <c r="AB1646" s="14">
        <f>R1646+W1646</f>
        <v>0</v>
      </c>
      <c r="AC1646" s="15">
        <f t="shared" ref="AC1646:AC1658" si="562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803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54"/>
        <v>442.96000000000004</v>
      </c>
      <c r="Y1647" s="14">
        <f t="shared" si="555"/>
        <v>0</v>
      </c>
      <c r="Z1647" s="14">
        <f t="shared" si="556"/>
        <v>0</v>
      </c>
      <c r="AA1647" s="14">
        <f t="shared" si="557"/>
        <v>0</v>
      </c>
      <c r="AB1647" s="14">
        <f t="shared" ref="AB1647:AB1659" si="563">R1647+W1647</f>
        <v>0</v>
      </c>
      <c r="AC1647" s="15">
        <f t="shared" si="562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804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54"/>
        <v>442.96000000000004</v>
      </c>
      <c r="Y1648" s="14">
        <f t="shared" si="555"/>
        <v>0</v>
      </c>
      <c r="Z1648" s="14">
        <f t="shared" si="556"/>
        <v>0</v>
      </c>
      <c r="AA1648" s="14">
        <f t="shared" si="557"/>
        <v>0</v>
      </c>
      <c r="AB1648" s="14">
        <f t="shared" si="563"/>
        <v>0</v>
      </c>
      <c r="AC1648" s="15">
        <f t="shared" si="562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654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54"/>
        <v>442.96000000000004</v>
      </c>
      <c r="Y1649" s="14">
        <f t="shared" si="555"/>
        <v>0</v>
      </c>
      <c r="Z1649" s="14">
        <f t="shared" si="556"/>
        <v>0</v>
      </c>
      <c r="AA1649" s="14">
        <f t="shared" si="557"/>
        <v>0</v>
      </c>
      <c r="AB1649" s="14">
        <f t="shared" si="563"/>
        <v>0</v>
      </c>
      <c r="AC1649" s="15">
        <f t="shared" si="562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595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54"/>
        <v>152.88</v>
      </c>
      <c r="Y1650" s="14">
        <f t="shared" si="555"/>
        <v>367.5</v>
      </c>
      <c r="Z1650" s="14">
        <f t="shared" si="556"/>
        <v>0</v>
      </c>
      <c r="AA1650" s="14">
        <f t="shared" si="557"/>
        <v>0</v>
      </c>
      <c r="AB1650" s="14">
        <f t="shared" si="563"/>
        <v>0</v>
      </c>
      <c r="AC1650" s="15">
        <f t="shared" si="562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830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54"/>
        <v>152.88</v>
      </c>
      <c r="Y1651" s="14">
        <f t="shared" si="555"/>
        <v>0</v>
      </c>
      <c r="Z1651" s="14">
        <f t="shared" si="556"/>
        <v>367.5</v>
      </c>
      <c r="AA1651" s="14">
        <f t="shared" si="557"/>
        <v>0</v>
      </c>
      <c r="AB1651" s="14">
        <f t="shared" si="563"/>
        <v>0</v>
      </c>
      <c r="AC1651" s="15">
        <f t="shared" si="562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831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54"/>
        <v>152.88</v>
      </c>
      <c r="Y1652" s="14">
        <f t="shared" si="555"/>
        <v>0</v>
      </c>
      <c r="Z1652" s="14">
        <f t="shared" si="556"/>
        <v>0</v>
      </c>
      <c r="AA1652" s="14">
        <f t="shared" si="557"/>
        <v>367.5</v>
      </c>
      <c r="AB1652" s="14">
        <f t="shared" si="563"/>
        <v>0</v>
      </c>
      <c r="AC1652" s="15">
        <f t="shared" si="562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832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54"/>
        <v>152.88</v>
      </c>
      <c r="Y1653" s="14">
        <f t="shared" si="555"/>
        <v>0</v>
      </c>
      <c r="Z1653" s="14">
        <f t="shared" si="556"/>
        <v>0</v>
      </c>
      <c r="AA1653" s="14">
        <f t="shared" si="557"/>
        <v>0</v>
      </c>
      <c r="AB1653" s="14">
        <f t="shared" si="563"/>
        <v>367.5</v>
      </c>
      <c r="AC1653" s="15">
        <f t="shared" si="562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833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54"/>
        <v>543.9</v>
      </c>
      <c r="Y1654" s="14">
        <f t="shared" si="555"/>
        <v>0</v>
      </c>
      <c r="Z1654" s="14">
        <f t="shared" si="556"/>
        <v>0</v>
      </c>
      <c r="AA1654" s="14">
        <f t="shared" si="557"/>
        <v>0</v>
      </c>
      <c r="AB1654" s="14">
        <f t="shared" si="563"/>
        <v>0</v>
      </c>
      <c r="AC1654" s="15">
        <f t="shared" si="562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834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54"/>
        <v>543.9</v>
      </c>
      <c r="Y1655" s="14">
        <f t="shared" si="555"/>
        <v>0</v>
      </c>
      <c r="Z1655" s="14">
        <f t="shared" si="556"/>
        <v>0</v>
      </c>
      <c r="AA1655" s="14">
        <f t="shared" si="557"/>
        <v>0</v>
      </c>
      <c r="AB1655" s="14">
        <f t="shared" si="563"/>
        <v>0</v>
      </c>
      <c r="AC1655" s="15">
        <f t="shared" si="562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54"/>
        <v>543.9</v>
      </c>
      <c r="Y1656" s="14">
        <f t="shared" si="555"/>
        <v>0</v>
      </c>
      <c r="Z1656" s="14">
        <f t="shared" si="556"/>
        <v>0</v>
      </c>
      <c r="AA1656" s="14">
        <f t="shared" si="557"/>
        <v>0</v>
      </c>
      <c r="AB1656" s="14">
        <f t="shared" si="563"/>
        <v>0</v>
      </c>
      <c r="AC1656" s="15">
        <f t="shared" si="562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54"/>
        <v>606.03200000000004</v>
      </c>
      <c r="Y1657" s="14">
        <f t="shared" si="555"/>
        <v>0</v>
      </c>
      <c r="Z1657" s="14">
        <f t="shared" si="556"/>
        <v>0</v>
      </c>
      <c r="AA1657" s="14">
        <f t="shared" si="557"/>
        <v>0</v>
      </c>
      <c r="AB1657" s="14">
        <f t="shared" si="563"/>
        <v>0</v>
      </c>
      <c r="AC1657" s="15">
        <f t="shared" si="562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54"/>
        <v>503.32800000000003</v>
      </c>
      <c r="Y1658" s="14">
        <f t="shared" si="555"/>
        <v>0</v>
      </c>
      <c r="Z1658" s="14">
        <f t="shared" si="556"/>
        <v>0</v>
      </c>
      <c r="AA1658" s="14">
        <f t="shared" si="557"/>
        <v>0</v>
      </c>
      <c r="AB1658" s="14">
        <f t="shared" si="563"/>
        <v>0</v>
      </c>
      <c r="AC1658" s="15">
        <f t="shared" si="562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64">N1659+S1659</f>
        <v>481.59999999999997</v>
      </c>
      <c r="Y1659" s="52">
        <f t="shared" ref="Y1659:Y1673" si="565">O1659+T1659</f>
        <v>0</v>
      </c>
      <c r="Z1659" s="52">
        <f t="shared" ref="Z1659:Z1673" si="566">P1659+U1659</f>
        <v>0</v>
      </c>
      <c r="AA1659" s="52">
        <f t="shared" ref="AA1659:AA1673" si="567">Q1659+V1659</f>
        <v>0</v>
      </c>
      <c r="AB1659" s="52">
        <f t="shared" si="563"/>
        <v>0</v>
      </c>
      <c r="AC1659" s="53">
        <f>ROUND(X1659+Y1659+Z1659+AA1659+AB1659,1)</f>
        <v>481.6</v>
      </c>
      <c r="AD1659" s="58">
        <v>0</v>
      </c>
      <c r="AE1659" s="113" t="s">
        <v>800</v>
      </c>
      <c r="AF1659" s="60"/>
      <c r="AH1659" s="20"/>
    </row>
    <row r="1660" spans="1:34">
      <c r="A1660" s="99" t="s">
        <v>801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64"/>
        <v>557.28</v>
      </c>
      <c r="Y1660" s="14">
        <f t="shared" si="565"/>
        <v>0</v>
      </c>
      <c r="Z1660" s="14">
        <f t="shared" si="566"/>
        <v>0</v>
      </c>
      <c r="AA1660" s="14">
        <f t="shared" si="567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802</v>
      </c>
      <c r="B1661" s="87">
        <v>18</v>
      </c>
      <c r="C1661" s="21" t="s">
        <v>835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64"/>
        <v>450.64</v>
      </c>
      <c r="Y1661" s="14">
        <f t="shared" si="565"/>
        <v>0</v>
      </c>
      <c r="Z1661" s="14">
        <f t="shared" si="566"/>
        <v>0</v>
      </c>
      <c r="AA1661" s="14">
        <f t="shared" si="567"/>
        <v>0</v>
      </c>
      <c r="AB1661" s="14">
        <f>R1661+W1661</f>
        <v>0</v>
      </c>
      <c r="AC1661" s="15">
        <f t="shared" ref="AC1661:AC1673" si="568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803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64"/>
        <v>450.64</v>
      </c>
      <c r="Y1662" s="14">
        <f t="shared" si="565"/>
        <v>0</v>
      </c>
      <c r="Z1662" s="14">
        <f t="shared" si="566"/>
        <v>0</v>
      </c>
      <c r="AA1662" s="14">
        <f t="shared" si="567"/>
        <v>0</v>
      </c>
      <c r="AB1662" s="14">
        <f t="shared" ref="AB1662:AB1674" si="569">R1662+W1662</f>
        <v>0</v>
      </c>
      <c r="AC1662" s="15">
        <f t="shared" si="568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804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64"/>
        <v>450.64</v>
      </c>
      <c r="Y1663" s="14">
        <f t="shared" si="565"/>
        <v>0</v>
      </c>
      <c r="Z1663" s="14">
        <f t="shared" si="566"/>
        <v>0</v>
      </c>
      <c r="AA1663" s="14">
        <f t="shared" si="567"/>
        <v>0</v>
      </c>
      <c r="AB1663" s="14">
        <f t="shared" si="569"/>
        <v>0</v>
      </c>
      <c r="AC1663" s="15">
        <f t="shared" si="568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654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64"/>
        <v>450.64</v>
      </c>
      <c r="Y1664" s="14">
        <f t="shared" si="565"/>
        <v>0</v>
      </c>
      <c r="Z1664" s="14">
        <f t="shared" si="566"/>
        <v>0</v>
      </c>
      <c r="AA1664" s="14">
        <f t="shared" si="567"/>
        <v>0</v>
      </c>
      <c r="AB1664" s="14">
        <f t="shared" si="569"/>
        <v>0</v>
      </c>
      <c r="AC1664" s="15">
        <f t="shared" si="568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595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64"/>
        <v>156.51999999999998</v>
      </c>
      <c r="Y1665" s="14">
        <f t="shared" si="565"/>
        <v>374.1</v>
      </c>
      <c r="Z1665" s="14">
        <f t="shared" si="566"/>
        <v>0</v>
      </c>
      <c r="AA1665" s="14">
        <f t="shared" si="567"/>
        <v>0</v>
      </c>
      <c r="AB1665" s="14">
        <f t="shared" si="569"/>
        <v>0</v>
      </c>
      <c r="AC1665" s="15">
        <f t="shared" si="568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830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64"/>
        <v>156.51999999999998</v>
      </c>
      <c r="Y1666" s="14">
        <f t="shared" si="565"/>
        <v>0</v>
      </c>
      <c r="Z1666" s="14">
        <f t="shared" si="566"/>
        <v>374.1</v>
      </c>
      <c r="AA1666" s="14">
        <f t="shared" si="567"/>
        <v>0</v>
      </c>
      <c r="AB1666" s="14">
        <f t="shared" si="569"/>
        <v>0</v>
      </c>
      <c r="AC1666" s="15">
        <f t="shared" si="568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831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64"/>
        <v>156.51999999999998</v>
      </c>
      <c r="Y1667" s="14">
        <f t="shared" si="565"/>
        <v>0</v>
      </c>
      <c r="Z1667" s="14">
        <f t="shared" si="566"/>
        <v>0</v>
      </c>
      <c r="AA1667" s="14">
        <f t="shared" si="567"/>
        <v>374.1</v>
      </c>
      <c r="AB1667" s="14">
        <f t="shared" si="569"/>
        <v>0</v>
      </c>
      <c r="AC1667" s="15">
        <f t="shared" si="568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832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64"/>
        <v>156.51999999999998</v>
      </c>
      <c r="Y1668" s="14">
        <f t="shared" si="565"/>
        <v>0</v>
      </c>
      <c r="Z1668" s="14">
        <f t="shared" si="566"/>
        <v>0</v>
      </c>
      <c r="AA1668" s="14">
        <f t="shared" si="567"/>
        <v>0</v>
      </c>
      <c r="AB1668" s="14">
        <f t="shared" si="569"/>
        <v>374.1</v>
      </c>
      <c r="AC1668" s="15">
        <f t="shared" si="568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833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64"/>
        <v>554.70000000000005</v>
      </c>
      <c r="Y1669" s="14">
        <f t="shared" si="565"/>
        <v>0</v>
      </c>
      <c r="Z1669" s="14">
        <f t="shared" si="566"/>
        <v>0</v>
      </c>
      <c r="AA1669" s="14">
        <f t="shared" si="567"/>
        <v>0</v>
      </c>
      <c r="AB1669" s="14">
        <f t="shared" si="569"/>
        <v>0</v>
      </c>
      <c r="AC1669" s="15">
        <f t="shared" si="568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834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64"/>
        <v>554.70000000000005</v>
      </c>
      <c r="Y1670" s="14">
        <f t="shared" si="565"/>
        <v>0</v>
      </c>
      <c r="Z1670" s="14">
        <f t="shared" si="566"/>
        <v>0</v>
      </c>
      <c r="AA1670" s="14">
        <f t="shared" si="567"/>
        <v>0</v>
      </c>
      <c r="AB1670" s="14">
        <f t="shared" si="569"/>
        <v>0</v>
      </c>
      <c r="AC1670" s="15">
        <f t="shared" si="568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64"/>
        <v>554.70000000000005</v>
      </c>
      <c r="Y1671" s="14">
        <f t="shared" si="565"/>
        <v>0</v>
      </c>
      <c r="Z1671" s="14">
        <f t="shared" si="566"/>
        <v>0</v>
      </c>
      <c r="AA1671" s="14">
        <f t="shared" si="567"/>
        <v>0</v>
      </c>
      <c r="AB1671" s="14">
        <f t="shared" si="569"/>
        <v>0</v>
      </c>
      <c r="AC1671" s="15">
        <f t="shared" si="568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64"/>
        <v>613.00799999999992</v>
      </c>
      <c r="Y1672" s="14">
        <f t="shared" si="565"/>
        <v>0</v>
      </c>
      <c r="Z1672" s="14">
        <f t="shared" si="566"/>
        <v>0</v>
      </c>
      <c r="AA1672" s="14">
        <f t="shared" si="567"/>
        <v>0</v>
      </c>
      <c r="AB1672" s="14">
        <f t="shared" si="569"/>
        <v>0</v>
      </c>
      <c r="AC1672" s="15">
        <f t="shared" si="568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64"/>
        <v>518.06399999999996</v>
      </c>
      <c r="Y1673" s="14">
        <f t="shared" si="565"/>
        <v>0</v>
      </c>
      <c r="Z1673" s="14">
        <f t="shared" si="566"/>
        <v>0</v>
      </c>
      <c r="AA1673" s="14">
        <f t="shared" si="567"/>
        <v>0</v>
      </c>
      <c r="AB1673" s="14">
        <f t="shared" si="569"/>
        <v>0</v>
      </c>
      <c r="AC1673" s="15">
        <f t="shared" si="568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70">N1674+S1674</f>
        <v>478.40000000000003</v>
      </c>
      <c r="Y1674" s="52">
        <f t="shared" ref="Y1674:Y1703" si="571">O1674+T1674</f>
        <v>0</v>
      </c>
      <c r="Z1674" s="52">
        <f t="shared" ref="Z1674:Z1703" si="572">P1674+U1674</f>
        <v>0</v>
      </c>
      <c r="AA1674" s="52">
        <f t="shared" ref="AA1674:AA1703" si="573">Q1674+V1674</f>
        <v>0</v>
      </c>
      <c r="AB1674" s="52">
        <f t="shared" si="569"/>
        <v>0</v>
      </c>
      <c r="AC1674" s="53">
        <f>ROUND(X1674+Y1674+Z1674+AA1674+AB1674,1)</f>
        <v>478.4</v>
      </c>
      <c r="AD1674" s="58">
        <v>0</v>
      </c>
      <c r="AE1674" s="113" t="s">
        <v>800</v>
      </c>
      <c r="AF1674" s="60"/>
      <c r="AH1674" s="20"/>
    </row>
    <row r="1675" spans="1:34">
      <c r="A1675" s="99" t="s">
        <v>801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70"/>
        <v>552.00000000000011</v>
      </c>
      <c r="Y1675" s="14">
        <f t="shared" si="571"/>
        <v>0</v>
      </c>
      <c r="Z1675" s="14">
        <f t="shared" si="572"/>
        <v>0</v>
      </c>
      <c r="AA1675" s="14">
        <f t="shared" si="573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802</v>
      </c>
      <c r="B1676" s="89">
        <v>12</v>
      </c>
      <c r="C1676" s="21" t="s">
        <v>835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70"/>
        <v>448.96000000000004</v>
      </c>
      <c r="Y1676" s="14">
        <f t="shared" si="571"/>
        <v>0</v>
      </c>
      <c r="Z1676" s="14">
        <f t="shared" si="572"/>
        <v>0</v>
      </c>
      <c r="AA1676" s="14">
        <f t="shared" si="573"/>
        <v>0</v>
      </c>
      <c r="AB1676" s="14">
        <f>R1676+W1676</f>
        <v>0</v>
      </c>
      <c r="AC1676" s="15">
        <f t="shared" ref="AC1676:AC1688" si="574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803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70"/>
        <v>448.96000000000004</v>
      </c>
      <c r="Y1677" s="14">
        <f t="shared" si="571"/>
        <v>0</v>
      </c>
      <c r="Z1677" s="14">
        <f t="shared" si="572"/>
        <v>0</v>
      </c>
      <c r="AA1677" s="14">
        <f t="shared" si="573"/>
        <v>0</v>
      </c>
      <c r="AB1677" s="14">
        <f t="shared" ref="AB1677:AB1689" si="575">R1677+W1677</f>
        <v>0</v>
      </c>
      <c r="AC1677" s="15">
        <f t="shared" si="574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804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70"/>
        <v>448.96000000000004</v>
      </c>
      <c r="Y1678" s="14">
        <f t="shared" si="571"/>
        <v>0</v>
      </c>
      <c r="Z1678" s="14">
        <f t="shared" si="572"/>
        <v>0</v>
      </c>
      <c r="AA1678" s="14">
        <f t="shared" si="573"/>
        <v>0</v>
      </c>
      <c r="AB1678" s="14">
        <f t="shared" si="575"/>
        <v>0</v>
      </c>
      <c r="AC1678" s="15">
        <f t="shared" si="574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654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70"/>
        <v>448.96000000000004</v>
      </c>
      <c r="Y1679" s="14">
        <f t="shared" si="571"/>
        <v>0</v>
      </c>
      <c r="Z1679" s="14">
        <f t="shared" si="572"/>
        <v>0</v>
      </c>
      <c r="AA1679" s="14">
        <f t="shared" si="573"/>
        <v>0</v>
      </c>
      <c r="AB1679" s="14">
        <f t="shared" si="575"/>
        <v>0</v>
      </c>
      <c r="AC1679" s="15">
        <f t="shared" si="574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595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70"/>
        <v>155.48000000000002</v>
      </c>
      <c r="Y1680" s="14">
        <f t="shared" si="571"/>
        <v>372.6</v>
      </c>
      <c r="Z1680" s="14">
        <f t="shared" si="572"/>
        <v>0</v>
      </c>
      <c r="AA1680" s="14">
        <f t="shared" si="573"/>
        <v>0</v>
      </c>
      <c r="AB1680" s="14">
        <f t="shared" si="575"/>
        <v>0</v>
      </c>
      <c r="AC1680" s="15">
        <f t="shared" si="574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830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70"/>
        <v>155.48000000000002</v>
      </c>
      <c r="Y1681" s="14">
        <f t="shared" si="571"/>
        <v>0</v>
      </c>
      <c r="Z1681" s="14">
        <f t="shared" si="572"/>
        <v>372.6</v>
      </c>
      <c r="AA1681" s="14">
        <f t="shared" si="573"/>
        <v>0</v>
      </c>
      <c r="AB1681" s="14">
        <f t="shared" si="575"/>
        <v>0</v>
      </c>
      <c r="AC1681" s="15">
        <f t="shared" si="574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831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70"/>
        <v>155.48000000000002</v>
      </c>
      <c r="Y1682" s="14">
        <f t="shared" si="571"/>
        <v>0</v>
      </c>
      <c r="Z1682" s="14">
        <f t="shared" si="572"/>
        <v>0</v>
      </c>
      <c r="AA1682" s="14">
        <f t="shared" si="573"/>
        <v>372.6</v>
      </c>
      <c r="AB1682" s="14">
        <f t="shared" si="575"/>
        <v>0</v>
      </c>
      <c r="AC1682" s="15">
        <f t="shared" si="574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832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70"/>
        <v>155.48000000000002</v>
      </c>
      <c r="Y1683" s="14">
        <f t="shared" si="571"/>
        <v>0</v>
      </c>
      <c r="Z1683" s="14">
        <f t="shared" si="572"/>
        <v>0</v>
      </c>
      <c r="AA1683" s="14">
        <f t="shared" si="573"/>
        <v>0</v>
      </c>
      <c r="AB1683" s="14">
        <f t="shared" si="575"/>
        <v>372.6</v>
      </c>
      <c r="AC1683" s="15">
        <f t="shared" si="574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833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70"/>
        <v>552</v>
      </c>
      <c r="Y1684" s="14">
        <f t="shared" si="571"/>
        <v>0</v>
      </c>
      <c r="Z1684" s="14">
        <f t="shared" si="572"/>
        <v>0</v>
      </c>
      <c r="AA1684" s="14">
        <f t="shared" si="573"/>
        <v>0</v>
      </c>
      <c r="AB1684" s="14">
        <f t="shared" si="575"/>
        <v>0</v>
      </c>
      <c r="AC1684" s="15">
        <f t="shared" si="574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834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70"/>
        <v>552</v>
      </c>
      <c r="Y1685" s="14">
        <f t="shared" si="571"/>
        <v>0</v>
      </c>
      <c r="Z1685" s="14">
        <f t="shared" si="572"/>
        <v>0</v>
      </c>
      <c r="AA1685" s="14">
        <f t="shared" si="573"/>
        <v>0</v>
      </c>
      <c r="AB1685" s="14">
        <f t="shared" si="575"/>
        <v>0</v>
      </c>
      <c r="AC1685" s="15">
        <f t="shared" si="574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70"/>
        <v>552</v>
      </c>
      <c r="Y1686" s="14">
        <f t="shared" si="571"/>
        <v>0</v>
      </c>
      <c r="Z1686" s="14">
        <f t="shared" si="572"/>
        <v>0</v>
      </c>
      <c r="AA1686" s="14">
        <f t="shared" si="573"/>
        <v>0</v>
      </c>
      <c r="AB1686" s="14">
        <f t="shared" si="575"/>
        <v>0</v>
      </c>
      <c r="AC1686" s="15">
        <f t="shared" si="574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70"/>
        <v>604.25600000000009</v>
      </c>
      <c r="Y1687" s="14">
        <f t="shared" si="571"/>
        <v>0</v>
      </c>
      <c r="Z1687" s="14">
        <f t="shared" si="572"/>
        <v>0</v>
      </c>
      <c r="AA1687" s="14">
        <f t="shared" si="573"/>
        <v>0</v>
      </c>
      <c r="AB1687" s="14">
        <f t="shared" si="575"/>
        <v>0</v>
      </c>
      <c r="AC1687" s="15">
        <f t="shared" si="574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70"/>
        <v>518.88</v>
      </c>
      <c r="Y1688" s="14">
        <f t="shared" si="571"/>
        <v>0</v>
      </c>
      <c r="Z1688" s="14">
        <f t="shared" si="572"/>
        <v>0</v>
      </c>
      <c r="AA1688" s="14">
        <f t="shared" si="573"/>
        <v>0</v>
      </c>
      <c r="AB1688" s="14">
        <f t="shared" si="575"/>
        <v>0</v>
      </c>
      <c r="AC1688" s="15">
        <f t="shared" si="574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70"/>
        <v>480</v>
      </c>
      <c r="Y1689" s="52">
        <f t="shared" si="571"/>
        <v>0</v>
      </c>
      <c r="Z1689" s="52">
        <f t="shared" si="572"/>
        <v>0</v>
      </c>
      <c r="AA1689" s="52">
        <f t="shared" si="573"/>
        <v>0</v>
      </c>
      <c r="AB1689" s="52">
        <f t="shared" si="575"/>
        <v>0</v>
      </c>
      <c r="AC1689" s="53">
        <f>ROUND(X1689+Y1689+Z1689+AA1689+AB1689,1)</f>
        <v>480</v>
      </c>
      <c r="AD1689" s="58">
        <v>0</v>
      </c>
      <c r="AE1689" s="113" t="s">
        <v>800</v>
      </c>
      <c r="AF1689" s="60"/>
      <c r="AH1689" s="20"/>
    </row>
    <row r="1690" spans="1:34">
      <c r="A1690" s="99" t="s">
        <v>801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70"/>
        <v>582.40000000000009</v>
      </c>
      <c r="Y1690" s="14">
        <f t="shared" si="571"/>
        <v>0</v>
      </c>
      <c r="Z1690" s="14">
        <f t="shared" si="572"/>
        <v>0</v>
      </c>
      <c r="AA1690" s="14">
        <f t="shared" si="573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802</v>
      </c>
      <c r="B1691" s="87">
        <v>12</v>
      </c>
      <c r="C1691" s="21" t="s">
        <v>835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70"/>
        <v>448</v>
      </c>
      <c r="Y1691" s="14">
        <f t="shared" si="571"/>
        <v>0</v>
      </c>
      <c r="Z1691" s="14">
        <f t="shared" si="572"/>
        <v>0</v>
      </c>
      <c r="AA1691" s="14">
        <f t="shared" si="573"/>
        <v>0</v>
      </c>
      <c r="AB1691" s="14">
        <f>R1691+W1691</f>
        <v>0</v>
      </c>
      <c r="AC1691" s="15">
        <f t="shared" ref="AC1691:AC1703" si="576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803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70"/>
        <v>448</v>
      </c>
      <c r="Y1692" s="14">
        <f t="shared" si="571"/>
        <v>0</v>
      </c>
      <c r="Z1692" s="14">
        <f t="shared" si="572"/>
        <v>0</v>
      </c>
      <c r="AA1692" s="14">
        <f t="shared" si="573"/>
        <v>0</v>
      </c>
      <c r="AB1692" s="14">
        <f t="shared" ref="AB1692:AB1704" si="577">R1692+W1692</f>
        <v>0</v>
      </c>
      <c r="AC1692" s="15">
        <f t="shared" si="576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804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70"/>
        <v>448</v>
      </c>
      <c r="Y1693" s="14">
        <f t="shared" si="571"/>
        <v>0</v>
      </c>
      <c r="Z1693" s="14">
        <f t="shared" si="572"/>
        <v>0</v>
      </c>
      <c r="AA1693" s="14">
        <f t="shared" si="573"/>
        <v>0</v>
      </c>
      <c r="AB1693" s="14">
        <f t="shared" si="577"/>
        <v>0</v>
      </c>
      <c r="AC1693" s="15">
        <f t="shared" si="576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654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70"/>
        <v>448</v>
      </c>
      <c r="Y1694" s="14">
        <f t="shared" si="571"/>
        <v>0</v>
      </c>
      <c r="Z1694" s="14">
        <f t="shared" si="572"/>
        <v>0</v>
      </c>
      <c r="AA1694" s="14">
        <f t="shared" si="573"/>
        <v>0</v>
      </c>
      <c r="AB1694" s="14">
        <f t="shared" si="577"/>
        <v>0</v>
      </c>
      <c r="AC1694" s="15">
        <f t="shared" si="576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595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70"/>
        <v>156</v>
      </c>
      <c r="Y1695" s="14">
        <f t="shared" si="571"/>
        <v>372</v>
      </c>
      <c r="Z1695" s="14">
        <f t="shared" si="572"/>
        <v>0</v>
      </c>
      <c r="AA1695" s="14">
        <f t="shared" si="573"/>
        <v>0</v>
      </c>
      <c r="AB1695" s="14">
        <f t="shared" si="577"/>
        <v>0</v>
      </c>
      <c r="AC1695" s="15">
        <f t="shared" si="576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830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70"/>
        <v>156</v>
      </c>
      <c r="Y1696" s="14">
        <f t="shared" si="571"/>
        <v>0</v>
      </c>
      <c r="Z1696" s="14">
        <f t="shared" si="572"/>
        <v>372</v>
      </c>
      <c r="AA1696" s="14">
        <f t="shared" si="573"/>
        <v>0</v>
      </c>
      <c r="AB1696" s="14">
        <f t="shared" si="577"/>
        <v>0</v>
      </c>
      <c r="AC1696" s="15">
        <f t="shared" si="576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831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70"/>
        <v>156</v>
      </c>
      <c r="Y1697" s="14">
        <f t="shared" si="571"/>
        <v>0</v>
      </c>
      <c r="Z1697" s="14">
        <f t="shared" si="572"/>
        <v>0</v>
      </c>
      <c r="AA1697" s="14">
        <f t="shared" si="573"/>
        <v>372</v>
      </c>
      <c r="AB1697" s="14">
        <f t="shared" si="577"/>
        <v>0</v>
      </c>
      <c r="AC1697" s="15">
        <f t="shared" si="576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832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70"/>
        <v>156</v>
      </c>
      <c r="Y1698" s="14">
        <f t="shared" si="571"/>
        <v>0</v>
      </c>
      <c r="Z1698" s="14">
        <f t="shared" si="572"/>
        <v>0</v>
      </c>
      <c r="AA1698" s="14">
        <f t="shared" si="573"/>
        <v>0</v>
      </c>
      <c r="AB1698" s="14">
        <f t="shared" si="577"/>
        <v>372</v>
      </c>
      <c r="AC1698" s="15">
        <f t="shared" si="576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833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70"/>
        <v>552</v>
      </c>
      <c r="Y1699" s="14">
        <f t="shared" si="571"/>
        <v>0</v>
      </c>
      <c r="Z1699" s="14">
        <f t="shared" si="572"/>
        <v>0</v>
      </c>
      <c r="AA1699" s="14">
        <f t="shared" si="573"/>
        <v>0</v>
      </c>
      <c r="AB1699" s="14">
        <f t="shared" si="577"/>
        <v>0</v>
      </c>
      <c r="AC1699" s="15">
        <f t="shared" si="576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834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70"/>
        <v>552</v>
      </c>
      <c r="Y1700" s="14">
        <f t="shared" si="571"/>
        <v>0</v>
      </c>
      <c r="Z1700" s="14">
        <f t="shared" si="572"/>
        <v>0</v>
      </c>
      <c r="AA1700" s="14">
        <f t="shared" si="573"/>
        <v>0</v>
      </c>
      <c r="AB1700" s="14">
        <f t="shared" si="577"/>
        <v>0</v>
      </c>
      <c r="AC1700" s="15">
        <f t="shared" si="576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70"/>
        <v>552</v>
      </c>
      <c r="Y1701" s="14">
        <f t="shared" si="571"/>
        <v>0</v>
      </c>
      <c r="Z1701" s="14">
        <f t="shared" si="572"/>
        <v>0</v>
      </c>
      <c r="AA1701" s="14">
        <f t="shared" si="573"/>
        <v>0</v>
      </c>
      <c r="AB1701" s="14">
        <f t="shared" si="577"/>
        <v>0</v>
      </c>
      <c r="AC1701" s="15">
        <f t="shared" si="576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70"/>
        <v>559.36</v>
      </c>
      <c r="Y1702" s="14">
        <f t="shared" si="571"/>
        <v>0</v>
      </c>
      <c r="Z1702" s="14">
        <f t="shared" si="572"/>
        <v>0</v>
      </c>
      <c r="AA1702" s="14">
        <f t="shared" si="573"/>
        <v>0</v>
      </c>
      <c r="AB1702" s="14">
        <f t="shared" si="577"/>
        <v>0</v>
      </c>
      <c r="AC1702" s="15">
        <f t="shared" si="576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70"/>
        <v>559.36</v>
      </c>
      <c r="Y1703" s="14">
        <f t="shared" si="571"/>
        <v>0</v>
      </c>
      <c r="Z1703" s="14">
        <f t="shared" si="572"/>
        <v>0</v>
      </c>
      <c r="AA1703" s="14">
        <f t="shared" si="573"/>
        <v>0</v>
      </c>
      <c r="AB1703" s="14">
        <f t="shared" si="577"/>
        <v>0</v>
      </c>
      <c r="AC1703" s="15">
        <f t="shared" si="576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78">N1704+S1704</f>
        <v>478.4</v>
      </c>
      <c r="Y1704" s="52">
        <f t="shared" ref="Y1704:Y1839" si="579">O1704+T1704</f>
        <v>0</v>
      </c>
      <c r="Z1704" s="52">
        <f t="shared" ref="Z1704:Z1839" si="580">P1704+U1704</f>
        <v>0</v>
      </c>
      <c r="AA1704" s="52">
        <f t="shared" ref="AA1704:AA1839" si="581">Q1704+V1704</f>
        <v>0</v>
      </c>
      <c r="AB1704" s="52">
        <f t="shared" si="577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801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78"/>
        <v>552.00000000000011</v>
      </c>
      <c r="Y1705" s="14">
        <f t="shared" si="579"/>
        <v>0</v>
      </c>
      <c r="Z1705" s="14">
        <f t="shared" si="580"/>
        <v>0</v>
      </c>
      <c r="AA1705" s="14">
        <f t="shared" si="581"/>
        <v>0</v>
      </c>
      <c r="AB1705" s="14">
        <f t="shared" ref="AB1705:AB1721" si="582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800</v>
      </c>
      <c r="AF1705" s="60"/>
      <c r="AH1705" s="20"/>
    </row>
    <row r="1706" spans="1:34">
      <c r="A1706" s="99" t="s">
        <v>802</v>
      </c>
      <c r="B1706" s="89">
        <v>16</v>
      </c>
      <c r="C1706" s="21" t="s">
        <v>835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78"/>
        <v>448.96</v>
      </c>
      <c r="Y1706" s="14">
        <f t="shared" si="579"/>
        <v>0</v>
      </c>
      <c r="Z1706" s="14">
        <f t="shared" si="580"/>
        <v>0</v>
      </c>
      <c r="AA1706" s="14">
        <f t="shared" si="581"/>
        <v>0</v>
      </c>
      <c r="AB1706" s="14">
        <f t="shared" si="582"/>
        <v>0</v>
      </c>
      <c r="AC1706" s="15">
        <f t="shared" ref="AC1706:AC1718" si="583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803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78"/>
        <v>448.96</v>
      </c>
      <c r="Y1707" s="14">
        <f t="shared" si="579"/>
        <v>0</v>
      </c>
      <c r="Z1707" s="14">
        <f t="shared" si="580"/>
        <v>0</v>
      </c>
      <c r="AA1707" s="14">
        <f t="shared" si="581"/>
        <v>0</v>
      </c>
      <c r="AB1707" s="14">
        <f t="shared" si="582"/>
        <v>0</v>
      </c>
      <c r="AC1707" s="15">
        <f t="shared" si="583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804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78"/>
        <v>448.96</v>
      </c>
      <c r="Y1708" s="14">
        <f t="shared" si="579"/>
        <v>0</v>
      </c>
      <c r="Z1708" s="14">
        <f t="shared" si="580"/>
        <v>0</v>
      </c>
      <c r="AA1708" s="14">
        <f t="shared" si="581"/>
        <v>0</v>
      </c>
      <c r="AB1708" s="14">
        <f t="shared" si="582"/>
        <v>0</v>
      </c>
      <c r="AC1708" s="15">
        <f t="shared" si="583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654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78"/>
        <v>448.96</v>
      </c>
      <c r="Y1709" s="14">
        <f t="shared" si="579"/>
        <v>0</v>
      </c>
      <c r="Z1709" s="14">
        <f t="shared" si="580"/>
        <v>0</v>
      </c>
      <c r="AA1709" s="14">
        <f t="shared" si="581"/>
        <v>0</v>
      </c>
      <c r="AB1709" s="14">
        <f t="shared" si="582"/>
        <v>0</v>
      </c>
      <c r="AC1709" s="15">
        <f t="shared" si="583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595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78"/>
        <v>155.48000000000002</v>
      </c>
      <c r="Y1710" s="14">
        <f t="shared" si="579"/>
        <v>375.36</v>
      </c>
      <c r="Z1710" s="14">
        <f t="shared" si="580"/>
        <v>0</v>
      </c>
      <c r="AA1710" s="14">
        <f t="shared" si="581"/>
        <v>0</v>
      </c>
      <c r="AB1710" s="14">
        <f t="shared" si="582"/>
        <v>0</v>
      </c>
      <c r="AC1710" s="15">
        <f t="shared" si="583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830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78"/>
        <v>155.48000000000002</v>
      </c>
      <c r="Y1711" s="14">
        <f t="shared" si="579"/>
        <v>0</v>
      </c>
      <c r="Z1711" s="14">
        <f t="shared" si="580"/>
        <v>375.36</v>
      </c>
      <c r="AA1711" s="14">
        <f t="shared" si="581"/>
        <v>0</v>
      </c>
      <c r="AB1711" s="14">
        <f t="shared" si="582"/>
        <v>0</v>
      </c>
      <c r="AC1711" s="15">
        <f t="shared" si="583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831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78"/>
        <v>155.48000000000002</v>
      </c>
      <c r="Y1712" s="14">
        <f t="shared" si="579"/>
        <v>0</v>
      </c>
      <c r="Z1712" s="14">
        <f t="shared" si="580"/>
        <v>0</v>
      </c>
      <c r="AA1712" s="14">
        <f t="shared" si="581"/>
        <v>375.36</v>
      </c>
      <c r="AB1712" s="14">
        <f t="shared" si="582"/>
        <v>0</v>
      </c>
      <c r="AC1712" s="15">
        <f t="shared" si="583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832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78"/>
        <v>155.48000000000002</v>
      </c>
      <c r="Y1713" s="14">
        <f t="shared" si="579"/>
        <v>0</v>
      </c>
      <c r="Z1713" s="14">
        <f t="shared" si="580"/>
        <v>0</v>
      </c>
      <c r="AA1713" s="14">
        <f t="shared" si="581"/>
        <v>0</v>
      </c>
      <c r="AB1713" s="14">
        <f t="shared" si="582"/>
        <v>375.36</v>
      </c>
      <c r="AC1713" s="15">
        <f t="shared" si="583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833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78"/>
        <v>552</v>
      </c>
      <c r="Y1714" s="14">
        <f t="shared" si="579"/>
        <v>0</v>
      </c>
      <c r="Z1714" s="14">
        <f t="shared" si="580"/>
        <v>0</v>
      </c>
      <c r="AA1714" s="14">
        <f t="shared" si="581"/>
        <v>0</v>
      </c>
      <c r="AB1714" s="14">
        <f t="shared" si="582"/>
        <v>0</v>
      </c>
      <c r="AC1714" s="15">
        <f t="shared" si="583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834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78"/>
        <v>552</v>
      </c>
      <c r="Y1715" s="14">
        <f t="shared" si="579"/>
        <v>0</v>
      </c>
      <c r="Z1715" s="14">
        <f t="shared" si="580"/>
        <v>0</v>
      </c>
      <c r="AA1715" s="14">
        <f t="shared" si="581"/>
        <v>0</v>
      </c>
      <c r="AB1715" s="14">
        <f t="shared" si="582"/>
        <v>0</v>
      </c>
      <c r="AC1715" s="15">
        <f t="shared" si="583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78"/>
        <v>552</v>
      </c>
      <c r="Y1716" s="14">
        <f t="shared" si="579"/>
        <v>0</v>
      </c>
      <c r="Z1716" s="14">
        <f t="shared" si="580"/>
        <v>0</v>
      </c>
      <c r="AA1716" s="14">
        <f t="shared" si="581"/>
        <v>0</v>
      </c>
      <c r="AB1716" s="14">
        <f t="shared" si="582"/>
        <v>0</v>
      </c>
      <c r="AC1716" s="15">
        <f t="shared" si="583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78"/>
        <v>598.36800000000005</v>
      </c>
      <c r="Y1717" s="14">
        <f t="shared" si="579"/>
        <v>0</v>
      </c>
      <c r="Z1717" s="14">
        <f t="shared" si="580"/>
        <v>0</v>
      </c>
      <c r="AA1717" s="14">
        <f t="shared" si="581"/>
        <v>0</v>
      </c>
      <c r="AB1717" s="14">
        <f t="shared" si="582"/>
        <v>0</v>
      </c>
      <c r="AC1717" s="15">
        <f t="shared" si="583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78"/>
        <v>524.76800000000003</v>
      </c>
      <c r="Y1718" s="14">
        <f t="shared" si="579"/>
        <v>0</v>
      </c>
      <c r="Z1718" s="14">
        <f t="shared" si="580"/>
        <v>0</v>
      </c>
      <c r="AA1718" s="14">
        <f t="shared" si="581"/>
        <v>0</v>
      </c>
      <c r="AB1718" s="14">
        <f t="shared" si="582"/>
        <v>0</v>
      </c>
      <c r="AC1718" s="15">
        <f t="shared" si="583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78"/>
        <v>548.79999999999995</v>
      </c>
      <c r="Y1719" s="52">
        <f t="shared" si="579"/>
        <v>0</v>
      </c>
      <c r="Z1719" s="52">
        <f t="shared" si="580"/>
        <v>0</v>
      </c>
      <c r="AA1719" s="52">
        <f t="shared" si="581"/>
        <v>0</v>
      </c>
      <c r="AB1719" s="52">
        <f t="shared" si="582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801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78"/>
        <v>607.60000000000014</v>
      </c>
      <c r="Y1720" s="14">
        <f t="shared" si="579"/>
        <v>0</v>
      </c>
      <c r="Z1720" s="14">
        <f t="shared" si="580"/>
        <v>0</v>
      </c>
      <c r="AA1720" s="14">
        <f t="shared" si="581"/>
        <v>0</v>
      </c>
      <c r="AB1720" s="14">
        <f t="shared" si="582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800</v>
      </c>
      <c r="AF1720" s="60"/>
      <c r="AH1720" s="20"/>
    </row>
    <row r="1721" spans="1:34">
      <c r="A1721" s="99" t="s">
        <v>802</v>
      </c>
      <c r="B1721" s="87">
        <v>10</v>
      </c>
      <c r="C1721" s="21" t="s">
        <v>835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78"/>
        <v>513.52</v>
      </c>
      <c r="Y1721" s="14">
        <f t="shared" si="579"/>
        <v>0</v>
      </c>
      <c r="Z1721" s="14">
        <f t="shared" si="580"/>
        <v>0</v>
      </c>
      <c r="AA1721" s="14">
        <f t="shared" si="581"/>
        <v>0</v>
      </c>
      <c r="AB1721" s="14">
        <f t="shared" si="582"/>
        <v>0</v>
      </c>
      <c r="AC1721" s="15">
        <f t="shared" ref="AC1721:AC1733" si="584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803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78"/>
        <v>513.52</v>
      </c>
      <c r="Y1722" s="14">
        <f t="shared" si="579"/>
        <v>0</v>
      </c>
      <c r="Z1722" s="14">
        <f t="shared" si="580"/>
        <v>0</v>
      </c>
      <c r="AA1722" s="14">
        <f t="shared" si="581"/>
        <v>0</v>
      </c>
      <c r="AB1722" s="14">
        <f t="shared" ref="AB1722:AB1734" si="585">R1722+W1722</f>
        <v>0</v>
      </c>
      <c r="AC1722" s="15">
        <f t="shared" si="584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804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78"/>
        <v>513.52</v>
      </c>
      <c r="Y1723" s="14">
        <f t="shared" si="579"/>
        <v>0</v>
      </c>
      <c r="Z1723" s="14">
        <f t="shared" si="580"/>
        <v>0</v>
      </c>
      <c r="AA1723" s="14">
        <f t="shared" si="581"/>
        <v>0</v>
      </c>
      <c r="AB1723" s="14">
        <f t="shared" si="585"/>
        <v>0</v>
      </c>
      <c r="AC1723" s="15">
        <f t="shared" si="584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654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78"/>
        <v>513.52</v>
      </c>
      <c r="Y1724" s="14">
        <f t="shared" si="579"/>
        <v>0</v>
      </c>
      <c r="Z1724" s="14">
        <f t="shared" si="580"/>
        <v>0</v>
      </c>
      <c r="AA1724" s="14">
        <f t="shared" si="581"/>
        <v>0</v>
      </c>
      <c r="AB1724" s="14">
        <f t="shared" si="585"/>
        <v>0</v>
      </c>
      <c r="AC1724" s="15">
        <f t="shared" si="584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595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78"/>
        <v>178.36</v>
      </c>
      <c r="Y1725" s="14">
        <f t="shared" si="579"/>
        <v>441</v>
      </c>
      <c r="Z1725" s="14">
        <f t="shared" si="580"/>
        <v>0</v>
      </c>
      <c r="AA1725" s="14">
        <f t="shared" si="581"/>
        <v>0</v>
      </c>
      <c r="AB1725" s="14">
        <f t="shared" si="585"/>
        <v>0</v>
      </c>
      <c r="AC1725" s="15">
        <f t="shared" si="584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830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78"/>
        <v>178.36</v>
      </c>
      <c r="Y1726" s="14">
        <f t="shared" si="579"/>
        <v>0</v>
      </c>
      <c r="Z1726" s="14">
        <f t="shared" si="580"/>
        <v>441</v>
      </c>
      <c r="AA1726" s="14">
        <f t="shared" si="581"/>
        <v>0</v>
      </c>
      <c r="AB1726" s="14">
        <f t="shared" si="585"/>
        <v>0</v>
      </c>
      <c r="AC1726" s="15">
        <f t="shared" si="584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831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78"/>
        <v>178.36</v>
      </c>
      <c r="Y1727" s="14">
        <f t="shared" si="579"/>
        <v>0</v>
      </c>
      <c r="Z1727" s="14">
        <f t="shared" si="580"/>
        <v>0</v>
      </c>
      <c r="AA1727" s="14">
        <f t="shared" si="581"/>
        <v>441</v>
      </c>
      <c r="AB1727" s="14">
        <f t="shared" si="585"/>
        <v>0</v>
      </c>
      <c r="AC1727" s="15">
        <f t="shared" si="584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832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78"/>
        <v>178.36</v>
      </c>
      <c r="Y1728" s="14">
        <f t="shared" si="579"/>
        <v>0</v>
      </c>
      <c r="Z1728" s="14">
        <f t="shared" si="580"/>
        <v>0</v>
      </c>
      <c r="AA1728" s="14">
        <f t="shared" si="581"/>
        <v>0</v>
      </c>
      <c r="AB1728" s="14">
        <f t="shared" si="585"/>
        <v>441</v>
      </c>
      <c r="AC1728" s="15">
        <f t="shared" si="584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833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78"/>
        <v>632.09999999999991</v>
      </c>
      <c r="Y1729" s="14">
        <f t="shared" si="579"/>
        <v>0</v>
      </c>
      <c r="Z1729" s="14">
        <f t="shared" si="580"/>
        <v>0</v>
      </c>
      <c r="AA1729" s="14">
        <f t="shared" si="581"/>
        <v>0</v>
      </c>
      <c r="AB1729" s="14">
        <f t="shared" si="585"/>
        <v>0</v>
      </c>
      <c r="AC1729" s="15">
        <f t="shared" si="584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834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78"/>
        <v>632.09999999999991</v>
      </c>
      <c r="Y1730" s="14">
        <f t="shared" si="579"/>
        <v>0</v>
      </c>
      <c r="Z1730" s="14">
        <f t="shared" si="580"/>
        <v>0</v>
      </c>
      <c r="AA1730" s="14">
        <f t="shared" si="581"/>
        <v>0</v>
      </c>
      <c r="AB1730" s="14">
        <f t="shared" si="585"/>
        <v>0</v>
      </c>
      <c r="AC1730" s="15">
        <f t="shared" si="584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78"/>
        <v>632.09999999999991</v>
      </c>
      <c r="Y1731" s="14">
        <f t="shared" si="579"/>
        <v>0</v>
      </c>
      <c r="Z1731" s="14">
        <f t="shared" si="580"/>
        <v>0</v>
      </c>
      <c r="AA1731" s="14">
        <f t="shared" si="581"/>
        <v>0</v>
      </c>
      <c r="AB1731" s="14">
        <f t="shared" si="585"/>
        <v>0</v>
      </c>
      <c r="AC1731" s="15">
        <f t="shared" si="584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78"/>
        <v>595.84</v>
      </c>
      <c r="Y1732" s="14">
        <f t="shared" si="579"/>
        <v>0</v>
      </c>
      <c r="Z1732" s="14">
        <f t="shared" si="580"/>
        <v>0</v>
      </c>
      <c r="AA1732" s="14">
        <f t="shared" si="581"/>
        <v>0</v>
      </c>
      <c r="AB1732" s="14">
        <f t="shared" si="585"/>
        <v>0</v>
      </c>
      <c r="AC1732" s="15">
        <f t="shared" si="584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78"/>
        <v>682.07999999999993</v>
      </c>
      <c r="Y1733" s="14">
        <f t="shared" si="579"/>
        <v>0</v>
      </c>
      <c r="Z1733" s="14">
        <f t="shared" si="580"/>
        <v>0</v>
      </c>
      <c r="AA1733" s="14">
        <f t="shared" si="581"/>
        <v>0</v>
      </c>
      <c r="AB1733" s="14">
        <f t="shared" si="585"/>
        <v>0</v>
      </c>
      <c r="AC1733" s="15">
        <f t="shared" si="584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78"/>
        <v>488.8</v>
      </c>
      <c r="Y1734" s="52">
        <f t="shared" si="579"/>
        <v>0</v>
      </c>
      <c r="Z1734" s="52">
        <f t="shared" si="580"/>
        <v>0</v>
      </c>
      <c r="AA1734" s="52">
        <f t="shared" si="581"/>
        <v>0</v>
      </c>
      <c r="AB1734" s="52">
        <f t="shared" si="585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801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78"/>
        <v>564</v>
      </c>
      <c r="Y1735" s="14">
        <f t="shared" si="579"/>
        <v>0</v>
      </c>
      <c r="Z1735" s="14">
        <f t="shared" si="580"/>
        <v>0</v>
      </c>
      <c r="AA1735" s="14">
        <f t="shared" si="581"/>
        <v>0</v>
      </c>
      <c r="AB1735" s="14">
        <f t="shared" ref="AB1735:AB1751" si="586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800</v>
      </c>
      <c r="AF1735" s="60"/>
      <c r="AH1735" s="20"/>
    </row>
    <row r="1736" spans="1:34">
      <c r="A1736" s="99" t="s">
        <v>802</v>
      </c>
      <c r="B1736" s="89">
        <v>16</v>
      </c>
      <c r="C1736" s="21" t="s">
        <v>835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78"/>
        <v>458.71999999999997</v>
      </c>
      <c r="Y1736" s="14">
        <f t="shared" si="579"/>
        <v>0</v>
      </c>
      <c r="Z1736" s="14">
        <f t="shared" si="580"/>
        <v>0</v>
      </c>
      <c r="AA1736" s="14">
        <f t="shared" si="581"/>
        <v>0</v>
      </c>
      <c r="AB1736" s="14">
        <f t="shared" si="586"/>
        <v>0</v>
      </c>
      <c r="AC1736" s="15">
        <f t="shared" ref="AC1736:AC1748" si="587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803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78"/>
        <v>458.71999999999997</v>
      </c>
      <c r="Y1737" s="14">
        <f t="shared" si="579"/>
        <v>0</v>
      </c>
      <c r="Z1737" s="14">
        <f t="shared" si="580"/>
        <v>0</v>
      </c>
      <c r="AA1737" s="14">
        <f t="shared" si="581"/>
        <v>0</v>
      </c>
      <c r="AB1737" s="14">
        <f t="shared" si="586"/>
        <v>0</v>
      </c>
      <c r="AC1737" s="15">
        <f t="shared" si="587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804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78"/>
        <v>458.71999999999997</v>
      </c>
      <c r="Y1738" s="14">
        <f t="shared" si="579"/>
        <v>0</v>
      </c>
      <c r="Z1738" s="14">
        <f t="shared" si="580"/>
        <v>0</v>
      </c>
      <c r="AA1738" s="14">
        <f t="shared" si="581"/>
        <v>0</v>
      </c>
      <c r="AB1738" s="14">
        <f t="shared" si="586"/>
        <v>0</v>
      </c>
      <c r="AC1738" s="15">
        <f t="shared" si="587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654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78"/>
        <v>458.71999999999997</v>
      </c>
      <c r="Y1739" s="14">
        <f t="shared" si="579"/>
        <v>0</v>
      </c>
      <c r="Z1739" s="14">
        <f t="shared" si="580"/>
        <v>0</v>
      </c>
      <c r="AA1739" s="14">
        <f t="shared" si="581"/>
        <v>0</v>
      </c>
      <c r="AB1739" s="14">
        <f t="shared" si="586"/>
        <v>0</v>
      </c>
      <c r="AC1739" s="15">
        <f t="shared" si="587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595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78"/>
        <v>158.85999999999999</v>
      </c>
      <c r="Y1740" s="14">
        <f t="shared" si="579"/>
        <v>380.7</v>
      </c>
      <c r="Z1740" s="14">
        <f t="shared" si="580"/>
        <v>0</v>
      </c>
      <c r="AA1740" s="14">
        <f t="shared" si="581"/>
        <v>0</v>
      </c>
      <c r="AB1740" s="14">
        <f t="shared" si="586"/>
        <v>0</v>
      </c>
      <c r="AC1740" s="15">
        <f t="shared" si="587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830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78"/>
        <v>158.85999999999999</v>
      </c>
      <c r="Y1741" s="14">
        <f t="shared" si="579"/>
        <v>0</v>
      </c>
      <c r="Z1741" s="14">
        <f t="shared" si="580"/>
        <v>380.7</v>
      </c>
      <c r="AA1741" s="14">
        <f t="shared" si="581"/>
        <v>0</v>
      </c>
      <c r="AB1741" s="14">
        <f t="shared" si="586"/>
        <v>0</v>
      </c>
      <c r="AC1741" s="15">
        <f t="shared" si="587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831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78"/>
        <v>158.85999999999999</v>
      </c>
      <c r="Y1742" s="14">
        <f t="shared" si="579"/>
        <v>0</v>
      </c>
      <c r="Z1742" s="14">
        <f t="shared" si="580"/>
        <v>0</v>
      </c>
      <c r="AA1742" s="14">
        <f t="shared" si="581"/>
        <v>380.7</v>
      </c>
      <c r="AB1742" s="14">
        <f t="shared" si="586"/>
        <v>0</v>
      </c>
      <c r="AC1742" s="15">
        <f t="shared" si="587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832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78"/>
        <v>158.85999999999999</v>
      </c>
      <c r="Y1743" s="14">
        <f t="shared" si="579"/>
        <v>0</v>
      </c>
      <c r="Z1743" s="14">
        <f t="shared" si="580"/>
        <v>0</v>
      </c>
      <c r="AA1743" s="14">
        <f t="shared" si="581"/>
        <v>0</v>
      </c>
      <c r="AB1743" s="14">
        <f t="shared" si="586"/>
        <v>380.7</v>
      </c>
      <c r="AC1743" s="15">
        <f t="shared" si="587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833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78"/>
        <v>564</v>
      </c>
      <c r="Y1744" s="14">
        <f t="shared" si="579"/>
        <v>0</v>
      </c>
      <c r="Z1744" s="14">
        <f t="shared" si="580"/>
        <v>0</v>
      </c>
      <c r="AA1744" s="14">
        <f t="shared" si="581"/>
        <v>0</v>
      </c>
      <c r="AB1744" s="14">
        <f t="shared" si="586"/>
        <v>0</v>
      </c>
      <c r="AC1744" s="15">
        <f t="shared" si="587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834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78"/>
        <v>564</v>
      </c>
      <c r="Y1745" s="14">
        <f t="shared" si="579"/>
        <v>0</v>
      </c>
      <c r="Z1745" s="14">
        <f t="shared" si="580"/>
        <v>0</v>
      </c>
      <c r="AA1745" s="14">
        <f t="shared" si="581"/>
        <v>0</v>
      </c>
      <c r="AB1745" s="14">
        <f t="shared" si="586"/>
        <v>0</v>
      </c>
      <c r="AC1745" s="15">
        <f t="shared" si="587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78"/>
        <v>564</v>
      </c>
      <c r="Y1746" s="14">
        <f t="shared" si="579"/>
        <v>0</v>
      </c>
      <c r="Z1746" s="14">
        <f t="shared" si="580"/>
        <v>0</v>
      </c>
      <c r="AA1746" s="14">
        <f t="shared" si="581"/>
        <v>0</v>
      </c>
      <c r="AB1746" s="14">
        <f t="shared" si="586"/>
        <v>0</v>
      </c>
      <c r="AC1746" s="15">
        <f t="shared" si="587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78"/>
        <v>611.37599999999998</v>
      </c>
      <c r="Y1747" s="14">
        <f t="shared" si="579"/>
        <v>0</v>
      </c>
      <c r="Z1747" s="14">
        <f t="shared" si="580"/>
        <v>0</v>
      </c>
      <c r="AA1747" s="14">
        <f t="shared" si="581"/>
        <v>0</v>
      </c>
      <c r="AB1747" s="14">
        <f t="shared" si="586"/>
        <v>0</v>
      </c>
      <c r="AC1747" s="15">
        <f t="shared" si="587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78"/>
        <v>536.17600000000004</v>
      </c>
      <c r="Y1748" s="14">
        <f t="shared" si="579"/>
        <v>0</v>
      </c>
      <c r="Z1748" s="14">
        <f t="shared" si="580"/>
        <v>0</v>
      </c>
      <c r="AA1748" s="14">
        <f t="shared" si="581"/>
        <v>0</v>
      </c>
      <c r="AB1748" s="14">
        <f t="shared" si="586"/>
        <v>0</v>
      </c>
      <c r="AC1748" s="15">
        <f t="shared" si="587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88">N1749+S1749</f>
        <v>496.8</v>
      </c>
      <c r="Y1749" s="52">
        <f t="shared" ref="Y1749:Y1793" si="589">O1749+T1749</f>
        <v>0</v>
      </c>
      <c r="Z1749" s="52">
        <f t="shared" ref="Z1749:Z1793" si="590">P1749+U1749</f>
        <v>0</v>
      </c>
      <c r="AA1749" s="52">
        <f t="shared" ref="AA1749:AA1793" si="591">Q1749+V1749</f>
        <v>0</v>
      </c>
      <c r="AB1749" s="52">
        <f t="shared" si="586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801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88"/>
        <v>574.08000000000015</v>
      </c>
      <c r="Y1750" s="14">
        <f t="shared" si="589"/>
        <v>0</v>
      </c>
      <c r="Z1750" s="14">
        <f t="shared" si="590"/>
        <v>0</v>
      </c>
      <c r="AA1750" s="14">
        <f t="shared" si="591"/>
        <v>0</v>
      </c>
      <c r="AB1750" s="14">
        <f t="shared" si="586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800</v>
      </c>
      <c r="AF1750" s="60"/>
      <c r="AH1750" s="20"/>
    </row>
    <row r="1751" spans="1:34">
      <c r="A1751" s="99" t="s">
        <v>802</v>
      </c>
      <c r="B1751" s="87">
        <v>14</v>
      </c>
      <c r="C1751" s="21" t="s">
        <v>835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88"/>
        <v>465.52</v>
      </c>
      <c r="Y1751" s="14">
        <f t="shared" si="589"/>
        <v>0</v>
      </c>
      <c r="Z1751" s="14">
        <f t="shared" si="590"/>
        <v>0</v>
      </c>
      <c r="AA1751" s="14">
        <f t="shared" si="591"/>
        <v>0</v>
      </c>
      <c r="AB1751" s="14">
        <f t="shared" si="586"/>
        <v>0</v>
      </c>
      <c r="AC1751" s="15">
        <f t="shared" ref="AC1751:AC1763" si="592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803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88"/>
        <v>465.52</v>
      </c>
      <c r="Y1752" s="14">
        <f t="shared" si="589"/>
        <v>0</v>
      </c>
      <c r="Z1752" s="14">
        <f t="shared" si="590"/>
        <v>0</v>
      </c>
      <c r="AA1752" s="14">
        <f t="shared" si="591"/>
        <v>0</v>
      </c>
      <c r="AB1752" s="14">
        <f t="shared" ref="AB1752:AB1764" si="593">R1752+W1752</f>
        <v>0</v>
      </c>
      <c r="AC1752" s="15">
        <f t="shared" si="592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804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88"/>
        <v>465.52</v>
      </c>
      <c r="Y1753" s="14">
        <f t="shared" si="589"/>
        <v>0</v>
      </c>
      <c r="Z1753" s="14">
        <f t="shared" si="590"/>
        <v>0</v>
      </c>
      <c r="AA1753" s="14">
        <f t="shared" si="591"/>
        <v>0</v>
      </c>
      <c r="AB1753" s="14">
        <f t="shared" si="593"/>
        <v>0</v>
      </c>
      <c r="AC1753" s="15">
        <f t="shared" si="592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654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88"/>
        <v>465.52</v>
      </c>
      <c r="Y1754" s="14">
        <f t="shared" si="589"/>
        <v>0</v>
      </c>
      <c r="Z1754" s="14">
        <f t="shared" si="590"/>
        <v>0</v>
      </c>
      <c r="AA1754" s="14">
        <f t="shared" si="591"/>
        <v>0</v>
      </c>
      <c r="AB1754" s="14">
        <f t="shared" si="593"/>
        <v>0</v>
      </c>
      <c r="AC1754" s="15">
        <f t="shared" si="592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595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88"/>
        <v>161.46</v>
      </c>
      <c r="Y1755" s="14">
        <f t="shared" si="589"/>
        <v>386.4</v>
      </c>
      <c r="Z1755" s="14">
        <f t="shared" si="590"/>
        <v>0</v>
      </c>
      <c r="AA1755" s="14">
        <f t="shared" si="591"/>
        <v>0</v>
      </c>
      <c r="AB1755" s="14">
        <f t="shared" si="593"/>
        <v>0</v>
      </c>
      <c r="AC1755" s="15">
        <f t="shared" si="592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830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88"/>
        <v>161.46</v>
      </c>
      <c r="Y1756" s="14">
        <f t="shared" si="589"/>
        <v>0</v>
      </c>
      <c r="Z1756" s="14">
        <f t="shared" si="590"/>
        <v>386.4</v>
      </c>
      <c r="AA1756" s="14">
        <f t="shared" si="591"/>
        <v>0</v>
      </c>
      <c r="AB1756" s="14">
        <f t="shared" si="593"/>
        <v>0</v>
      </c>
      <c r="AC1756" s="15">
        <f t="shared" si="592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831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88"/>
        <v>161.46</v>
      </c>
      <c r="Y1757" s="14">
        <f t="shared" si="589"/>
        <v>0</v>
      </c>
      <c r="Z1757" s="14">
        <f t="shared" si="590"/>
        <v>0</v>
      </c>
      <c r="AA1757" s="14">
        <f t="shared" si="591"/>
        <v>386.4</v>
      </c>
      <c r="AB1757" s="14">
        <f t="shared" si="593"/>
        <v>0</v>
      </c>
      <c r="AC1757" s="15">
        <f t="shared" si="592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832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88"/>
        <v>161.46</v>
      </c>
      <c r="Y1758" s="14">
        <f t="shared" si="589"/>
        <v>0</v>
      </c>
      <c r="Z1758" s="14">
        <f t="shared" si="590"/>
        <v>0</v>
      </c>
      <c r="AA1758" s="14">
        <f t="shared" si="591"/>
        <v>0</v>
      </c>
      <c r="AB1758" s="14">
        <f t="shared" si="593"/>
        <v>386.4</v>
      </c>
      <c r="AC1758" s="15">
        <f t="shared" si="592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833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88"/>
        <v>571.31999999999994</v>
      </c>
      <c r="Y1759" s="14">
        <f t="shared" si="589"/>
        <v>0</v>
      </c>
      <c r="Z1759" s="14">
        <f t="shared" si="590"/>
        <v>0</v>
      </c>
      <c r="AA1759" s="14">
        <f t="shared" si="591"/>
        <v>0</v>
      </c>
      <c r="AB1759" s="14">
        <f t="shared" si="593"/>
        <v>0</v>
      </c>
      <c r="AC1759" s="15">
        <f t="shared" si="592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834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88"/>
        <v>571.31999999999994</v>
      </c>
      <c r="Y1760" s="14">
        <f t="shared" si="589"/>
        <v>0</v>
      </c>
      <c r="Z1760" s="14">
        <f t="shared" si="590"/>
        <v>0</v>
      </c>
      <c r="AA1760" s="14">
        <f t="shared" si="591"/>
        <v>0</v>
      </c>
      <c r="AB1760" s="14">
        <f t="shared" si="593"/>
        <v>0</v>
      </c>
      <c r="AC1760" s="15">
        <f t="shared" si="592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88"/>
        <v>571.31999999999994</v>
      </c>
      <c r="Y1761" s="14">
        <f t="shared" si="589"/>
        <v>0</v>
      </c>
      <c r="Z1761" s="14">
        <f t="shared" si="590"/>
        <v>0</v>
      </c>
      <c r="AA1761" s="14">
        <f t="shared" si="591"/>
        <v>0</v>
      </c>
      <c r="AB1761" s="14">
        <f t="shared" si="593"/>
        <v>0</v>
      </c>
      <c r="AC1761" s="15">
        <f t="shared" si="592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88"/>
        <v>539.48800000000006</v>
      </c>
      <c r="Y1762" s="14">
        <f t="shared" si="589"/>
        <v>0</v>
      </c>
      <c r="Z1762" s="14">
        <f t="shared" si="590"/>
        <v>0</v>
      </c>
      <c r="AA1762" s="14">
        <f t="shared" si="591"/>
        <v>0</v>
      </c>
      <c r="AB1762" s="14">
        <f t="shared" si="593"/>
        <v>0</v>
      </c>
      <c r="AC1762" s="15">
        <f t="shared" si="592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88"/>
        <v>627.07200000000012</v>
      </c>
      <c r="Y1763" s="14">
        <f t="shared" si="589"/>
        <v>0</v>
      </c>
      <c r="Z1763" s="14">
        <f t="shared" si="590"/>
        <v>0</v>
      </c>
      <c r="AA1763" s="14">
        <f t="shared" si="591"/>
        <v>0</v>
      </c>
      <c r="AB1763" s="14">
        <f t="shared" si="593"/>
        <v>0</v>
      </c>
      <c r="AC1763" s="15">
        <f t="shared" si="592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891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88"/>
        <v>447.2</v>
      </c>
      <c r="Y1764" s="52">
        <f t="shared" si="589"/>
        <v>0</v>
      </c>
      <c r="Z1764" s="52">
        <f t="shared" si="590"/>
        <v>160</v>
      </c>
      <c r="AA1764" s="52">
        <f t="shared" si="591"/>
        <v>0</v>
      </c>
      <c r="AB1764" s="52">
        <f t="shared" si="593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801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88"/>
        <v>584.79999999999995</v>
      </c>
      <c r="Y1765" s="14">
        <f t="shared" si="589"/>
        <v>0</v>
      </c>
      <c r="Z1765" s="14">
        <f t="shared" si="590"/>
        <v>128</v>
      </c>
      <c r="AA1765" s="14">
        <f t="shared" si="591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802</v>
      </c>
      <c r="B1766" s="89">
        <v>16</v>
      </c>
      <c r="C1766" s="21" t="s">
        <v>835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88"/>
        <v>419.68</v>
      </c>
      <c r="Y1766" s="14">
        <f t="shared" si="589"/>
        <v>0</v>
      </c>
      <c r="Z1766" s="14">
        <f t="shared" si="590"/>
        <v>160</v>
      </c>
      <c r="AA1766" s="14">
        <f t="shared" si="591"/>
        <v>0</v>
      </c>
      <c r="AB1766" s="14">
        <f>R1766+W1766</f>
        <v>0</v>
      </c>
      <c r="AC1766" s="15">
        <f t="shared" ref="AC1766:AC1778" si="594">ROUND(X1766+Y1766+Z1766+AA1766+AB1766,1)</f>
        <v>579.70000000000005</v>
      </c>
      <c r="AD1766" s="48">
        <f>(ROUND(AC1766-AC1764,1)/AC1764)</f>
        <v>-4.5289855072463768E-2</v>
      </c>
      <c r="AE1766" s="113" t="s">
        <v>800</v>
      </c>
      <c r="AF1766" s="60"/>
      <c r="AH1766" s="20"/>
    </row>
    <row r="1767" spans="1:34">
      <c r="A1767" s="99" t="s">
        <v>803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88"/>
        <v>419.68</v>
      </c>
      <c r="Y1767" s="14">
        <f t="shared" si="589"/>
        <v>0</v>
      </c>
      <c r="Z1767" s="14">
        <f t="shared" si="590"/>
        <v>160</v>
      </c>
      <c r="AA1767" s="14">
        <f t="shared" si="591"/>
        <v>0</v>
      </c>
      <c r="AB1767" s="14">
        <f t="shared" ref="AB1767:AB1793" si="595">R1767+W1767</f>
        <v>0</v>
      </c>
      <c r="AC1767" s="15">
        <f t="shared" si="594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804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88"/>
        <v>419.68</v>
      </c>
      <c r="Y1768" s="14">
        <f t="shared" si="589"/>
        <v>0</v>
      </c>
      <c r="Z1768" s="14">
        <f t="shared" si="590"/>
        <v>160</v>
      </c>
      <c r="AA1768" s="14">
        <f t="shared" si="591"/>
        <v>0</v>
      </c>
      <c r="AB1768" s="14">
        <f t="shared" si="595"/>
        <v>0</v>
      </c>
      <c r="AC1768" s="15">
        <f t="shared" si="594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654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88"/>
        <v>419.68</v>
      </c>
      <c r="Y1769" s="14">
        <f t="shared" si="589"/>
        <v>0</v>
      </c>
      <c r="Z1769" s="14">
        <f t="shared" si="590"/>
        <v>160</v>
      </c>
      <c r="AA1769" s="14">
        <f t="shared" si="591"/>
        <v>0</v>
      </c>
      <c r="AB1769" s="14">
        <f t="shared" si="595"/>
        <v>0</v>
      </c>
      <c r="AC1769" s="15">
        <f t="shared" si="594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595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288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88"/>
        <v>145.34</v>
      </c>
      <c r="Y1770" s="14">
        <f t="shared" si="589"/>
        <v>468</v>
      </c>
      <c r="Z1770" s="14">
        <f t="shared" si="590"/>
        <v>0</v>
      </c>
      <c r="AA1770" s="14">
        <f t="shared" si="591"/>
        <v>0</v>
      </c>
      <c r="AB1770" s="14">
        <f t="shared" si="595"/>
        <v>0</v>
      </c>
      <c r="AC1770" s="15">
        <f t="shared" si="594"/>
        <v>613.29999999999995</v>
      </c>
      <c r="AD1770" s="48">
        <f>(ROUND(AC1770-AC1764,1)/AC1764)</f>
        <v>1.004611330698287E-2</v>
      </c>
      <c r="AE1770" s="113"/>
      <c r="AF1770" s="60"/>
      <c r="AH1770" s="20"/>
    </row>
    <row r="1771" spans="1:34">
      <c r="A1771" s="99" t="s">
        <v>830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288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88"/>
        <v>145.34</v>
      </c>
      <c r="Y1771" s="14">
        <f t="shared" si="589"/>
        <v>0</v>
      </c>
      <c r="Z1771" s="14">
        <f t="shared" si="590"/>
        <v>468</v>
      </c>
      <c r="AA1771" s="14">
        <f t="shared" si="591"/>
        <v>0</v>
      </c>
      <c r="AB1771" s="14">
        <f t="shared" si="595"/>
        <v>0</v>
      </c>
      <c r="AC1771" s="15">
        <f t="shared" si="594"/>
        <v>613.29999999999995</v>
      </c>
      <c r="AD1771" s="48">
        <f>(ROUND(AC1771-AC1764,1)/AC1764)</f>
        <v>1.004611330698287E-2</v>
      </c>
      <c r="AE1771" s="113"/>
      <c r="AF1771" s="60"/>
      <c r="AH1771" s="20"/>
    </row>
    <row r="1772" spans="1:34">
      <c r="A1772" s="99" t="s">
        <v>831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288</v>
      </c>
      <c r="W1772" s="14">
        <f>(R1772/100)*(K1772*$K$11)+(R1772/100)*(L1772*$L$11)</f>
        <v>0</v>
      </c>
      <c r="X1772" s="14">
        <f t="shared" si="588"/>
        <v>145.34</v>
      </c>
      <c r="Y1772" s="14">
        <f t="shared" si="589"/>
        <v>0</v>
      </c>
      <c r="Z1772" s="14">
        <f t="shared" si="590"/>
        <v>0</v>
      </c>
      <c r="AA1772" s="14">
        <f t="shared" si="591"/>
        <v>468</v>
      </c>
      <c r="AB1772" s="14">
        <f t="shared" si="595"/>
        <v>0</v>
      </c>
      <c r="AC1772" s="15">
        <f t="shared" si="594"/>
        <v>613.29999999999995</v>
      </c>
      <c r="AD1772" s="48">
        <f>(ROUND(AC1772-AC1764,1)/AC1764)</f>
        <v>1.004611330698287E-2</v>
      </c>
      <c r="AE1772" s="113"/>
      <c r="AF1772" s="60"/>
      <c r="AH1772" s="20"/>
    </row>
    <row r="1773" spans="1:34">
      <c r="A1773" s="99" t="s">
        <v>832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288</v>
      </c>
      <c r="X1773" s="14">
        <f t="shared" si="588"/>
        <v>145.34</v>
      </c>
      <c r="Y1773" s="14">
        <f t="shared" si="589"/>
        <v>0</v>
      </c>
      <c r="Z1773" s="14">
        <f t="shared" si="590"/>
        <v>0</v>
      </c>
      <c r="AA1773" s="14">
        <f t="shared" si="591"/>
        <v>0</v>
      </c>
      <c r="AB1773" s="14">
        <f t="shared" si="595"/>
        <v>468</v>
      </c>
      <c r="AC1773" s="15">
        <f t="shared" si="594"/>
        <v>613.29999999999995</v>
      </c>
      <c r="AD1773" s="48">
        <f>(ROUND(AC1773-AC1764,1)/AC1764)</f>
        <v>1.004611330698287E-2</v>
      </c>
      <c r="AE1773" s="113"/>
      <c r="AF1773" s="60"/>
      <c r="AH1773" s="20"/>
    </row>
    <row r="1774" spans="1:34">
      <c r="A1774" s="99" t="s">
        <v>833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283.8</v>
      </c>
      <c r="T1774" s="14">
        <f>(O1774/100)*(K1774*$K$13)+(O1774/100)*(M1774*$M$13)</f>
        <v>0</v>
      </c>
      <c r="U1774" s="14">
        <f>(P1774/100)*(K1774*$K$13)+(P1774/100)*(L1774*$L$13)+(P1774/100)*(M1774*$M$13)</f>
        <v>72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88"/>
        <v>412.8</v>
      </c>
      <c r="Y1774" s="14">
        <f t="shared" si="589"/>
        <v>0</v>
      </c>
      <c r="Z1774" s="14">
        <f t="shared" si="590"/>
        <v>192</v>
      </c>
      <c r="AA1774" s="14">
        <f t="shared" si="591"/>
        <v>0</v>
      </c>
      <c r="AB1774" s="14">
        <f t="shared" si="595"/>
        <v>0</v>
      </c>
      <c r="AC1774" s="15">
        <f t="shared" si="594"/>
        <v>604.79999999999995</v>
      </c>
      <c r="AD1774" s="48">
        <f>(ROUND(AC1774-AC1764,1)/AC1764)</f>
        <v>-3.952569169960474E-3</v>
      </c>
      <c r="AE1774" s="113"/>
      <c r="AF1774" s="60"/>
      <c r="AH1774" s="20"/>
    </row>
    <row r="1775" spans="1:34">
      <c r="A1775" s="99" t="s">
        <v>834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468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88"/>
        <v>648</v>
      </c>
      <c r="Y1775" s="14">
        <f t="shared" si="589"/>
        <v>0</v>
      </c>
      <c r="Z1775" s="14">
        <f t="shared" si="590"/>
        <v>0</v>
      </c>
      <c r="AA1775" s="14">
        <f t="shared" si="591"/>
        <v>0</v>
      </c>
      <c r="AB1775" s="14">
        <f t="shared" si="595"/>
        <v>0</v>
      </c>
      <c r="AC1775" s="15">
        <f t="shared" si="594"/>
        <v>648</v>
      </c>
      <c r="AD1775" s="48">
        <f>(ROUND(AC1775-AC1764,1)/AC1764)</f>
        <v>6.719367588932805E-2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468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88"/>
        <v>648</v>
      </c>
      <c r="Y1776" s="14">
        <f t="shared" si="589"/>
        <v>0</v>
      </c>
      <c r="Z1776" s="14">
        <f t="shared" si="590"/>
        <v>0</v>
      </c>
      <c r="AA1776" s="14">
        <f t="shared" si="591"/>
        <v>0</v>
      </c>
      <c r="AB1776" s="14">
        <f t="shared" si="595"/>
        <v>0</v>
      </c>
      <c r="AC1776" s="15">
        <f t="shared" si="594"/>
        <v>648</v>
      </c>
      <c r="AD1776" s="48">
        <f>(ROUND(AC1776-AC1764,1)/AC1764)</f>
        <v>6.719367588932805E-2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88"/>
        <v>637.08799999999997</v>
      </c>
      <c r="Y1777" s="14">
        <f t="shared" si="589"/>
        <v>0</v>
      </c>
      <c r="Z1777" s="14">
        <f t="shared" si="590"/>
        <v>128</v>
      </c>
      <c r="AA1777" s="14">
        <f t="shared" si="591"/>
        <v>0</v>
      </c>
      <c r="AB1777" s="14">
        <f t="shared" si="595"/>
        <v>0</v>
      </c>
      <c r="AC1777" s="15">
        <f t="shared" si="594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88"/>
        <v>557.28</v>
      </c>
      <c r="Y1778" s="14">
        <f t="shared" si="589"/>
        <v>0</v>
      </c>
      <c r="Z1778" s="14">
        <f t="shared" si="590"/>
        <v>128</v>
      </c>
      <c r="AA1778" s="14">
        <f t="shared" si="591"/>
        <v>0</v>
      </c>
      <c r="AB1778" s="14">
        <f t="shared" si="595"/>
        <v>0</v>
      </c>
      <c r="AC1778" s="15">
        <f t="shared" si="594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899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88"/>
        <v>499.2</v>
      </c>
      <c r="Y1779" s="52">
        <f t="shared" si="589"/>
        <v>0</v>
      </c>
      <c r="Z1779" s="52">
        <f t="shared" si="590"/>
        <v>0</v>
      </c>
      <c r="AA1779" s="52">
        <f t="shared" si="591"/>
        <v>0</v>
      </c>
      <c r="AB1779" s="52">
        <f t="shared" si="595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801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88"/>
        <v>614.40000000000009</v>
      </c>
      <c r="Y1780" s="14">
        <f t="shared" si="589"/>
        <v>0</v>
      </c>
      <c r="Z1780" s="14">
        <f t="shared" si="590"/>
        <v>0</v>
      </c>
      <c r="AA1780" s="14">
        <f t="shared" si="591"/>
        <v>0</v>
      </c>
      <c r="AB1780" s="14">
        <f t="shared" si="595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802</v>
      </c>
      <c r="B1781" s="89">
        <v>15</v>
      </c>
      <c r="C1781" s="21" t="s">
        <v>835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88"/>
        <v>468.48</v>
      </c>
      <c r="Y1781" s="14">
        <f t="shared" si="589"/>
        <v>0</v>
      </c>
      <c r="Z1781" s="14">
        <f t="shared" si="590"/>
        <v>0</v>
      </c>
      <c r="AA1781" s="14">
        <f t="shared" si="591"/>
        <v>0</v>
      </c>
      <c r="AB1781" s="14">
        <f t="shared" si="595"/>
        <v>0</v>
      </c>
      <c r="AC1781" s="15">
        <f t="shared" ref="AC1781:AC1793" si="596">ROUND(X1781+Y1781+Z1781+AA1781+AB1781,1)</f>
        <v>468.5</v>
      </c>
      <c r="AD1781" s="48">
        <f>(ROUND(AC1781-AC1779,1)/AC1779)</f>
        <v>-6.1498397435897433E-2</v>
      </c>
      <c r="AE1781" s="113" t="s">
        <v>800</v>
      </c>
      <c r="AF1781" s="60"/>
      <c r="AH1781" s="20"/>
    </row>
    <row r="1782" spans="1:34">
      <c r="A1782" s="99" t="s">
        <v>803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88"/>
        <v>468.48</v>
      </c>
      <c r="Y1782" s="14">
        <f t="shared" si="589"/>
        <v>0</v>
      </c>
      <c r="Z1782" s="14">
        <f t="shared" si="590"/>
        <v>0</v>
      </c>
      <c r="AA1782" s="14">
        <f t="shared" si="591"/>
        <v>0</v>
      </c>
      <c r="AB1782" s="14">
        <f t="shared" si="595"/>
        <v>0</v>
      </c>
      <c r="AC1782" s="15">
        <f t="shared" si="596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804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88"/>
        <v>468.48</v>
      </c>
      <c r="Y1783" s="14">
        <f t="shared" si="589"/>
        <v>0</v>
      </c>
      <c r="Z1783" s="14">
        <f t="shared" si="590"/>
        <v>0</v>
      </c>
      <c r="AA1783" s="14">
        <f t="shared" si="591"/>
        <v>0</v>
      </c>
      <c r="AB1783" s="14">
        <f t="shared" si="595"/>
        <v>0</v>
      </c>
      <c r="AC1783" s="15">
        <f t="shared" si="596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654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88"/>
        <v>468.48</v>
      </c>
      <c r="Y1784" s="14">
        <f t="shared" si="589"/>
        <v>0</v>
      </c>
      <c r="Z1784" s="14">
        <f t="shared" si="590"/>
        <v>0</v>
      </c>
      <c r="AA1784" s="14">
        <f t="shared" si="591"/>
        <v>0</v>
      </c>
      <c r="AB1784" s="14">
        <f t="shared" si="595"/>
        <v>0</v>
      </c>
      <c r="AC1784" s="15">
        <f t="shared" si="596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595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88"/>
        <v>162.24</v>
      </c>
      <c r="Y1785" s="14">
        <f t="shared" si="589"/>
        <v>391.67999999999995</v>
      </c>
      <c r="Z1785" s="14">
        <f t="shared" si="590"/>
        <v>0</v>
      </c>
      <c r="AA1785" s="14">
        <f t="shared" si="591"/>
        <v>0</v>
      </c>
      <c r="AB1785" s="14">
        <f t="shared" si="595"/>
        <v>0</v>
      </c>
      <c r="AC1785" s="15">
        <f t="shared" si="596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830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88"/>
        <v>162.24</v>
      </c>
      <c r="Y1786" s="14">
        <f t="shared" si="589"/>
        <v>0</v>
      </c>
      <c r="Z1786" s="14">
        <f t="shared" si="590"/>
        <v>391.67999999999995</v>
      </c>
      <c r="AA1786" s="14">
        <f t="shared" si="591"/>
        <v>0</v>
      </c>
      <c r="AB1786" s="14">
        <f t="shared" si="595"/>
        <v>0</v>
      </c>
      <c r="AC1786" s="15">
        <f t="shared" si="596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831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88"/>
        <v>162.24</v>
      </c>
      <c r="Y1787" s="14">
        <f t="shared" si="589"/>
        <v>0</v>
      </c>
      <c r="Z1787" s="14">
        <f t="shared" si="590"/>
        <v>0</v>
      </c>
      <c r="AA1787" s="14">
        <f t="shared" si="591"/>
        <v>391.67999999999995</v>
      </c>
      <c r="AB1787" s="14">
        <f t="shared" si="595"/>
        <v>0</v>
      </c>
      <c r="AC1787" s="15">
        <f t="shared" si="596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832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88"/>
        <v>162.24</v>
      </c>
      <c r="Y1788" s="14">
        <f t="shared" si="589"/>
        <v>0</v>
      </c>
      <c r="Z1788" s="14">
        <f t="shared" si="590"/>
        <v>0</v>
      </c>
      <c r="AA1788" s="14">
        <f t="shared" si="591"/>
        <v>0</v>
      </c>
      <c r="AB1788" s="14">
        <f t="shared" si="595"/>
        <v>391.67999999999995</v>
      </c>
      <c r="AC1788" s="15">
        <f t="shared" si="596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833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88"/>
        <v>590.4</v>
      </c>
      <c r="Y1789" s="14">
        <f t="shared" si="589"/>
        <v>0</v>
      </c>
      <c r="Z1789" s="14">
        <f t="shared" si="590"/>
        <v>0</v>
      </c>
      <c r="AA1789" s="14">
        <f t="shared" si="591"/>
        <v>0</v>
      </c>
      <c r="AB1789" s="14">
        <f t="shared" si="595"/>
        <v>0</v>
      </c>
      <c r="AC1789" s="15">
        <f t="shared" si="596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834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88"/>
        <v>590.4</v>
      </c>
      <c r="Y1790" s="14">
        <f t="shared" si="589"/>
        <v>0</v>
      </c>
      <c r="Z1790" s="14">
        <f t="shared" si="590"/>
        <v>0</v>
      </c>
      <c r="AA1790" s="14">
        <f t="shared" si="591"/>
        <v>0</v>
      </c>
      <c r="AB1790" s="14">
        <f t="shared" si="595"/>
        <v>0</v>
      </c>
      <c r="AC1790" s="15">
        <f t="shared" si="596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88"/>
        <v>590.4</v>
      </c>
      <c r="Y1791" s="14">
        <f t="shared" si="589"/>
        <v>0</v>
      </c>
      <c r="Z1791" s="14">
        <f t="shared" si="590"/>
        <v>0</v>
      </c>
      <c r="AA1791" s="14">
        <f t="shared" si="591"/>
        <v>0</v>
      </c>
      <c r="AB1791" s="14">
        <f t="shared" si="595"/>
        <v>0</v>
      </c>
      <c r="AC1791" s="15">
        <f t="shared" si="596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88"/>
        <v>564.48</v>
      </c>
      <c r="Y1792" s="14">
        <f t="shared" si="589"/>
        <v>0</v>
      </c>
      <c r="Z1792" s="14">
        <f t="shared" si="590"/>
        <v>0</v>
      </c>
      <c r="AA1792" s="14">
        <f t="shared" si="591"/>
        <v>0</v>
      </c>
      <c r="AB1792" s="14">
        <f t="shared" si="595"/>
        <v>0</v>
      </c>
      <c r="AC1792" s="15">
        <f t="shared" si="596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88"/>
        <v>564.48</v>
      </c>
      <c r="Y1793" s="14">
        <f t="shared" si="589"/>
        <v>0</v>
      </c>
      <c r="Z1793" s="14">
        <f t="shared" si="590"/>
        <v>0</v>
      </c>
      <c r="AA1793" s="14">
        <f t="shared" si="591"/>
        <v>0</v>
      </c>
      <c r="AB1793" s="14">
        <f t="shared" si="595"/>
        <v>0</v>
      </c>
      <c r="AC1793" s="15">
        <f t="shared" si="596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78"/>
        <v>540</v>
      </c>
      <c r="Y1794" s="52">
        <f t="shared" si="579"/>
        <v>0</v>
      </c>
      <c r="Z1794" s="52">
        <f t="shared" si="580"/>
        <v>0</v>
      </c>
      <c r="AA1794" s="52">
        <f t="shared" si="581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801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8"/>
        <v>622.79999999999995</v>
      </c>
      <c r="Y1795" s="14">
        <f t="shared" si="579"/>
        <v>0</v>
      </c>
      <c r="Z1795" s="14">
        <f t="shared" si="580"/>
        <v>0</v>
      </c>
      <c r="AA1795" s="14">
        <f t="shared" si="581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802</v>
      </c>
      <c r="B1796" s="91">
        <v>18</v>
      </c>
      <c r="C1796" s="21" t="s">
        <v>835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8"/>
        <v>504</v>
      </c>
      <c r="Y1796" s="14">
        <f t="shared" si="579"/>
        <v>0</v>
      </c>
      <c r="Z1796" s="14">
        <f t="shared" si="580"/>
        <v>0</v>
      </c>
      <c r="AA1796" s="14">
        <f t="shared" si="581"/>
        <v>0</v>
      </c>
      <c r="AB1796" s="14">
        <f>R1796+W1796</f>
        <v>0</v>
      </c>
      <c r="AC1796" s="15">
        <f t="shared" ref="AC1796:AC1808" si="597">ROUND(X1796+Y1796+Z1796+AA1796+AB1796,1)</f>
        <v>504</v>
      </c>
      <c r="AD1796" s="48">
        <f>(ROUND(AC1796-AC1794,1)/AC1794)</f>
        <v>-6.6666666666666666E-2</v>
      </c>
      <c r="AE1796" s="113" t="s">
        <v>800</v>
      </c>
      <c r="AF1796" s="60"/>
      <c r="AH1796" s="20"/>
    </row>
    <row r="1797" spans="1:34">
      <c r="A1797" s="99" t="s">
        <v>803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8"/>
        <v>504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ref="AB1797:AB1808" si="598">R1797+W1797</f>
        <v>0</v>
      </c>
      <c r="AC1797" s="15">
        <f t="shared" si="597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804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8"/>
        <v>504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98"/>
        <v>0</v>
      </c>
      <c r="AC1798" s="15">
        <f t="shared" si="597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654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8"/>
        <v>504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98"/>
        <v>0</v>
      </c>
      <c r="AC1799" s="15">
        <f t="shared" si="597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595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8"/>
        <v>175.5</v>
      </c>
      <c r="Y1800" s="14">
        <f t="shared" si="579"/>
        <v>418.5</v>
      </c>
      <c r="Z1800" s="14">
        <f t="shared" si="580"/>
        <v>0</v>
      </c>
      <c r="AA1800" s="14">
        <f t="shared" si="581"/>
        <v>0</v>
      </c>
      <c r="AB1800" s="14">
        <f t="shared" si="598"/>
        <v>0</v>
      </c>
      <c r="AC1800" s="15">
        <f t="shared" si="597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830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8"/>
        <v>175.5</v>
      </c>
      <c r="Y1801" s="14">
        <f t="shared" si="579"/>
        <v>0</v>
      </c>
      <c r="Z1801" s="14">
        <f t="shared" si="580"/>
        <v>418.5</v>
      </c>
      <c r="AA1801" s="14">
        <f t="shared" si="581"/>
        <v>0</v>
      </c>
      <c r="AB1801" s="14">
        <f t="shared" si="598"/>
        <v>0</v>
      </c>
      <c r="AC1801" s="15">
        <f t="shared" si="597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831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78"/>
        <v>175.5</v>
      </c>
      <c r="Y1802" s="14">
        <f t="shared" si="579"/>
        <v>0</v>
      </c>
      <c r="Z1802" s="14">
        <f t="shared" si="580"/>
        <v>0</v>
      </c>
      <c r="AA1802" s="14">
        <f t="shared" si="581"/>
        <v>418.5</v>
      </c>
      <c r="AB1802" s="14">
        <f t="shared" si="598"/>
        <v>0</v>
      </c>
      <c r="AC1802" s="15">
        <f t="shared" si="597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832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78"/>
        <v>175.5</v>
      </c>
      <c r="Y1803" s="14">
        <f t="shared" si="579"/>
        <v>0</v>
      </c>
      <c r="Z1803" s="14">
        <f t="shared" si="580"/>
        <v>0</v>
      </c>
      <c r="AA1803" s="14">
        <f t="shared" si="581"/>
        <v>0</v>
      </c>
      <c r="AB1803" s="14">
        <f t="shared" si="598"/>
        <v>418.5</v>
      </c>
      <c r="AC1803" s="15">
        <f t="shared" si="597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833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8"/>
        <v>621</v>
      </c>
      <c r="Y1804" s="14">
        <f t="shared" si="579"/>
        <v>0</v>
      </c>
      <c r="Z1804" s="14">
        <f t="shared" si="580"/>
        <v>0</v>
      </c>
      <c r="AA1804" s="14">
        <f t="shared" si="581"/>
        <v>0</v>
      </c>
      <c r="AB1804" s="14">
        <f t="shared" si="598"/>
        <v>0</v>
      </c>
      <c r="AC1804" s="15">
        <f t="shared" si="597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834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8"/>
        <v>621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98"/>
        <v>0</v>
      </c>
      <c r="AC1805" s="15">
        <f t="shared" si="597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8"/>
        <v>621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98"/>
        <v>0</v>
      </c>
      <c r="AC1806" s="15">
        <f t="shared" si="597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8"/>
        <v>686.87999999999988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98"/>
        <v>0</v>
      </c>
      <c r="AC1807" s="15">
        <f t="shared" si="597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8"/>
        <v>576.72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98"/>
        <v>0</v>
      </c>
      <c r="AC1808" s="15">
        <f t="shared" si="597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99">N1809+S1809</f>
        <v>499.2</v>
      </c>
      <c r="Y1809" s="52">
        <f t="shared" ref="Y1809:Y1824" si="600">O1809+T1809</f>
        <v>0</v>
      </c>
      <c r="Z1809" s="52">
        <f t="shared" ref="Z1809:Z1824" si="601">P1809+U1809</f>
        <v>0</v>
      </c>
      <c r="AA1809" s="52">
        <f t="shared" ref="AA1809:AA1824" si="602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801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99"/>
        <v>576.00000000000011</v>
      </c>
      <c r="Y1810" s="14">
        <f t="shared" si="600"/>
        <v>0</v>
      </c>
      <c r="Z1810" s="14">
        <f t="shared" si="601"/>
        <v>0</v>
      </c>
      <c r="AA1810" s="14">
        <f t="shared" si="602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802</v>
      </c>
      <c r="B1811" s="93">
        <v>24</v>
      </c>
      <c r="C1811" s="21" t="s">
        <v>835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99"/>
        <v>468.48</v>
      </c>
      <c r="Y1811" s="14">
        <f t="shared" si="600"/>
        <v>0</v>
      </c>
      <c r="Z1811" s="14">
        <f t="shared" si="601"/>
        <v>0</v>
      </c>
      <c r="AA1811" s="14">
        <f t="shared" si="602"/>
        <v>0</v>
      </c>
      <c r="AB1811" s="14">
        <f>R1811+W1811</f>
        <v>0</v>
      </c>
      <c r="AC1811" s="15">
        <f t="shared" ref="AC1811:AC1823" si="603">ROUND(X1811+Y1811+Z1811+AA1811+AB1811,1)</f>
        <v>468.5</v>
      </c>
      <c r="AD1811" s="48">
        <f>(ROUND(AC1811-AC1809,1)/AC1809)</f>
        <v>-6.1498397435897433E-2</v>
      </c>
      <c r="AE1811" s="113" t="s">
        <v>800</v>
      </c>
      <c r="AF1811" s="60"/>
      <c r="AH1811" s="20"/>
    </row>
    <row r="1812" spans="1:34">
      <c r="A1812" s="99" t="s">
        <v>803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99"/>
        <v>468.48</v>
      </c>
      <c r="Y1812" s="14">
        <f t="shared" si="600"/>
        <v>0</v>
      </c>
      <c r="Z1812" s="14">
        <f t="shared" si="601"/>
        <v>0</v>
      </c>
      <c r="AA1812" s="14">
        <f t="shared" si="602"/>
        <v>0</v>
      </c>
      <c r="AB1812" s="14">
        <f t="shared" ref="AB1812:AB1823" si="604">R1812+W1812</f>
        <v>0</v>
      </c>
      <c r="AC1812" s="15">
        <f t="shared" si="603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804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99"/>
        <v>468.48</v>
      </c>
      <c r="Y1813" s="14">
        <f t="shared" si="600"/>
        <v>0</v>
      </c>
      <c r="Z1813" s="14">
        <f t="shared" si="601"/>
        <v>0</v>
      </c>
      <c r="AA1813" s="14">
        <f t="shared" si="602"/>
        <v>0</v>
      </c>
      <c r="AB1813" s="14">
        <f t="shared" si="604"/>
        <v>0</v>
      </c>
      <c r="AC1813" s="15">
        <f t="shared" si="603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654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99"/>
        <v>468.48</v>
      </c>
      <c r="Y1814" s="14">
        <f t="shared" si="600"/>
        <v>0</v>
      </c>
      <c r="Z1814" s="14">
        <f t="shared" si="601"/>
        <v>0</v>
      </c>
      <c r="AA1814" s="14">
        <f t="shared" si="602"/>
        <v>0</v>
      </c>
      <c r="AB1814" s="14">
        <f t="shared" si="604"/>
        <v>0</v>
      </c>
      <c r="AC1814" s="15">
        <f t="shared" si="603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595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99"/>
        <v>162.24</v>
      </c>
      <c r="Y1815" s="14">
        <f t="shared" si="600"/>
        <v>388.79999999999995</v>
      </c>
      <c r="Z1815" s="14">
        <f t="shared" si="601"/>
        <v>0</v>
      </c>
      <c r="AA1815" s="14">
        <f t="shared" si="602"/>
        <v>0</v>
      </c>
      <c r="AB1815" s="14">
        <f t="shared" si="604"/>
        <v>0</v>
      </c>
      <c r="AC1815" s="15">
        <f t="shared" si="603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830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99"/>
        <v>162.24</v>
      </c>
      <c r="Y1816" s="14">
        <f t="shared" si="600"/>
        <v>0</v>
      </c>
      <c r="Z1816" s="14">
        <f t="shared" si="601"/>
        <v>388.79999999999995</v>
      </c>
      <c r="AA1816" s="14">
        <f t="shared" si="602"/>
        <v>0</v>
      </c>
      <c r="AB1816" s="14">
        <f t="shared" si="604"/>
        <v>0</v>
      </c>
      <c r="AC1816" s="15">
        <f t="shared" si="603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831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99"/>
        <v>162.24</v>
      </c>
      <c r="Y1817" s="14">
        <f t="shared" si="600"/>
        <v>0</v>
      </c>
      <c r="Z1817" s="14">
        <f t="shared" si="601"/>
        <v>0</v>
      </c>
      <c r="AA1817" s="14">
        <f t="shared" si="602"/>
        <v>388.79999999999995</v>
      </c>
      <c r="AB1817" s="14">
        <f t="shared" si="604"/>
        <v>0</v>
      </c>
      <c r="AC1817" s="15">
        <f t="shared" si="603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832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99"/>
        <v>162.24</v>
      </c>
      <c r="Y1818" s="14">
        <f t="shared" si="600"/>
        <v>0</v>
      </c>
      <c r="Z1818" s="14">
        <f t="shared" si="601"/>
        <v>0</v>
      </c>
      <c r="AA1818" s="14">
        <f t="shared" si="602"/>
        <v>0</v>
      </c>
      <c r="AB1818" s="14">
        <f t="shared" si="604"/>
        <v>388.79999999999995</v>
      </c>
      <c r="AC1818" s="15">
        <f t="shared" si="603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833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99"/>
        <v>576</v>
      </c>
      <c r="Y1819" s="14">
        <f t="shared" si="600"/>
        <v>0</v>
      </c>
      <c r="Z1819" s="14">
        <f t="shared" si="601"/>
        <v>0</v>
      </c>
      <c r="AA1819" s="14">
        <f t="shared" si="602"/>
        <v>0</v>
      </c>
      <c r="AB1819" s="14">
        <f t="shared" si="604"/>
        <v>0</v>
      </c>
      <c r="AC1819" s="15">
        <f t="shared" si="603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834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99"/>
        <v>576</v>
      </c>
      <c r="Y1820" s="14">
        <f t="shared" si="600"/>
        <v>0</v>
      </c>
      <c r="Z1820" s="14">
        <f t="shared" si="601"/>
        <v>0</v>
      </c>
      <c r="AA1820" s="14">
        <f t="shared" si="602"/>
        <v>0</v>
      </c>
      <c r="AB1820" s="14">
        <f t="shared" si="604"/>
        <v>0</v>
      </c>
      <c r="AC1820" s="15">
        <f t="shared" si="603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99"/>
        <v>576</v>
      </c>
      <c r="Y1821" s="14">
        <f t="shared" si="600"/>
        <v>0</v>
      </c>
      <c r="Z1821" s="14">
        <f t="shared" si="601"/>
        <v>0</v>
      </c>
      <c r="AA1821" s="14">
        <f t="shared" si="602"/>
        <v>0</v>
      </c>
      <c r="AB1821" s="14">
        <f t="shared" si="604"/>
        <v>0</v>
      </c>
      <c r="AC1821" s="15">
        <f t="shared" si="603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99"/>
        <v>630.52800000000013</v>
      </c>
      <c r="Y1822" s="14">
        <f t="shared" si="600"/>
        <v>0</v>
      </c>
      <c r="Z1822" s="14">
        <f t="shared" si="601"/>
        <v>0</v>
      </c>
      <c r="AA1822" s="14">
        <f t="shared" si="602"/>
        <v>0</v>
      </c>
      <c r="AB1822" s="14">
        <f t="shared" si="604"/>
        <v>0</v>
      </c>
      <c r="AC1822" s="15">
        <f t="shared" si="603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99"/>
        <v>541.44000000000005</v>
      </c>
      <c r="Y1823" s="14">
        <f t="shared" si="600"/>
        <v>0</v>
      </c>
      <c r="Z1823" s="14">
        <f t="shared" si="601"/>
        <v>0</v>
      </c>
      <c r="AA1823" s="14">
        <f t="shared" si="602"/>
        <v>0</v>
      </c>
      <c r="AB1823" s="14">
        <f t="shared" si="604"/>
        <v>0</v>
      </c>
      <c r="AC1823" s="15">
        <f t="shared" si="603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99"/>
        <v>320</v>
      </c>
      <c r="Y1824" s="52">
        <f t="shared" si="600"/>
        <v>300</v>
      </c>
      <c r="Z1824" s="52">
        <f t="shared" si="601"/>
        <v>0</v>
      </c>
      <c r="AA1824" s="52">
        <f t="shared" si="602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801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605">N1825+S1825</f>
        <v>444.8</v>
      </c>
      <c r="Y1825" s="14">
        <f t="shared" ref="Y1825:Y1838" si="606">O1825+T1825</f>
        <v>240</v>
      </c>
      <c r="Z1825" s="14">
        <f t="shared" ref="Z1825:Z1838" si="607">P1825+U1825</f>
        <v>0</v>
      </c>
      <c r="AA1825" s="14">
        <f t="shared" ref="AA1825:AA1838" si="608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802</v>
      </c>
      <c r="B1826" s="91">
        <v>16</v>
      </c>
      <c r="C1826" s="21" t="s">
        <v>835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605"/>
        <v>304</v>
      </c>
      <c r="Y1826" s="14">
        <f t="shared" si="606"/>
        <v>285</v>
      </c>
      <c r="Z1826" s="14">
        <f t="shared" si="607"/>
        <v>0</v>
      </c>
      <c r="AA1826" s="14">
        <f t="shared" si="608"/>
        <v>0</v>
      </c>
      <c r="AB1826" s="14">
        <f>R1826+W1826</f>
        <v>0</v>
      </c>
      <c r="AC1826" s="15">
        <f t="shared" ref="AC1826:AC1838" si="609">ROUND(X1826+Y1826+Z1826+AA1826+AB1826,1)</f>
        <v>589</v>
      </c>
      <c r="AD1826" s="48">
        <f>(ROUND(AC1826-AC1824,1)/AC1824)</f>
        <v>-0.05</v>
      </c>
      <c r="AE1826" s="113" t="s">
        <v>800</v>
      </c>
      <c r="AF1826" s="60"/>
      <c r="AH1826" s="20"/>
    </row>
    <row r="1827" spans="1:34">
      <c r="A1827" s="99" t="s">
        <v>803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605"/>
        <v>304</v>
      </c>
      <c r="Y1827" s="14">
        <f t="shared" si="606"/>
        <v>285</v>
      </c>
      <c r="Z1827" s="14">
        <f t="shared" si="607"/>
        <v>0</v>
      </c>
      <c r="AA1827" s="14">
        <f t="shared" si="608"/>
        <v>0</v>
      </c>
      <c r="AB1827" s="14">
        <f t="shared" ref="AB1827:AB1838" si="610">R1827+W1827</f>
        <v>0</v>
      </c>
      <c r="AC1827" s="15">
        <f t="shared" si="609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804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605"/>
        <v>304</v>
      </c>
      <c r="Y1828" s="14">
        <f t="shared" si="606"/>
        <v>285</v>
      </c>
      <c r="Z1828" s="14">
        <f t="shared" si="607"/>
        <v>0</v>
      </c>
      <c r="AA1828" s="14">
        <f t="shared" si="608"/>
        <v>0</v>
      </c>
      <c r="AB1828" s="14">
        <f t="shared" si="610"/>
        <v>0</v>
      </c>
      <c r="AC1828" s="15">
        <f t="shared" si="609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654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605"/>
        <v>304</v>
      </c>
      <c r="Y1829" s="14">
        <f t="shared" si="606"/>
        <v>285</v>
      </c>
      <c r="Z1829" s="14">
        <f t="shared" si="607"/>
        <v>0</v>
      </c>
      <c r="AA1829" s="14">
        <f t="shared" si="608"/>
        <v>0</v>
      </c>
      <c r="AB1829" s="14">
        <f t="shared" si="610"/>
        <v>0</v>
      </c>
      <c r="AC1829" s="15">
        <f t="shared" si="609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595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299.7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605"/>
        <v>104</v>
      </c>
      <c r="Y1830" s="14">
        <f t="shared" si="606"/>
        <v>502.2</v>
      </c>
      <c r="Z1830" s="14">
        <f t="shared" si="607"/>
        <v>0</v>
      </c>
      <c r="AA1830" s="14">
        <f t="shared" si="608"/>
        <v>0</v>
      </c>
      <c r="AB1830" s="14">
        <f t="shared" si="610"/>
        <v>0</v>
      </c>
      <c r="AC1830" s="15">
        <f t="shared" si="609"/>
        <v>606.20000000000005</v>
      </c>
      <c r="AD1830" s="48">
        <f>(ROUND(AC1830-AC1824,1)/AC1824)</f>
        <v>-2.2258064516129033E-2</v>
      </c>
      <c r="AE1830" s="113"/>
      <c r="AF1830" s="60"/>
      <c r="AH1830" s="20"/>
    </row>
    <row r="1831" spans="1:34">
      <c r="A1831" s="99" t="s">
        <v>830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299.7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605"/>
        <v>104</v>
      </c>
      <c r="Y1831" s="14">
        <f t="shared" si="606"/>
        <v>0</v>
      </c>
      <c r="Z1831" s="14">
        <f t="shared" si="607"/>
        <v>502.2</v>
      </c>
      <c r="AA1831" s="14">
        <f t="shared" si="608"/>
        <v>0</v>
      </c>
      <c r="AB1831" s="14">
        <f t="shared" si="610"/>
        <v>0</v>
      </c>
      <c r="AC1831" s="15">
        <f t="shared" si="609"/>
        <v>606.20000000000005</v>
      </c>
      <c r="AD1831" s="48">
        <f>(ROUND(AC1831-AC1824,1)/AC1824)</f>
        <v>-2.2258064516129033E-2</v>
      </c>
      <c r="AE1831" s="113"/>
      <c r="AF1831" s="60"/>
      <c r="AH1831" s="20"/>
    </row>
    <row r="1832" spans="1:34">
      <c r="A1832" s="99" t="s">
        <v>831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299.7</v>
      </c>
      <c r="W1832" s="14">
        <f>(R1832/100)*(K1832*$K$11)+(R1832/100)*(L1832*$L$11)</f>
        <v>0</v>
      </c>
      <c r="X1832" s="14">
        <f t="shared" si="605"/>
        <v>104</v>
      </c>
      <c r="Y1832" s="14">
        <f t="shared" si="606"/>
        <v>0</v>
      </c>
      <c r="Z1832" s="14">
        <f t="shared" si="607"/>
        <v>0</v>
      </c>
      <c r="AA1832" s="14">
        <f t="shared" si="608"/>
        <v>502.2</v>
      </c>
      <c r="AB1832" s="14">
        <f t="shared" si="610"/>
        <v>0</v>
      </c>
      <c r="AC1832" s="15">
        <f t="shared" si="609"/>
        <v>606.20000000000005</v>
      </c>
      <c r="AD1832" s="48">
        <f>(ROUND(AC1832-AC1824,1)/AC1824)</f>
        <v>-2.2258064516129033E-2</v>
      </c>
      <c r="AE1832" s="113"/>
      <c r="AF1832" s="60"/>
      <c r="AH1832" s="20"/>
    </row>
    <row r="1833" spans="1:34">
      <c r="A1833" s="99" t="s">
        <v>832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299.7</v>
      </c>
      <c r="X1833" s="14">
        <f t="shared" si="605"/>
        <v>104</v>
      </c>
      <c r="Y1833" s="14">
        <f t="shared" si="606"/>
        <v>0</v>
      </c>
      <c r="Z1833" s="14">
        <f t="shared" si="607"/>
        <v>0</v>
      </c>
      <c r="AA1833" s="14">
        <f t="shared" si="608"/>
        <v>0</v>
      </c>
      <c r="AB1833" s="14">
        <f t="shared" si="610"/>
        <v>502.2</v>
      </c>
      <c r="AC1833" s="15">
        <f t="shared" si="609"/>
        <v>606.20000000000005</v>
      </c>
      <c r="AD1833" s="48">
        <f>(ROUND(AC1833-AC1824,1)/AC1824)</f>
        <v>-2.2258064516129033E-2</v>
      </c>
      <c r="AE1833" s="113"/>
      <c r="AF1833" s="60"/>
      <c r="AH1833" s="20"/>
    </row>
    <row r="1834" spans="1:34">
      <c r="A1834" s="99" t="s">
        <v>833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204</v>
      </c>
      <c r="T1834" s="14">
        <f>(O1834/100)*(K1834*$K$13)+(O1834/100)*(M1834*$M$13)</f>
        <v>191.25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605"/>
        <v>324</v>
      </c>
      <c r="Y1834" s="14">
        <f t="shared" si="606"/>
        <v>303.75</v>
      </c>
      <c r="Z1834" s="14">
        <f t="shared" si="607"/>
        <v>0</v>
      </c>
      <c r="AA1834" s="14">
        <f t="shared" si="608"/>
        <v>0</v>
      </c>
      <c r="AB1834" s="14">
        <f t="shared" si="610"/>
        <v>0</v>
      </c>
      <c r="AC1834" s="15">
        <f t="shared" si="609"/>
        <v>627.79999999999995</v>
      </c>
      <c r="AD1834" s="48">
        <f>(ROUND(AC1834-AC1824,1)/AC1824)</f>
        <v>1.2580645161290323E-2</v>
      </c>
      <c r="AE1834" s="113"/>
      <c r="AF1834" s="60"/>
      <c r="AH1834" s="20"/>
    </row>
    <row r="1835" spans="1:34">
      <c r="A1835" s="99" t="s">
        <v>834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450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605"/>
        <v>637.5</v>
      </c>
      <c r="Y1835" s="14">
        <f t="shared" si="606"/>
        <v>0</v>
      </c>
      <c r="Z1835" s="14">
        <f t="shared" si="607"/>
        <v>0</v>
      </c>
      <c r="AA1835" s="14">
        <f t="shared" si="608"/>
        <v>0</v>
      </c>
      <c r="AB1835" s="14">
        <f t="shared" si="610"/>
        <v>0</v>
      </c>
      <c r="AC1835" s="15">
        <f t="shared" si="609"/>
        <v>637.5</v>
      </c>
      <c r="AD1835" s="48">
        <f>(ROUND(AC1835-AC1824,1)/AC1824)</f>
        <v>2.8225806451612902E-2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450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605"/>
        <v>637.5</v>
      </c>
      <c r="Y1836" s="14">
        <f t="shared" si="606"/>
        <v>0</v>
      </c>
      <c r="Z1836" s="14">
        <f t="shared" si="607"/>
        <v>0</v>
      </c>
      <c r="AA1836" s="14">
        <f t="shared" si="608"/>
        <v>0</v>
      </c>
      <c r="AB1836" s="14">
        <f t="shared" si="610"/>
        <v>0</v>
      </c>
      <c r="AC1836" s="15">
        <f t="shared" si="609"/>
        <v>637.5</v>
      </c>
      <c r="AD1836" s="48">
        <f>(ROUND(AC1836-AC1824,1)/AC1824)</f>
        <v>2.8225806451612902E-2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605"/>
        <v>489.6</v>
      </c>
      <c r="Y1837" s="14">
        <f t="shared" si="606"/>
        <v>240</v>
      </c>
      <c r="Z1837" s="14">
        <f t="shared" si="607"/>
        <v>0</v>
      </c>
      <c r="AA1837" s="14">
        <f t="shared" si="608"/>
        <v>0</v>
      </c>
      <c r="AB1837" s="14">
        <f t="shared" si="610"/>
        <v>0</v>
      </c>
      <c r="AC1837" s="15">
        <f t="shared" si="609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605"/>
        <v>417.28</v>
      </c>
      <c r="Y1838" s="14">
        <f t="shared" si="606"/>
        <v>240</v>
      </c>
      <c r="Z1838" s="14">
        <f t="shared" si="607"/>
        <v>0</v>
      </c>
      <c r="AA1838" s="14">
        <f t="shared" si="608"/>
        <v>0</v>
      </c>
      <c r="AB1838" s="14">
        <f t="shared" si="610"/>
        <v>0</v>
      </c>
      <c r="AC1838" s="15">
        <f t="shared" si="609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448</v>
      </c>
      <c r="Y1839" s="52">
        <f t="shared" si="579"/>
        <v>0</v>
      </c>
      <c r="Z1839" s="52">
        <f t="shared" si="580"/>
        <v>0</v>
      </c>
      <c r="AA1839" s="52">
        <f t="shared" si="581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801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611">N1840+S1840</f>
        <v>544</v>
      </c>
      <c r="Y1840" s="14">
        <f t="shared" ref="Y1840:Y1853" si="612">O1840+T1840</f>
        <v>0</v>
      </c>
      <c r="Z1840" s="14">
        <f t="shared" ref="Z1840:Z1853" si="613">P1840+U1840</f>
        <v>0</v>
      </c>
      <c r="AA1840" s="14">
        <f t="shared" ref="AA1840:AA1853" si="614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802</v>
      </c>
      <c r="B1841" s="93">
        <v>20</v>
      </c>
      <c r="C1841" s="21" t="s">
        <v>835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611"/>
        <v>419.20000000000005</v>
      </c>
      <c r="Y1841" s="14">
        <f t="shared" si="612"/>
        <v>0</v>
      </c>
      <c r="Z1841" s="14">
        <f t="shared" si="613"/>
        <v>0</v>
      </c>
      <c r="AA1841" s="14">
        <f t="shared" si="614"/>
        <v>0</v>
      </c>
      <c r="AB1841" s="14">
        <f>R1841+W1841</f>
        <v>200</v>
      </c>
      <c r="AC1841" s="15">
        <f t="shared" ref="AC1841:AC1853" si="615">ROUND(X1841+Y1841+Z1841+AA1841+AB1841,1)</f>
        <v>619.20000000000005</v>
      </c>
      <c r="AD1841" s="48">
        <f>(ROUND(AC1841-AC1839,1)/AC1839)</f>
        <v>-4.4444444444444446E-2</v>
      </c>
      <c r="AE1841" s="113" t="s">
        <v>800</v>
      </c>
      <c r="AF1841" s="60"/>
      <c r="AH1841" s="20"/>
    </row>
    <row r="1842" spans="1:34">
      <c r="A1842" s="99" t="s">
        <v>803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611"/>
        <v>419.20000000000005</v>
      </c>
      <c r="Y1842" s="14">
        <f t="shared" si="612"/>
        <v>0</v>
      </c>
      <c r="Z1842" s="14">
        <f t="shared" si="613"/>
        <v>0</v>
      </c>
      <c r="AA1842" s="14">
        <f t="shared" si="614"/>
        <v>0</v>
      </c>
      <c r="AB1842" s="14">
        <f t="shared" ref="AB1842:AB1853" si="616">R1842+W1842</f>
        <v>200</v>
      </c>
      <c r="AC1842" s="15">
        <f t="shared" si="615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804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611"/>
        <v>419.20000000000005</v>
      </c>
      <c r="Y1843" s="14">
        <f t="shared" si="612"/>
        <v>0</v>
      </c>
      <c r="Z1843" s="14">
        <f t="shared" si="613"/>
        <v>0</v>
      </c>
      <c r="AA1843" s="14">
        <f t="shared" si="614"/>
        <v>0</v>
      </c>
      <c r="AB1843" s="14">
        <f t="shared" si="616"/>
        <v>200</v>
      </c>
      <c r="AC1843" s="15">
        <f t="shared" si="615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654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611"/>
        <v>419.20000000000005</v>
      </c>
      <c r="Y1844" s="14">
        <f t="shared" si="612"/>
        <v>0</v>
      </c>
      <c r="Z1844" s="14">
        <f t="shared" si="613"/>
        <v>0</v>
      </c>
      <c r="AA1844" s="14">
        <f t="shared" si="614"/>
        <v>0</v>
      </c>
      <c r="AB1844" s="14">
        <f t="shared" si="616"/>
        <v>200</v>
      </c>
      <c r="AC1844" s="15">
        <f t="shared" si="615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595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294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611"/>
        <v>145.60000000000002</v>
      </c>
      <c r="Y1845" s="14">
        <f t="shared" si="612"/>
        <v>504</v>
      </c>
      <c r="Z1845" s="14">
        <f t="shared" si="613"/>
        <v>0</v>
      </c>
      <c r="AA1845" s="14">
        <f t="shared" si="614"/>
        <v>0</v>
      </c>
      <c r="AB1845" s="14">
        <f t="shared" si="616"/>
        <v>0</v>
      </c>
      <c r="AC1845" s="15">
        <f t="shared" si="615"/>
        <v>649.6</v>
      </c>
      <c r="AD1845" s="48">
        <f>(ROUND(AC1845-AC1839,1)/AC1839)</f>
        <v>2.4691358024691358E-3</v>
      </c>
      <c r="AE1845" s="113"/>
      <c r="AF1845" s="60"/>
      <c r="AH1845" s="20"/>
    </row>
    <row r="1846" spans="1:34">
      <c r="A1846" s="99" t="s">
        <v>830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294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611"/>
        <v>145.60000000000002</v>
      </c>
      <c r="Y1846" s="14">
        <f t="shared" si="612"/>
        <v>0</v>
      </c>
      <c r="Z1846" s="14">
        <f t="shared" si="613"/>
        <v>504</v>
      </c>
      <c r="AA1846" s="14">
        <f t="shared" si="614"/>
        <v>0</v>
      </c>
      <c r="AB1846" s="14">
        <f t="shared" si="616"/>
        <v>0</v>
      </c>
      <c r="AC1846" s="15">
        <f t="shared" si="615"/>
        <v>649.6</v>
      </c>
      <c r="AD1846" s="48">
        <f>(ROUND(AC1846-AC1839,1)/AC1839)</f>
        <v>2.4691358024691358E-3</v>
      </c>
      <c r="AE1846" s="113"/>
      <c r="AF1846" s="60"/>
      <c r="AH1846" s="20"/>
    </row>
    <row r="1847" spans="1:34">
      <c r="A1847" s="99" t="s">
        <v>831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294</v>
      </c>
      <c r="W1847" s="14">
        <f>(R1847/100)*(K1847*$K$11)+(R1847/100)*(L1847*$L$11)</f>
        <v>0</v>
      </c>
      <c r="X1847" s="14">
        <f t="shared" si="611"/>
        <v>145.60000000000002</v>
      </c>
      <c r="Y1847" s="14">
        <f t="shared" si="612"/>
        <v>0</v>
      </c>
      <c r="Z1847" s="14">
        <f t="shared" si="613"/>
        <v>0</v>
      </c>
      <c r="AA1847" s="14">
        <f t="shared" si="614"/>
        <v>504</v>
      </c>
      <c r="AB1847" s="14">
        <f t="shared" si="616"/>
        <v>0</v>
      </c>
      <c r="AC1847" s="15">
        <f t="shared" si="615"/>
        <v>649.6</v>
      </c>
      <c r="AD1847" s="48">
        <f>(ROUND(AC1847-AC1839,1)/AC1839)</f>
        <v>2.4691358024691358E-3</v>
      </c>
      <c r="AE1847" s="113"/>
      <c r="AF1847" s="60"/>
      <c r="AH1847" s="20"/>
    </row>
    <row r="1848" spans="1:34">
      <c r="A1848" s="99" t="s">
        <v>832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294</v>
      </c>
      <c r="X1848" s="14">
        <f t="shared" si="611"/>
        <v>145.60000000000002</v>
      </c>
      <c r="Y1848" s="14">
        <f t="shared" si="612"/>
        <v>0</v>
      </c>
      <c r="Z1848" s="14">
        <f t="shared" si="613"/>
        <v>0</v>
      </c>
      <c r="AA1848" s="14">
        <f t="shared" si="614"/>
        <v>0</v>
      </c>
      <c r="AB1848" s="14">
        <f t="shared" si="616"/>
        <v>504</v>
      </c>
      <c r="AC1848" s="15">
        <f t="shared" si="615"/>
        <v>649.6</v>
      </c>
      <c r="AD1848" s="48">
        <f>(ROUND(AC1848-AC1839,1)/AC1839)</f>
        <v>2.4691358024691358E-3</v>
      </c>
      <c r="AE1848" s="113"/>
      <c r="AF1848" s="60"/>
      <c r="AH1848" s="20"/>
    </row>
    <row r="1849" spans="1:34">
      <c r="A1849" s="99" t="s">
        <v>833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288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90</v>
      </c>
      <c r="X1849" s="14">
        <f t="shared" si="611"/>
        <v>408</v>
      </c>
      <c r="Y1849" s="14">
        <f t="shared" si="612"/>
        <v>0</v>
      </c>
      <c r="Z1849" s="14">
        <f t="shared" si="613"/>
        <v>0</v>
      </c>
      <c r="AA1849" s="14">
        <f t="shared" si="614"/>
        <v>0</v>
      </c>
      <c r="AB1849" s="14">
        <f t="shared" si="616"/>
        <v>240</v>
      </c>
      <c r="AC1849" s="15">
        <f t="shared" si="615"/>
        <v>648</v>
      </c>
      <c r="AD1849" s="48">
        <f>(ROUND(AC1849-AC1839,1)/AC1839)</f>
        <v>0</v>
      </c>
      <c r="AE1849" s="113"/>
      <c r="AF1849" s="60"/>
      <c r="AH1849" s="20"/>
    </row>
    <row r="1850" spans="1:34">
      <c r="A1850" s="99" t="s">
        <v>834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528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611"/>
        <v>693</v>
      </c>
      <c r="Y1850" s="14">
        <f t="shared" si="612"/>
        <v>0</v>
      </c>
      <c r="Z1850" s="14">
        <f t="shared" si="613"/>
        <v>0</v>
      </c>
      <c r="AA1850" s="14">
        <f t="shared" si="614"/>
        <v>0</v>
      </c>
      <c r="AB1850" s="14">
        <f t="shared" si="616"/>
        <v>0</v>
      </c>
      <c r="AC1850" s="15">
        <f t="shared" si="615"/>
        <v>693</v>
      </c>
      <c r="AD1850" s="48">
        <f>(ROUND(AC1850-AC1839,1)/AC1839)</f>
        <v>6.9444444444444448E-2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528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611"/>
        <v>693</v>
      </c>
      <c r="Y1851" s="14">
        <f t="shared" si="612"/>
        <v>0</v>
      </c>
      <c r="Z1851" s="14">
        <f t="shared" si="613"/>
        <v>0</v>
      </c>
      <c r="AA1851" s="14">
        <f t="shared" si="614"/>
        <v>0</v>
      </c>
      <c r="AB1851" s="14">
        <f t="shared" si="616"/>
        <v>0</v>
      </c>
      <c r="AC1851" s="15">
        <f t="shared" si="615"/>
        <v>693</v>
      </c>
      <c r="AD1851" s="48">
        <f>(ROUND(AC1851-AC1839,1)/AC1839)</f>
        <v>6.9444444444444448E-2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611"/>
        <v>614.4</v>
      </c>
      <c r="Y1852" s="14">
        <f t="shared" si="612"/>
        <v>0</v>
      </c>
      <c r="Z1852" s="14">
        <f t="shared" si="613"/>
        <v>0</v>
      </c>
      <c r="AA1852" s="14">
        <f t="shared" si="614"/>
        <v>0</v>
      </c>
      <c r="AB1852" s="14">
        <f t="shared" si="616"/>
        <v>160</v>
      </c>
      <c r="AC1852" s="15">
        <f t="shared" si="615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611"/>
        <v>522.88</v>
      </c>
      <c r="Y1853" s="14">
        <f t="shared" si="612"/>
        <v>0</v>
      </c>
      <c r="Z1853" s="14">
        <f t="shared" si="613"/>
        <v>0</v>
      </c>
      <c r="AA1853" s="14">
        <f t="shared" si="614"/>
        <v>0</v>
      </c>
      <c r="AB1853" s="14">
        <f t="shared" si="616"/>
        <v>160</v>
      </c>
      <c r="AC1853" s="15">
        <f t="shared" si="615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617">N1854+S1854</f>
        <v>540</v>
      </c>
      <c r="Y1854" s="52">
        <f t="shared" ref="Y1854:Y1868" si="618">O1854+T1854</f>
        <v>0</v>
      </c>
      <c r="Z1854" s="52">
        <f t="shared" ref="Z1854:Z1868" si="619">P1854+U1854</f>
        <v>0</v>
      </c>
      <c r="AA1854" s="52">
        <f t="shared" ref="AA1854:AA1868" si="620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801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617"/>
        <v>622.79999999999995</v>
      </c>
      <c r="Y1855" s="14">
        <f t="shared" si="618"/>
        <v>0</v>
      </c>
      <c r="Z1855" s="14">
        <f t="shared" si="619"/>
        <v>0</v>
      </c>
      <c r="AA1855" s="14">
        <f t="shared" si="620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802</v>
      </c>
      <c r="B1856" s="91">
        <v>25</v>
      </c>
      <c r="C1856" s="21" t="s">
        <v>835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17"/>
        <v>504</v>
      </c>
      <c r="Y1856" s="14">
        <f t="shared" si="618"/>
        <v>0</v>
      </c>
      <c r="Z1856" s="14">
        <f t="shared" si="619"/>
        <v>0</v>
      </c>
      <c r="AA1856" s="14">
        <f t="shared" si="620"/>
        <v>0</v>
      </c>
      <c r="AB1856" s="14">
        <f>R1856+W1856</f>
        <v>0</v>
      </c>
      <c r="AC1856" s="15">
        <f t="shared" ref="AC1856:AC1868" si="621">ROUND(X1856+Y1856+Z1856+AA1856+AB1856,1)</f>
        <v>504</v>
      </c>
      <c r="AD1856" s="48">
        <f>(ROUND(AC1856-AC1854,1)/AC1854)</f>
        <v>-6.6666666666666666E-2</v>
      </c>
      <c r="AE1856" s="113" t="s">
        <v>800</v>
      </c>
      <c r="AF1856" s="60"/>
      <c r="AH1856" s="20"/>
    </row>
    <row r="1857" spans="1:34">
      <c r="A1857" s="99" t="s">
        <v>803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17"/>
        <v>504</v>
      </c>
      <c r="Y1857" s="14">
        <f t="shared" si="618"/>
        <v>0</v>
      </c>
      <c r="Z1857" s="14">
        <f t="shared" si="619"/>
        <v>0</v>
      </c>
      <c r="AA1857" s="14">
        <f t="shared" si="620"/>
        <v>0</v>
      </c>
      <c r="AB1857" s="14">
        <f t="shared" ref="AB1857:AB1868" si="622">R1857+W1857</f>
        <v>0</v>
      </c>
      <c r="AC1857" s="15">
        <f t="shared" si="621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804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17"/>
        <v>504</v>
      </c>
      <c r="Y1858" s="14">
        <f t="shared" si="618"/>
        <v>0</v>
      </c>
      <c r="Z1858" s="14">
        <f t="shared" si="619"/>
        <v>0</v>
      </c>
      <c r="AA1858" s="14">
        <f t="shared" si="620"/>
        <v>0</v>
      </c>
      <c r="AB1858" s="14">
        <f t="shared" si="622"/>
        <v>0</v>
      </c>
      <c r="AC1858" s="15">
        <f t="shared" si="621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654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17"/>
        <v>504</v>
      </c>
      <c r="Y1859" s="14">
        <f t="shared" si="618"/>
        <v>0</v>
      </c>
      <c r="Z1859" s="14">
        <f t="shared" si="619"/>
        <v>0</v>
      </c>
      <c r="AA1859" s="14">
        <f t="shared" si="620"/>
        <v>0</v>
      </c>
      <c r="AB1859" s="14">
        <f t="shared" si="622"/>
        <v>0</v>
      </c>
      <c r="AC1859" s="15">
        <f t="shared" si="621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595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17"/>
        <v>175.5</v>
      </c>
      <c r="Y1860" s="14">
        <f t="shared" si="618"/>
        <v>418.5</v>
      </c>
      <c r="Z1860" s="14">
        <f t="shared" si="619"/>
        <v>0</v>
      </c>
      <c r="AA1860" s="14">
        <f t="shared" si="620"/>
        <v>0</v>
      </c>
      <c r="AB1860" s="14">
        <f t="shared" si="622"/>
        <v>0</v>
      </c>
      <c r="AC1860" s="15">
        <f t="shared" si="621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830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17"/>
        <v>175.5</v>
      </c>
      <c r="Y1861" s="14">
        <f t="shared" si="618"/>
        <v>0</v>
      </c>
      <c r="Z1861" s="14">
        <f t="shared" si="619"/>
        <v>418.5</v>
      </c>
      <c r="AA1861" s="14">
        <f t="shared" si="620"/>
        <v>0</v>
      </c>
      <c r="AB1861" s="14">
        <f t="shared" si="622"/>
        <v>0</v>
      </c>
      <c r="AC1861" s="15">
        <f t="shared" si="621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831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617"/>
        <v>175.5</v>
      </c>
      <c r="Y1862" s="14">
        <f t="shared" si="618"/>
        <v>0</v>
      </c>
      <c r="Z1862" s="14">
        <f t="shared" si="619"/>
        <v>0</v>
      </c>
      <c r="AA1862" s="14">
        <f t="shared" si="620"/>
        <v>418.5</v>
      </c>
      <c r="AB1862" s="14">
        <f t="shared" si="622"/>
        <v>0</v>
      </c>
      <c r="AC1862" s="15">
        <f t="shared" si="621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832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617"/>
        <v>175.5</v>
      </c>
      <c r="Y1863" s="14">
        <f t="shared" si="618"/>
        <v>0</v>
      </c>
      <c r="Z1863" s="14">
        <f t="shared" si="619"/>
        <v>0</v>
      </c>
      <c r="AA1863" s="14">
        <f t="shared" si="620"/>
        <v>0</v>
      </c>
      <c r="AB1863" s="14">
        <f t="shared" si="622"/>
        <v>418.5</v>
      </c>
      <c r="AC1863" s="15">
        <f t="shared" si="621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833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17"/>
        <v>621</v>
      </c>
      <c r="Y1864" s="14">
        <f t="shared" si="618"/>
        <v>0</v>
      </c>
      <c r="Z1864" s="14">
        <f t="shared" si="619"/>
        <v>0</v>
      </c>
      <c r="AA1864" s="14">
        <f t="shared" si="620"/>
        <v>0</v>
      </c>
      <c r="AB1864" s="14">
        <f t="shared" si="622"/>
        <v>0</v>
      </c>
      <c r="AC1864" s="15">
        <f t="shared" si="621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834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17"/>
        <v>621</v>
      </c>
      <c r="Y1865" s="14">
        <f t="shared" si="618"/>
        <v>0</v>
      </c>
      <c r="Z1865" s="14">
        <f t="shared" si="619"/>
        <v>0</v>
      </c>
      <c r="AA1865" s="14">
        <f t="shared" si="620"/>
        <v>0</v>
      </c>
      <c r="AB1865" s="14">
        <f t="shared" si="622"/>
        <v>0</v>
      </c>
      <c r="AC1865" s="15">
        <f t="shared" si="621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17"/>
        <v>621</v>
      </c>
      <c r="Y1866" s="14">
        <f t="shared" si="618"/>
        <v>0</v>
      </c>
      <c r="Z1866" s="14">
        <f t="shared" si="619"/>
        <v>0</v>
      </c>
      <c r="AA1866" s="14">
        <f t="shared" si="620"/>
        <v>0</v>
      </c>
      <c r="AB1866" s="14">
        <f t="shared" si="622"/>
        <v>0</v>
      </c>
      <c r="AC1866" s="15">
        <f t="shared" si="621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17"/>
        <v>686.87999999999988</v>
      </c>
      <c r="Y1867" s="14">
        <f t="shared" si="618"/>
        <v>0</v>
      </c>
      <c r="Z1867" s="14">
        <f t="shared" si="619"/>
        <v>0</v>
      </c>
      <c r="AA1867" s="14">
        <f t="shared" si="620"/>
        <v>0</v>
      </c>
      <c r="AB1867" s="14">
        <f t="shared" si="622"/>
        <v>0</v>
      </c>
      <c r="AC1867" s="15">
        <f t="shared" si="621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17"/>
        <v>576.72</v>
      </c>
      <c r="Y1868" s="14">
        <f t="shared" si="618"/>
        <v>0</v>
      </c>
      <c r="Z1868" s="14">
        <f t="shared" si="619"/>
        <v>0</v>
      </c>
      <c r="AA1868" s="14">
        <f t="shared" si="620"/>
        <v>0</v>
      </c>
      <c r="AB1868" s="14">
        <f t="shared" si="622"/>
        <v>0</v>
      </c>
      <c r="AC1868" s="15">
        <f t="shared" si="621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583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801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23">N1870+S1870</f>
        <v>336</v>
      </c>
      <c r="Y1870" s="14">
        <f t="shared" ref="Y1870:Y1883" si="624">O1870+T1870</f>
        <v>0</v>
      </c>
      <c r="Z1870" s="14">
        <f t="shared" ref="Z1870:Z1883" si="625">P1870+U1870</f>
        <v>432</v>
      </c>
      <c r="AA1870" s="14">
        <f t="shared" ref="AA1870:AA1883" si="626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802</v>
      </c>
      <c r="B1871" s="93">
        <v>18</v>
      </c>
      <c r="C1871" s="21" t="s">
        <v>835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23"/>
        <v>206.39999999999998</v>
      </c>
      <c r="Y1871" s="14">
        <f t="shared" si="624"/>
        <v>0</v>
      </c>
      <c r="Z1871" s="14">
        <f t="shared" si="625"/>
        <v>516</v>
      </c>
      <c r="AA1871" s="14">
        <f t="shared" si="626"/>
        <v>0</v>
      </c>
      <c r="AB1871" s="14">
        <f>R1871+W1871</f>
        <v>0</v>
      </c>
      <c r="AC1871" s="15">
        <f t="shared" ref="AC1871:AC1883" si="627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803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23"/>
        <v>206.39999999999998</v>
      </c>
      <c r="Y1872" s="14">
        <f t="shared" si="624"/>
        <v>0</v>
      </c>
      <c r="Z1872" s="14">
        <f t="shared" si="625"/>
        <v>516</v>
      </c>
      <c r="AA1872" s="14">
        <f t="shared" si="626"/>
        <v>0</v>
      </c>
      <c r="AB1872" s="14">
        <f t="shared" ref="AB1872:AB1883" si="628">R1872+W1872</f>
        <v>0</v>
      </c>
      <c r="AC1872" s="15">
        <f t="shared" si="627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804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23"/>
        <v>206.39999999999998</v>
      </c>
      <c r="Y1873" s="14">
        <f t="shared" si="624"/>
        <v>0</v>
      </c>
      <c r="Z1873" s="14">
        <f t="shared" si="625"/>
        <v>516</v>
      </c>
      <c r="AA1873" s="14">
        <f t="shared" si="626"/>
        <v>0</v>
      </c>
      <c r="AB1873" s="14">
        <f t="shared" si="628"/>
        <v>0</v>
      </c>
      <c r="AC1873" s="15">
        <f t="shared" si="627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654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23"/>
        <v>206.39999999999998</v>
      </c>
      <c r="Y1874" s="14">
        <f t="shared" si="624"/>
        <v>0</v>
      </c>
      <c r="Z1874" s="14">
        <f t="shared" si="625"/>
        <v>516</v>
      </c>
      <c r="AA1874" s="14">
        <f t="shared" si="626"/>
        <v>0</v>
      </c>
      <c r="AB1874" s="14">
        <f t="shared" si="628"/>
        <v>0</v>
      </c>
      <c r="AC1874" s="15">
        <f t="shared" si="627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595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378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23"/>
        <v>70.2</v>
      </c>
      <c r="Y1875" s="14">
        <f t="shared" si="624"/>
        <v>648</v>
      </c>
      <c r="Z1875" s="14">
        <f t="shared" si="625"/>
        <v>0</v>
      </c>
      <c r="AA1875" s="14">
        <f t="shared" si="626"/>
        <v>0</v>
      </c>
      <c r="AB1875" s="14">
        <f t="shared" si="628"/>
        <v>0</v>
      </c>
      <c r="AC1875" s="15">
        <f t="shared" si="627"/>
        <v>718.2</v>
      </c>
      <c r="AD1875" s="48">
        <f>(ROUND(AC1875-AC1869,1)/AC1869)</f>
        <v>-4.9999999999999996E-2</v>
      </c>
      <c r="AE1875" s="113"/>
      <c r="AF1875" s="60"/>
      <c r="AH1875" s="20"/>
    </row>
    <row r="1876" spans="1:34">
      <c r="A1876" s="99" t="s">
        <v>830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378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23"/>
        <v>70.2</v>
      </c>
      <c r="Y1876" s="14">
        <f t="shared" si="624"/>
        <v>0</v>
      </c>
      <c r="Z1876" s="14">
        <f t="shared" si="625"/>
        <v>648</v>
      </c>
      <c r="AA1876" s="14">
        <f t="shared" si="626"/>
        <v>0</v>
      </c>
      <c r="AB1876" s="14">
        <f t="shared" si="628"/>
        <v>0</v>
      </c>
      <c r="AC1876" s="15">
        <f t="shared" si="627"/>
        <v>718.2</v>
      </c>
      <c r="AD1876" s="48">
        <f>(ROUND(AC1876-AC1869,1)/AC1869)</f>
        <v>-4.9999999999999996E-2</v>
      </c>
      <c r="AE1876" s="113"/>
      <c r="AF1876" s="60"/>
      <c r="AH1876" s="20"/>
    </row>
    <row r="1877" spans="1:34">
      <c r="A1877" s="99" t="s">
        <v>831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378</v>
      </c>
      <c r="W1877" s="14">
        <f>(R1877/100)*(K1877*$K$11)+(R1877/100)*(L1877*$L$11)</f>
        <v>0</v>
      </c>
      <c r="X1877" s="14">
        <f t="shared" si="623"/>
        <v>70.2</v>
      </c>
      <c r="Y1877" s="14">
        <f t="shared" si="624"/>
        <v>0</v>
      </c>
      <c r="Z1877" s="14">
        <f t="shared" si="625"/>
        <v>0</v>
      </c>
      <c r="AA1877" s="14">
        <f t="shared" si="626"/>
        <v>648</v>
      </c>
      <c r="AB1877" s="14">
        <f t="shared" si="628"/>
        <v>0</v>
      </c>
      <c r="AC1877" s="15">
        <f t="shared" si="627"/>
        <v>718.2</v>
      </c>
      <c r="AD1877" s="48">
        <f>(ROUND(AC1877-AC1869,1)/AC1869)</f>
        <v>-4.9999999999999996E-2</v>
      </c>
      <c r="AE1877" s="113"/>
      <c r="AF1877" s="60"/>
      <c r="AH1877" s="20"/>
    </row>
    <row r="1878" spans="1:34">
      <c r="A1878" s="99" t="s">
        <v>832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378</v>
      </c>
      <c r="X1878" s="14">
        <f t="shared" si="623"/>
        <v>70.2</v>
      </c>
      <c r="Y1878" s="14">
        <f t="shared" si="624"/>
        <v>0</v>
      </c>
      <c r="Z1878" s="14">
        <f t="shared" si="625"/>
        <v>0</v>
      </c>
      <c r="AA1878" s="14">
        <f t="shared" si="626"/>
        <v>0</v>
      </c>
      <c r="AB1878" s="14">
        <f t="shared" si="628"/>
        <v>648</v>
      </c>
      <c r="AC1878" s="15">
        <f t="shared" si="627"/>
        <v>718.2</v>
      </c>
      <c r="AD1878" s="48">
        <f>(ROUND(AC1878-AC1869,1)/AC1869)</f>
        <v>-4.9999999999999996E-2</v>
      </c>
      <c r="AE1878" s="113"/>
      <c r="AF1878" s="60"/>
      <c r="AH1878" s="20"/>
    </row>
    <row r="1879" spans="1:34">
      <c r="A1879" s="99" t="s">
        <v>833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144</v>
      </c>
      <c r="T1879" s="14">
        <f>(O1879/100)*(K1879*$K$13)+(O1879/100)*(M1879*$M$13)</f>
        <v>0</v>
      </c>
      <c r="U1879" s="14">
        <f>(P1879/100)*(K1879*$K$13)+(P1879/100)*(L1879*$L$13)+(P1879/100)*(M1879*$M$13)</f>
        <v>270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623"/>
        <v>234</v>
      </c>
      <c r="Y1879" s="14">
        <f t="shared" si="624"/>
        <v>0</v>
      </c>
      <c r="Z1879" s="14">
        <f t="shared" si="625"/>
        <v>495</v>
      </c>
      <c r="AA1879" s="14">
        <f t="shared" si="626"/>
        <v>0</v>
      </c>
      <c r="AB1879" s="14">
        <f t="shared" si="628"/>
        <v>0</v>
      </c>
      <c r="AC1879" s="15">
        <f t="shared" si="627"/>
        <v>729</v>
      </c>
      <c r="AD1879" s="48">
        <f>(ROUND(AC1879-AC1869,1)/AC1869)</f>
        <v>-3.5714285714285712E-2</v>
      </c>
      <c r="AE1879" s="113"/>
      <c r="AF1879" s="60"/>
      <c r="AH1879" s="20"/>
    </row>
    <row r="1880" spans="1:34">
      <c r="A1880" s="99" t="s">
        <v>834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540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23"/>
        <v>765</v>
      </c>
      <c r="Y1880" s="14">
        <f t="shared" si="624"/>
        <v>0</v>
      </c>
      <c r="Z1880" s="14">
        <f t="shared" si="625"/>
        <v>0</v>
      </c>
      <c r="AA1880" s="14">
        <f t="shared" si="626"/>
        <v>0</v>
      </c>
      <c r="AB1880" s="14">
        <f t="shared" si="628"/>
        <v>0</v>
      </c>
      <c r="AC1880" s="15">
        <f t="shared" si="627"/>
        <v>765</v>
      </c>
      <c r="AD1880" s="48">
        <f>(ROUND(AC1880-AC1869,1)/AC1869)</f>
        <v>1.1904761904761904E-2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540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23"/>
        <v>765</v>
      </c>
      <c r="Y1881" s="14">
        <f t="shared" si="624"/>
        <v>0</v>
      </c>
      <c r="Z1881" s="14">
        <f t="shared" si="625"/>
        <v>0</v>
      </c>
      <c r="AA1881" s="14">
        <f t="shared" si="626"/>
        <v>0</v>
      </c>
      <c r="AB1881" s="14">
        <f t="shared" si="628"/>
        <v>0</v>
      </c>
      <c r="AC1881" s="15">
        <f t="shared" si="627"/>
        <v>765</v>
      </c>
      <c r="AD1881" s="48">
        <f>(ROUND(AC1881-AC1869,1)/AC1869)</f>
        <v>1.1904761904761904E-2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23"/>
        <v>391.2</v>
      </c>
      <c r="Y1882" s="14">
        <f t="shared" si="624"/>
        <v>0</v>
      </c>
      <c r="Z1882" s="14">
        <f t="shared" si="625"/>
        <v>432</v>
      </c>
      <c r="AA1882" s="14">
        <f t="shared" si="626"/>
        <v>0</v>
      </c>
      <c r="AB1882" s="14">
        <f t="shared" si="628"/>
        <v>0</v>
      </c>
      <c r="AC1882" s="15">
        <f t="shared" si="627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23"/>
        <v>309.59999999999997</v>
      </c>
      <c r="Y1883" s="14">
        <f t="shared" si="624"/>
        <v>0</v>
      </c>
      <c r="Z1883" s="14">
        <f t="shared" si="625"/>
        <v>432</v>
      </c>
      <c r="AA1883" s="14">
        <f t="shared" si="626"/>
        <v>0</v>
      </c>
      <c r="AB1883" s="14">
        <f t="shared" si="628"/>
        <v>0</v>
      </c>
      <c r="AC1883" s="15">
        <f t="shared" si="627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29">N1884+S1884</f>
        <v>547.19999999999993</v>
      </c>
      <c r="Y1884" s="52">
        <f t="shared" ref="Y1884:Y1898" si="630">O1884+T1884</f>
        <v>0</v>
      </c>
      <c r="Z1884" s="52">
        <f t="shared" ref="Z1884:Z1898" si="631">P1884+U1884</f>
        <v>0</v>
      </c>
      <c r="AA1884" s="52">
        <f t="shared" ref="AA1884:AA1898" si="632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801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29"/>
        <v>638.4</v>
      </c>
      <c r="Y1885" s="14">
        <f t="shared" si="630"/>
        <v>0</v>
      </c>
      <c r="Z1885" s="14">
        <f t="shared" si="631"/>
        <v>0</v>
      </c>
      <c r="AA1885" s="14">
        <f t="shared" si="632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802</v>
      </c>
      <c r="B1886" s="91">
        <v>25</v>
      </c>
      <c r="C1886" s="21" t="s">
        <v>835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29"/>
        <v>515.28</v>
      </c>
      <c r="Y1886" s="14">
        <f t="shared" si="630"/>
        <v>0</v>
      </c>
      <c r="Z1886" s="14">
        <f t="shared" si="631"/>
        <v>0</v>
      </c>
      <c r="AA1886" s="14">
        <f t="shared" si="632"/>
        <v>0</v>
      </c>
      <c r="AB1886" s="14">
        <f>R1886+W1886</f>
        <v>0</v>
      </c>
      <c r="AC1886" s="15">
        <f t="shared" ref="AC1886:AC1898" si="633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803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29"/>
        <v>515.28</v>
      </c>
      <c r="Y1887" s="14">
        <f t="shared" si="630"/>
        <v>0</v>
      </c>
      <c r="Z1887" s="14">
        <f t="shared" si="631"/>
        <v>0</v>
      </c>
      <c r="AA1887" s="14">
        <f t="shared" si="632"/>
        <v>0</v>
      </c>
      <c r="AB1887" s="14">
        <f t="shared" ref="AB1887:AB1898" si="634">R1887+W1887</f>
        <v>0</v>
      </c>
      <c r="AC1887" s="15">
        <f t="shared" si="633"/>
        <v>515.29999999999995</v>
      </c>
      <c r="AD1887" s="48">
        <f>(ROUND(AC1887-AC1884,1)/AC1884)</f>
        <v>-5.8296783625730986E-2</v>
      </c>
      <c r="AE1887" s="113" t="s">
        <v>800</v>
      </c>
      <c r="AF1887" s="60"/>
      <c r="AH1887" s="20"/>
    </row>
    <row r="1888" spans="1:34">
      <c r="A1888" s="99" t="s">
        <v>804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29"/>
        <v>515.28</v>
      </c>
      <c r="Y1888" s="14">
        <f t="shared" si="630"/>
        <v>0</v>
      </c>
      <c r="Z1888" s="14">
        <f t="shared" si="631"/>
        <v>0</v>
      </c>
      <c r="AA1888" s="14">
        <f t="shared" si="632"/>
        <v>0</v>
      </c>
      <c r="AB1888" s="14">
        <f t="shared" si="634"/>
        <v>0</v>
      </c>
      <c r="AC1888" s="15">
        <f t="shared" si="633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654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29"/>
        <v>515.28</v>
      </c>
      <c r="Y1889" s="14">
        <f t="shared" si="630"/>
        <v>0</v>
      </c>
      <c r="Z1889" s="14">
        <f t="shared" si="631"/>
        <v>0</v>
      </c>
      <c r="AA1889" s="14">
        <f t="shared" si="632"/>
        <v>0</v>
      </c>
      <c r="AB1889" s="14">
        <f t="shared" si="634"/>
        <v>0</v>
      </c>
      <c r="AC1889" s="15">
        <f t="shared" si="633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595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29"/>
        <v>177.84000000000003</v>
      </c>
      <c r="Y1890" s="14">
        <f t="shared" si="630"/>
        <v>427.5</v>
      </c>
      <c r="Z1890" s="14">
        <f t="shared" si="631"/>
        <v>0</v>
      </c>
      <c r="AA1890" s="14">
        <f t="shared" si="632"/>
        <v>0</v>
      </c>
      <c r="AB1890" s="14">
        <f t="shared" si="634"/>
        <v>0</v>
      </c>
      <c r="AC1890" s="15">
        <f t="shared" si="633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830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29"/>
        <v>177.84000000000003</v>
      </c>
      <c r="Y1891" s="14">
        <f t="shared" si="630"/>
        <v>0</v>
      </c>
      <c r="Z1891" s="14">
        <f t="shared" si="631"/>
        <v>427.5</v>
      </c>
      <c r="AA1891" s="14">
        <f t="shared" si="632"/>
        <v>0</v>
      </c>
      <c r="AB1891" s="14">
        <f t="shared" si="634"/>
        <v>0</v>
      </c>
      <c r="AC1891" s="15">
        <f t="shared" si="633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831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29"/>
        <v>177.84000000000003</v>
      </c>
      <c r="Y1892" s="14">
        <f t="shared" si="630"/>
        <v>0</v>
      </c>
      <c r="Z1892" s="14">
        <f t="shared" si="631"/>
        <v>0</v>
      </c>
      <c r="AA1892" s="14">
        <f t="shared" si="632"/>
        <v>427.5</v>
      </c>
      <c r="AB1892" s="14">
        <f t="shared" si="634"/>
        <v>0</v>
      </c>
      <c r="AC1892" s="15">
        <f t="shared" si="633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832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29"/>
        <v>177.84000000000003</v>
      </c>
      <c r="Y1893" s="14">
        <f t="shared" si="630"/>
        <v>0</v>
      </c>
      <c r="Z1893" s="14">
        <f t="shared" si="631"/>
        <v>0</v>
      </c>
      <c r="AA1893" s="14">
        <f t="shared" si="632"/>
        <v>0</v>
      </c>
      <c r="AB1893" s="14">
        <f t="shared" si="634"/>
        <v>427.5</v>
      </c>
      <c r="AC1893" s="15">
        <f t="shared" si="633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833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29"/>
        <v>649.79999999999995</v>
      </c>
      <c r="Y1894" s="14">
        <f t="shared" si="630"/>
        <v>0</v>
      </c>
      <c r="Z1894" s="14">
        <f t="shared" si="631"/>
        <v>0</v>
      </c>
      <c r="AA1894" s="14">
        <f t="shared" si="632"/>
        <v>0</v>
      </c>
      <c r="AB1894" s="14">
        <f t="shared" si="634"/>
        <v>0</v>
      </c>
      <c r="AC1894" s="15">
        <f t="shared" si="633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834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29"/>
        <v>649.79999999999995</v>
      </c>
      <c r="Y1895" s="14">
        <f t="shared" si="630"/>
        <v>0</v>
      </c>
      <c r="Z1895" s="14">
        <f t="shared" si="631"/>
        <v>0</v>
      </c>
      <c r="AA1895" s="14">
        <f t="shared" si="632"/>
        <v>0</v>
      </c>
      <c r="AB1895" s="14">
        <f t="shared" si="634"/>
        <v>0</v>
      </c>
      <c r="AC1895" s="15">
        <f t="shared" si="633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29"/>
        <v>649.79999999999995</v>
      </c>
      <c r="Y1896" s="14">
        <f t="shared" si="630"/>
        <v>0</v>
      </c>
      <c r="Z1896" s="14">
        <f t="shared" si="631"/>
        <v>0</v>
      </c>
      <c r="AA1896" s="14">
        <f t="shared" si="632"/>
        <v>0</v>
      </c>
      <c r="AB1896" s="14">
        <f t="shared" si="634"/>
        <v>0</v>
      </c>
      <c r="AC1896" s="15">
        <f t="shared" si="633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29"/>
        <v>698.59199999999998</v>
      </c>
      <c r="Y1897" s="14">
        <f t="shared" si="630"/>
        <v>0</v>
      </c>
      <c r="Z1897" s="14">
        <f t="shared" si="631"/>
        <v>0</v>
      </c>
      <c r="AA1897" s="14">
        <f t="shared" si="632"/>
        <v>0</v>
      </c>
      <c r="AB1897" s="14">
        <f t="shared" si="634"/>
        <v>0</v>
      </c>
      <c r="AC1897" s="15">
        <f t="shared" si="633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29"/>
        <v>579.12</v>
      </c>
      <c r="Y1898" s="14">
        <f t="shared" si="630"/>
        <v>0</v>
      </c>
      <c r="Z1898" s="14">
        <f t="shared" si="631"/>
        <v>0</v>
      </c>
      <c r="AA1898" s="14">
        <f t="shared" si="632"/>
        <v>0</v>
      </c>
      <c r="AB1898" s="14">
        <f t="shared" si="634"/>
        <v>0</v>
      </c>
      <c r="AC1898" s="15">
        <f t="shared" si="633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801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35">N1900+S1900</f>
        <v>0</v>
      </c>
      <c r="Y1900" s="14">
        <f t="shared" ref="Y1900:Y1913" si="636">O1900+T1900</f>
        <v>0</v>
      </c>
      <c r="Z1900" s="14">
        <f t="shared" ref="Z1900:Z1913" si="637">P1900+U1900</f>
        <v>640</v>
      </c>
      <c r="AA1900" s="14">
        <f t="shared" ref="AA1900:AA1913" si="638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802</v>
      </c>
      <c r="B1901" s="93">
        <v>15</v>
      </c>
      <c r="C1901" s="21" t="s">
        <v>835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35"/>
        <v>0</v>
      </c>
      <c r="Y1901" s="14">
        <f t="shared" si="636"/>
        <v>0</v>
      </c>
      <c r="Z1901" s="14">
        <f t="shared" si="637"/>
        <v>570</v>
      </c>
      <c r="AA1901" s="14">
        <f t="shared" si="638"/>
        <v>0</v>
      </c>
      <c r="AB1901" s="14">
        <f>R1901+W1901</f>
        <v>0</v>
      </c>
      <c r="AC1901" s="15">
        <f t="shared" ref="AC1901:AC1913" si="639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803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35"/>
        <v>0</v>
      </c>
      <c r="Y1902" s="14">
        <f t="shared" si="636"/>
        <v>0</v>
      </c>
      <c r="Z1902" s="14">
        <f t="shared" si="637"/>
        <v>570</v>
      </c>
      <c r="AA1902" s="14">
        <f t="shared" si="638"/>
        <v>0</v>
      </c>
      <c r="AB1902" s="14">
        <f t="shared" ref="AB1902:AB1913" si="640">R1902+W1902</f>
        <v>0</v>
      </c>
      <c r="AC1902" s="15">
        <f t="shared" si="639"/>
        <v>570</v>
      </c>
      <c r="AD1902" s="48">
        <f>(ROUND(AC1902-AC1899,1)/AC1899)</f>
        <v>-0.05</v>
      </c>
      <c r="AE1902" s="113" t="s">
        <v>800</v>
      </c>
      <c r="AF1902" s="60"/>
      <c r="AH1902" s="20"/>
    </row>
    <row r="1903" spans="1:34">
      <c r="A1903" s="99" t="s">
        <v>804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35"/>
        <v>0</v>
      </c>
      <c r="Y1903" s="14">
        <f t="shared" si="636"/>
        <v>0</v>
      </c>
      <c r="Z1903" s="14">
        <f t="shared" si="637"/>
        <v>570</v>
      </c>
      <c r="AA1903" s="14">
        <f t="shared" si="638"/>
        <v>0</v>
      </c>
      <c r="AB1903" s="14">
        <f t="shared" si="640"/>
        <v>0</v>
      </c>
      <c r="AC1903" s="15">
        <f t="shared" si="639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654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35"/>
        <v>0</v>
      </c>
      <c r="Y1904" s="14">
        <f t="shared" si="636"/>
        <v>0</v>
      </c>
      <c r="Z1904" s="14">
        <f t="shared" si="637"/>
        <v>570</v>
      </c>
      <c r="AA1904" s="14">
        <f t="shared" si="638"/>
        <v>0</v>
      </c>
      <c r="AB1904" s="14">
        <f t="shared" si="640"/>
        <v>0</v>
      </c>
      <c r="AC1904" s="15">
        <f t="shared" si="639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595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300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35"/>
        <v>0</v>
      </c>
      <c r="Y1905" s="14">
        <f t="shared" si="636"/>
        <v>600</v>
      </c>
      <c r="Z1905" s="14">
        <f t="shared" si="637"/>
        <v>0</v>
      </c>
      <c r="AA1905" s="14">
        <f t="shared" si="638"/>
        <v>0</v>
      </c>
      <c r="AB1905" s="14">
        <f t="shared" si="640"/>
        <v>0</v>
      </c>
      <c r="AC1905" s="15">
        <f t="shared" si="639"/>
        <v>600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830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300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35"/>
        <v>0</v>
      </c>
      <c r="Y1906" s="14">
        <f t="shared" si="636"/>
        <v>0</v>
      </c>
      <c r="Z1906" s="14">
        <f t="shared" si="637"/>
        <v>600</v>
      </c>
      <c r="AA1906" s="14">
        <f t="shared" si="638"/>
        <v>0</v>
      </c>
      <c r="AB1906" s="14">
        <f t="shared" si="640"/>
        <v>0</v>
      </c>
      <c r="AC1906" s="15">
        <f t="shared" si="639"/>
        <v>600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831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300</v>
      </c>
      <c r="W1907" s="14">
        <f>(R1907/100)*(K1907*$K$11)+(R1907/100)*(L1907*$L$11)</f>
        <v>0</v>
      </c>
      <c r="X1907" s="14">
        <f t="shared" si="635"/>
        <v>0</v>
      </c>
      <c r="Y1907" s="14">
        <f t="shared" si="636"/>
        <v>0</v>
      </c>
      <c r="Z1907" s="14">
        <f t="shared" si="637"/>
        <v>0</v>
      </c>
      <c r="AA1907" s="14">
        <f t="shared" si="638"/>
        <v>600</v>
      </c>
      <c r="AB1907" s="14">
        <f t="shared" si="640"/>
        <v>0</v>
      </c>
      <c r="AC1907" s="15">
        <f t="shared" si="639"/>
        <v>600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832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300</v>
      </c>
      <c r="X1908" s="14">
        <f t="shared" si="635"/>
        <v>0</v>
      </c>
      <c r="Y1908" s="14">
        <f t="shared" si="636"/>
        <v>0</v>
      </c>
      <c r="Z1908" s="14">
        <f t="shared" si="637"/>
        <v>0</v>
      </c>
      <c r="AA1908" s="14">
        <f t="shared" si="638"/>
        <v>0</v>
      </c>
      <c r="AB1908" s="14">
        <f t="shared" si="640"/>
        <v>600</v>
      </c>
      <c r="AC1908" s="15">
        <f t="shared" si="639"/>
        <v>600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833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240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360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35"/>
        <v>0</v>
      </c>
      <c r="Y1909" s="14">
        <f t="shared" si="636"/>
        <v>0</v>
      </c>
      <c r="Z1909" s="14">
        <f t="shared" si="637"/>
        <v>600</v>
      </c>
      <c r="AA1909" s="14">
        <f t="shared" si="638"/>
        <v>0</v>
      </c>
      <c r="AB1909" s="14">
        <f t="shared" si="640"/>
        <v>0</v>
      </c>
      <c r="AC1909" s="15">
        <f t="shared" si="639"/>
        <v>600</v>
      </c>
      <c r="AD1909" s="48">
        <f>(ROUND(AC1909-AC1899,1)/AC1899)</f>
        <v>0</v>
      </c>
      <c r="AE1909" s="113"/>
      <c r="AF1909" s="60"/>
      <c r="AH1909" s="20"/>
    </row>
    <row r="1910" spans="1:34">
      <c r="A1910" s="99" t="s">
        <v>834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300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300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35"/>
        <v>600</v>
      </c>
      <c r="Y1910" s="14">
        <f t="shared" si="636"/>
        <v>0</v>
      </c>
      <c r="Z1910" s="14">
        <f t="shared" si="637"/>
        <v>0</v>
      </c>
      <c r="AA1910" s="14">
        <f t="shared" si="638"/>
        <v>0</v>
      </c>
      <c r="AB1910" s="14">
        <f t="shared" si="640"/>
        <v>0</v>
      </c>
      <c r="AC1910" s="15">
        <f t="shared" si="639"/>
        <v>600</v>
      </c>
      <c r="AD1910" s="48">
        <f>(ROUND(AC1910-AC1899,1)/AC1899)</f>
        <v>0</v>
      </c>
      <c r="AE1910" s="113"/>
      <c r="AF1910" s="60"/>
      <c r="AH1910" s="20"/>
    </row>
    <row r="1911" spans="1:34">
      <c r="A1911" s="99"/>
      <c r="B1911" s="93" t="s">
        <v>876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300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300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35"/>
        <v>600</v>
      </c>
      <c r="Y1911" s="14">
        <f t="shared" si="636"/>
        <v>0</v>
      </c>
      <c r="Z1911" s="14">
        <f t="shared" si="637"/>
        <v>0</v>
      </c>
      <c r="AA1911" s="14">
        <f t="shared" si="638"/>
        <v>0</v>
      </c>
      <c r="AB1911" s="14">
        <f t="shared" si="640"/>
        <v>0</v>
      </c>
      <c r="AC1911" s="15">
        <f t="shared" si="639"/>
        <v>600</v>
      </c>
      <c r="AD1911" s="48">
        <f>(ROUND(AC1911-AC1899,1)/AC1899)</f>
        <v>0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35"/>
        <v>0</v>
      </c>
      <c r="Y1912" s="14">
        <f t="shared" si="636"/>
        <v>0</v>
      </c>
      <c r="Z1912" s="14">
        <f t="shared" si="637"/>
        <v>640</v>
      </c>
      <c r="AA1912" s="14">
        <f t="shared" si="638"/>
        <v>0</v>
      </c>
      <c r="AB1912" s="14">
        <f t="shared" si="640"/>
        <v>0</v>
      </c>
      <c r="AC1912" s="15">
        <f t="shared" si="639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35"/>
        <v>0</v>
      </c>
      <c r="Y1913" s="14">
        <f t="shared" si="636"/>
        <v>0</v>
      </c>
      <c r="Z1913" s="14">
        <f t="shared" si="637"/>
        <v>640</v>
      </c>
      <c r="AA1913" s="14">
        <f t="shared" si="638"/>
        <v>0</v>
      </c>
      <c r="AB1913" s="14">
        <f t="shared" si="640"/>
        <v>0</v>
      </c>
      <c r="AC1913" s="15">
        <f t="shared" si="639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8" t="s">
        <v>423</v>
      </c>
      <c r="C1914" s="148"/>
      <c r="D1914" s="148"/>
      <c r="E1914" s="148"/>
      <c r="F1914" s="148"/>
      <c r="G1914" s="148"/>
      <c r="H1914" s="148"/>
      <c r="I1914" s="148"/>
      <c r="J1914" s="148"/>
      <c r="K1914" s="148"/>
      <c r="L1914" s="148"/>
      <c r="M1914" s="148"/>
      <c r="N1914" s="148"/>
      <c r="O1914" s="148"/>
      <c r="P1914" s="148"/>
      <c r="Q1914" s="148"/>
      <c r="R1914" s="148"/>
      <c r="S1914" s="148"/>
      <c r="T1914" s="148"/>
      <c r="U1914" s="148"/>
      <c r="V1914" s="148"/>
      <c r="W1914" s="148"/>
      <c r="X1914" s="148"/>
      <c r="Y1914" s="148"/>
      <c r="Z1914" s="148"/>
      <c r="AA1914" s="148"/>
      <c r="AB1914" s="148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41">N1915+S1915</f>
        <v>481.59999999999997</v>
      </c>
      <c r="Y1915" s="14">
        <f t="shared" ref="Y1915:Y1959" si="642">O1915+T1915</f>
        <v>0</v>
      </c>
      <c r="Z1915" s="14">
        <f t="shared" ref="Z1915:Z1959" si="643">P1915+U1915</f>
        <v>0</v>
      </c>
      <c r="AA1915" s="14">
        <f t="shared" ref="AA1915:AA1959" si="644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801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41"/>
        <v>557.28</v>
      </c>
      <c r="Y1916" s="14">
        <f t="shared" si="642"/>
        <v>0</v>
      </c>
      <c r="Z1916" s="14">
        <f t="shared" si="643"/>
        <v>0</v>
      </c>
      <c r="AA1916" s="14">
        <f t="shared" si="644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802</v>
      </c>
      <c r="B1917" s="89">
        <v>18</v>
      </c>
      <c r="C1917" s="21" t="s">
        <v>835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41"/>
        <v>450.64</v>
      </c>
      <c r="Y1917" s="14">
        <f t="shared" si="642"/>
        <v>0</v>
      </c>
      <c r="Z1917" s="14">
        <f t="shared" si="643"/>
        <v>0</v>
      </c>
      <c r="AA1917" s="14">
        <f t="shared" si="644"/>
        <v>0</v>
      </c>
      <c r="AB1917" s="14">
        <f>R1917+W1917</f>
        <v>0</v>
      </c>
      <c r="AC1917" s="15">
        <f t="shared" ref="AC1917:AC1929" si="645">ROUND(X1917+Y1917+Z1917+AA1917+AB1917,1)</f>
        <v>450.6</v>
      </c>
      <c r="AD1917" s="48">
        <f>(ROUND(AC1917-AC1915,1)/AC1915)</f>
        <v>-6.4368770764119593E-2</v>
      </c>
      <c r="AE1917" s="113" t="s">
        <v>800</v>
      </c>
      <c r="AF1917" s="60"/>
      <c r="AH1917" s="20"/>
    </row>
    <row r="1918" spans="1:34">
      <c r="A1918" s="99" t="s">
        <v>803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41"/>
        <v>450.64</v>
      </c>
      <c r="Y1918" s="14">
        <f t="shared" si="642"/>
        <v>0</v>
      </c>
      <c r="Z1918" s="14">
        <f t="shared" si="643"/>
        <v>0</v>
      </c>
      <c r="AA1918" s="14">
        <f t="shared" si="644"/>
        <v>0</v>
      </c>
      <c r="AB1918" s="14">
        <f t="shared" ref="AB1918:AB1930" si="646">R1918+W1918</f>
        <v>0</v>
      </c>
      <c r="AC1918" s="15">
        <f t="shared" si="645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804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41"/>
        <v>450.64</v>
      </c>
      <c r="Y1919" s="14">
        <f t="shared" si="642"/>
        <v>0</v>
      </c>
      <c r="Z1919" s="14">
        <f t="shared" si="643"/>
        <v>0</v>
      </c>
      <c r="AA1919" s="14">
        <f t="shared" si="644"/>
        <v>0</v>
      </c>
      <c r="AB1919" s="14">
        <f t="shared" si="646"/>
        <v>0</v>
      </c>
      <c r="AC1919" s="15">
        <f t="shared" si="645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654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41"/>
        <v>450.64</v>
      </c>
      <c r="Y1920" s="14">
        <f t="shared" si="642"/>
        <v>0</v>
      </c>
      <c r="Z1920" s="14">
        <f t="shared" si="643"/>
        <v>0</v>
      </c>
      <c r="AA1920" s="14">
        <f t="shared" si="644"/>
        <v>0</v>
      </c>
      <c r="AB1920" s="14">
        <f t="shared" si="646"/>
        <v>0</v>
      </c>
      <c r="AC1920" s="15">
        <f t="shared" si="645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595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41"/>
        <v>156.51999999999998</v>
      </c>
      <c r="Y1921" s="14">
        <f t="shared" si="642"/>
        <v>374.1</v>
      </c>
      <c r="Z1921" s="14">
        <f t="shared" si="643"/>
        <v>0</v>
      </c>
      <c r="AA1921" s="14">
        <f t="shared" si="644"/>
        <v>0</v>
      </c>
      <c r="AB1921" s="14">
        <f t="shared" si="646"/>
        <v>0</v>
      </c>
      <c r="AC1921" s="15">
        <f t="shared" si="645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830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41"/>
        <v>156.51999999999998</v>
      </c>
      <c r="Y1922" s="14">
        <f t="shared" si="642"/>
        <v>0</v>
      </c>
      <c r="Z1922" s="14">
        <f t="shared" si="643"/>
        <v>374.1</v>
      </c>
      <c r="AA1922" s="14">
        <f t="shared" si="644"/>
        <v>0</v>
      </c>
      <c r="AB1922" s="14">
        <f t="shared" si="646"/>
        <v>0</v>
      </c>
      <c r="AC1922" s="15">
        <f t="shared" si="645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831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41"/>
        <v>156.51999999999998</v>
      </c>
      <c r="Y1923" s="14">
        <f t="shared" si="642"/>
        <v>0</v>
      </c>
      <c r="Z1923" s="14">
        <f t="shared" si="643"/>
        <v>0</v>
      </c>
      <c r="AA1923" s="14">
        <f t="shared" si="644"/>
        <v>374.1</v>
      </c>
      <c r="AB1923" s="14">
        <f t="shared" si="646"/>
        <v>0</v>
      </c>
      <c r="AC1923" s="15">
        <f t="shared" si="645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832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41"/>
        <v>156.51999999999998</v>
      </c>
      <c r="Y1924" s="14">
        <f t="shared" si="642"/>
        <v>0</v>
      </c>
      <c r="Z1924" s="14">
        <f t="shared" si="643"/>
        <v>0</v>
      </c>
      <c r="AA1924" s="14">
        <f t="shared" si="644"/>
        <v>0</v>
      </c>
      <c r="AB1924" s="14">
        <f t="shared" si="646"/>
        <v>374.1</v>
      </c>
      <c r="AC1924" s="15">
        <f t="shared" si="645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833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41"/>
        <v>554.70000000000005</v>
      </c>
      <c r="Y1925" s="14">
        <f t="shared" si="642"/>
        <v>0</v>
      </c>
      <c r="Z1925" s="14">
        <f t="shared" si="643"/>
        <v>0</v>
      </c>
      <c r="AA1925" s="14">
        <f t="shared" si="644"/>
        <v>0</v>
      </c>
      <c r="AB1925" s="14">
        <f t="shared" si="646"/>
        <v>0</v>
      </c>
      <c r="AC1925" s="15">
        <f t="shared" si="645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834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41"/>
        <v>554.70000000000005</v>
      </c>
      <c r="Y1926" s="14">
        <f t="shared" si="642"/>
        <v>0</v>
      </c>
      <c r="Z1926" s="14">
        <f t="shared" si="643"/>
        <v>0</v>
      </c>
      <c r="AA1926" s="14">
        <f t="shared" si="644"/>
        <v>0</v>
      </c>
      <c r="AB1926" s="14">
        <f t="shared" si="646"/>
        <v>0</v>
      </c>
      <c r="AC1926" s="15">
        <f t="shared" si="645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41"/>
        <v>554.70000000000005</v>
      </c>
      <c r="Y1927" s="14">
        <f t="shared" si="642"/>
        <v>0</v>
      </c>
      <c r="Z1927" s="14">
        <f t="shared" si="643"/>
        <v>0</v>
      </c>
      <c r="AA1927" s="14">
        <f t="shared" si="644"/>
        <v>0</v>
      </c>
      <c r="AB1927" s="14">
        <f t="shared" si="646"/>
        <v>0</v>
      </c>
      <c r="AC1927" s="15">
        <f t="shared" si="645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41"/>
        <v>613.00799999999992</v>
      </c>
      <c r="Y1928" s="14">
        <f t="shared" si="642"/>
        <v>0</v>
      </c>
      <c r="Z1928" s="14">
        <f t="shared" si="643"/>
        <v>0</v>
      </c>
      <c r="AA1928" s="14">
        <f t="shared" si="644"/>
        <v>0</v>
      </c>
      <c r="AB1928" s="14">
        <f t="shared" si="646"/>
        <v>0</v>
      </c>
      <c r="AC1928" s="15">
        <f t="shared" si="645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41"/>
        <v>518.06399999999996</v>
      </c>
      <c r="Y1929" s="14">
        <f t="shared" si="642"/>
        <v>0</v>
      </c>
      <c r="Z1929" s="14">
        <f t="shared" si="643"/>
        <v>0</v>
      </c>
      <c r="AA1929" s="14">
        <f t="shared" si="644"/>
        <v>0</v>
      </c>
      <c r="AB1929" s="14">
        <f t="shared" si="646"/>
        <v>0</v>
      </c>
      <c r="AC1929" s="15">
        <f t="shared" si="645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41"/>
        <v>478.4</v>
      </c>
      <c r="Y1930" s="52">
        <f t="shared" si="642"/>
        <v>0</v>
      </c>
      <c r="Z1930" s="52">
        <f t="shared" si="643"/>
        <v>0</v>
      </c>
      <c r="AA1930" s="52">
        <f t="shared" si="644"/>
        <v>0</v>
      </c>
      <c r="AB1930" s="52">
        <f t="shared" si="646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801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41"/>
        <v>552.00000000000011</v>
      </c>
      <c r="Y1931" s="14">
        <f t="shared" si="642"/>
        <v>0</v>
      </c>
      <c r="Z1931" s="14">
        <f t="shared" si="643"/>
        <v>0</v>
      </c>
      <c r="AA1931" s="14">
        <f t="shared" si="644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802</v>
      </c>
      <c r="B1932" s="87">
        <v>20</v>
      </c>
      <c r="C1932" s="21" t="s">
        <v>835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41"/>
        <v>448.96</v>
      </c>
      <c r="Y1932" s="14">
        <f t="shared" si="642"/>
        <v>0</v>
      </c>
      <c r="Z1932" s="14">
        <f t="shared" si="643"/>
        <v>0</v>
      </c>
      <c r="AA1932" s="14">
        <f t="shared" si="644"/>
        <v>0</v>
      </c>
      <c r="AB1932" s="14">
        <f>R1932+W1932</f>
        <v>0</v>
      </c>
      <c r="AC1932" s="15">
        <f t="shared" ref="AC1932:AC1944" si="647">ROUND(X1932+Y1932+Z1932+AA1932+AB1932,1)</f>
        <v>449</v>
      </c>
      <c r="AD1932" s="48">
        <f>(ROUND(AC1932-AC1930,1)/AC1930)</f>
        <v>-6.145484949832776E-2</v>
      </c>
      <c r="AE1932" s="113" t="s">
        <v>800</v>
      </c>
      <c r="AF1932" s="60"/>
      <c r="AH1932" s="20"/>
    </row>
    <row r="1933" spans="1:34">
      <c r="A1933" s="99" t="s">
        <v>803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41"/>
        <v>448.96</v>
      </c>
      <c r="Y1933" s="14">
        <f t="shared" si="642"/>
        <v>0</v>
      </c>
      <c r="Z1933" s="14">
        <f t="shared" si="643"/>
        <v>0</v>
      </c>
      <c r="AA1933" s="14">
        <f t="shared" si="644"/>
        <v>0</v>
      </c>
      <c r="AB1933" s="14">
        <f t="shared" ref="AB1933:AB1945" si="648">R1933+W1933</f>
        <v>0</v>
      </c>
      <c r="AC1933" s="15">
        <f t="shared" si="647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804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41"/>
        <v>448.96</v>
      </c>
      <c r="Y1934" s="14">
        <f t="shared" si="642"/>
        <v>0</v>
      </c>
      <c r="Z1934" s="14">
        <f t="shared" si="643"/>
        <v>0</v>
      </c>
      <c r="AA1934" s="14">
        <f t="shared" si="644"/>
        <v>0</v>
      </c>
      <c r="AB1934" s="14">
        <f t="shared" si="648"/>
        <v>0</v>
      </c>
      <c r="AC1934" s="15">
        <f t="shared" si="647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654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41"/>
        <v>448.96</v>
      </c>
      <c r="Y1935" s="14">
        <f t="shared" si="642"/>
        <v>0</v>
      </c>
      <c r="Z1935" s="14">
        <f t="shared" si="643"/>
        <v>0</v>
      </c>
      <c r="AA1935" s="14">
        <f t="shared" si="644"/>
        <v>0</v>
      </c>
      <c r="AB1935" s="14">
        <f t="shared" si="648"/>
        <v>0</v>
      </c>
      <c r="AC1935" s="15">
        <f t="shared" si="647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595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41"/>
        <v>155.48000000000002</v>
      </c>
      <c r="Y1936" s="14">
        <f t="shared" si="642"/>
        <v>372.6</v>
      </c>
      <c r="Z1936" s="14">
        <f t="shared" si="643"/>
        <v>0</v>
      </c>
      <c r="AA1936" s="14">
        <f t="shared" si="644"/>
        <v>0</v>
      </c>
      <c r="AB1936" s="14">
        <f t="shared" si="648"/>
        <v>0</v>
      </c>
      <c r="AC1936" s="15">
        <f t="shared" si="647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830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41"/>
        <v>155.48000000000002</v>
      </c>
      <c r="Y1937" s="14">
        <f t="shared" si="642"/>
        <v>0</v>
      </c>
      <c r="Z1937" s="14">
        <f t="shared" si="643"/>
        <v>372.6</v>
      </c>
      <c r="AA1937" s="14">
        <f t="shared" si="644"/>
        <v>0</v>
      </c>
      <c r="AB1937" s="14">
        <f t="shared" si="648"/>
        <v>0</v>
      </c>
      <c r="AC1937" s="15">
        <f t="shared" si="647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831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41"/>
        <v>155.48000000000002</v>
      </c>
      <c r="Y1938" s="14">
        <f t="shared" si="642"/>
        <v>0</v>
      </c>
      <c r="Z1938" s="14">
        <f t="shared" si="643"/>
        <v>0</v>
      </c>
      <c r="AA1938" s="14">
        <f t="shared" si="644"/>
        <v>372.6</v>
      </c>
      <c r="AB1938" s="14">
        <f t="shared" si="648"/>
        <v>0</v>
      </c>
      <c r="AC1938" s="15">
        <f t="shared" si="647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832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41"/>
        <v>155.48000000000002</v>
      </c>
      <c r="Y1939" s="14">
        <f t="shared" si="642"/>
        <v>0</v>
      </c>
      <c r="Z1939" s="14">
        <f t="shared" si="643"/>
        <v>0</v>
      </c>
      <c r="AA1939" s="14">
        <f t="shared" si="644"/>
        <v>0</v>
      </c>
      <c r="AB1939" s="14">
        <f t="shared" si="648"/>
        <v>372.6</v>
      </c>
      <c r="AC1939" s="15">
        <f t="shared" si="647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833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41"/>
        <v>552</v>
      </c>
      <c r="Y1940" s="14">
        <f t="shared" si="642"/>
        <v>0</v>
      </c>
      <c r="Z1940" s="14">
        <f t="shared" si="643"/>
        <v>0</v>
      </c>
      <c r="AA1940" s="14">
        <f t="shared" si="644"/>
        <v>0</v>
      </c>
      <c r="AB1940" s="14">
        <f t="shared" si="648"/>
        <v>0</v>
      </c>
      <c r="AC1940" s="15">
        <f t="shared" si="647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834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41"/>
        <v>552</v>
      </c>
      <c r="Y1941" s="14">
        <f t="shared" si="642"/>
        <v>0</v>
      </c>
      <c r="Z1941" s="14">
        <f t="shared" si="643"/>
        <v>0</v>
      </c>
      <c r="AA1941" s="14">
        <f t="shared" si="644"/>
        <v>0</v>
      </c>
      <c r="AB1941" s="14">
        <f t="shared" si="648"/>
        <v>0</v>
      </c>
      <c r="AC1941" s="15">
        <f t="shared" si="647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41"/>
        <v>552</v>
      </c>
      <c r="Y1942" s="14">
        <f t="shared" si="642"/>
        <v>0</v>
      </c>
      <c r="Z1942" s="14">
        <f t="shared" si="643"/>
        <v>0</v>
      </c>
      <c r="AA1942" s="14">
        <f t="shared" si="644"/>
        <v>0</v>
      </c>
      <c r="AB1942" s="14">
        <f t="shared" si="648"/>
        <v>0</v>
      </c>
      <c r="AC1942" s="15">
        <f t="shared" si="647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41"/>
        <v>598.36800000000005</v>
      </c>
      <c r="Y1943" s="14">
        <f t="shared" si="642"/>
        <v>0</v>
      </c>
      <c r="Z1943" s="14">
        <f t="shared" si="643"/>
        <v>0</v>
      </c>
      <c r="AA1943" s="14">
        <f t="shared" si="644"/>
        <v>0</v>
      </c>
      <c r="AB1943" s="14">
        <f t="shared" si="648"/>
        <v>0</v>
      </c>
      <c r="AC1943" s="15">
        <f t="shared" si="647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41"/>
        <v>524.76800000000003</v>
      </c>
      <c r="Y1944" s="14">
        <f t="shared" si="642"/>
        <v>0</v>
      </c>
      <c r="Z1944" s="14">
        <f t="shared" si="643"/>
        <v>0</v>
      </c>
      <c r="AA1944" s="14">
        <f t="shared" si="644"/>
        <v>0</v>
      </c>
      <c r="AB1944" s="14">
        <f t="shared" si="648"/>
        <v>0</v>
      </c>
      <c r="AC1944" s="15">
        <f t="shared" si="647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41"/>
        <v>330</v>
      </c>
      <c r="Y1945" s="52">
        <f t="shared" si="642"/>
        <v>168</v>
      </c>
      <c r="Z1945" s="52">
        <f t="shared" si="643"/>
        <v>216</v>
      </c>
      <c r="AA1945" s="52">
        <f t="shared" si="644"/>
        <v>0</v>
      </c>
      <c r="AB1945" s="52">
        <f t="shared" si="648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801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41"/>
        <v>450</v>
      </c>
      <c r="Y1946" s="14">
        <f t="shared" si="642"/>
        <v>134.4</v>
      </c>
      <c r="Z1946" s="14">
        <f t="shared" si="643"/>
        <v>172.8</v>
      </c>
      <c r="AA1946" s="14">
        <f t="shared" si="644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802</v>
      </c>
      <c r="B1947" s="91">
        <v>26</v>
      </c>
      <c r="C1947" s="21" t="s">
        <v>835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41"/>
        <v>312</v>
      </c>
      <c r="Y1947" s="14">
        <f t="shared" si="642"/>
        <v>163.19999999999999</v>
      </c>
      <c r="Z1947" s="14">
        <f t="shared" si="643"/>
        <v>206.39999999999998</v>
      </c>
      <c r="AA1947" s="14">
        <f t="shared" si="644"/>
        <v>0</v>
      </c>
      <c r="AB1947" s="14">
        <f>R1947+W1947</f>
        <v>0</v>
      </c>
      <c r="AC1947" s="15">
        <f t="shared" ref="AC1947:AC1959" si="649">ROUND(X1947+Y1947+Z1947+AA1947+AB1947,1)</f>
        <v>681.6</v>
      </c>
      <c r="AD1947" s="48">
        <f>(ROUND(AC1947-AC1945,1)/AC1945)</f>
        <v>-4.53781512605042E-2</v>
      </c>
      <c r="AE1947" s="113" t="s">
        <v>800</v>
      </c>
      <c r="AF1947" s="60"/>
      <c r="AH1947" s="20"/>
    </row>
    <row r="1948" spans="1:34">
      <c r="A1948" s="99" t="s">
        <v>803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41"/>
        <v>312</v>
      </c>
      <c r="Y1948" s="14">
        <f t="shared" si="642"/>
        <v>163.19999999999999</v>
      </c>
      <c r="Z1948" s="14">
        <f t="shared" si="643"/>
        <v>206.39999999999998</v>
      </c>
      <c r="AA1948" s="14">
        <f t="shared" si="644"/>
        <v>0</v>
      </c>
      <c r="AB1948" s="14">
        <f t="shared" ref="AB1948:AB1959" si="650">R1948+W1948</f>
        <v>0</v>
      </c>
      <c r="AC1948" s="15">
        <f t="shared" si="649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804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41"/>
        <v>312</v>
      </c>
      <c r="Y1949" s="14">
        <f t="shared" si="642"/>
        <v>163.19999999999999</v>
      </c>
      <c r="Z1949" s="14">
        <f t="shared" si="643"/>
        <v>206.39999999999998</v>
      </c>
      <c r="AA1949" s="14">
        <f t="shared" si="644"/>
        <v>0</v>
      </c>
      <c r="AB1949" s="14">
        <f t="shared" si="650"/>
        <v>0</v>
      </c>
      <c r="AC1949" s="15">
        <f t="shared" si="649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654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41"/>
        <v>312</v>
      </c>
      <c r="Y1950" s="14">
        <f t="shared" si="642"/>
        <v>163.19999999999999</v>
      </c>
      <c r="Z1950" s="14">
        <f t="shared" si="643"/>
        <v>206.39999999999998</v>
      </c>
      <c r="AA1950" s="14">
        <f t="shared" si="644"/>
        <v>0</v>
      </c>
      <c r="AB1950" s="14">
        <f t="shared" si="650"/>
        <v>0</v>
      </c>
      <c r="AC1950" s="15">
        <f t="shared" si="649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595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336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41"/>
        <v>105.82</v>
      </c>
      <c r="Y1951" s="14">
        <f t="shared" si="642"/>
        <v>576</v>
      </c>
      <c r="Z1951" s="14">
        <f t="shared" si="643"/>
        <v>0</v>
      </c>
      <c r="AA1951" s="14">
        <f t="shared" si="644"/>
        <v>0</v>
      </c>
      <c r="AB1951" s="14">
        <f t="shared" si="650"/>
        <v>0</v>
      </c>
      <c r="AC1951" s="15">
        <f t="shared" si="649"/>
        <v>681.8</v>
      </c>
      <c r="AD1951" s="48">
        <f>(ROUND(AC1951-AC1945,1)/AC1945)</f>
        <v>-4.5098039215686281E-2</v>
      </c>
      <c r="AE1951" s="113"/>
      <c r="AF1951" s="60"/>
      <c r="AH1951" s="20"/>
    </row>
    <row r="1952" spans="1:34">
      <c r="A1952" s="99" t="s">
        <v>830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336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41"/>
        <v>105.82</v>
      </c>
      <c r="Y1952" s="14">
        <f t="shared" si="642"/>
        <v>0</v>
      </c>
      <c r="Z1952" s="14">
        <f t="shared" si="643"/>
        <v>576</v>
      </c>
      <c r="AA1952" s="14">
        <f t="shared" si="644"/>
        <v>0</v>
      </c>
      <c r="AB1952" s="14">
        <f t="shared" si="650"/>
        <v>0</v>
      </c>
      <c r="AC1952" s="15">
        <f t="shared" si="649"/>
        <v>681.8</v>
      </c>
      <c r="AD1952" s="48">
        <f>(ROUND(AC1952-AC1945,1)/AC1945)</f>
        <v>-4.5098039215686281E-2</v>
      </c>
      <c r="AE1952" s="113"/>
      <c r="AF1952" s="60"/>
      <c r="AH1952" s="20"/>
    </row>
    <row r="1953" spans="1:34">
      <c r="A1953" s="99" t="s">
        <v>831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336</v>
      </c>
      <c r="W1953" s="14">
        <f>(R1953/100)*(K1953*$K$11)+(R1953/100)*(L1953*$L$11)</f>
        <v>0</v>
      </c>
      <c r="X1953" s="14">
        <f t="shared" si="641"/>
        <v>105.82</v>
      </c>
      <c r="Y1953" s="14">
        <f t="shared" si="642"/>
        <v>0</v>
      </c>
      <c r="Z1953" s="14">
        <f t="shared" si="643"/>
        <v>0</v>
      </c>
      <c r="AA1953" s="14">
        <f t="shared" si="644"/>
        <v>576</v>
      </c>
      <c r="AB1953" s="14">
        <f t="shared" si="650"/>
        <v>0</v>
      </c>
      <c r="AC1953" s="15">
        <f t="shared" si="649"/>
        <v>681.8</v>
      </c>
      <c r="AD1953" s="48">
        <f>(ROUND(AC1953-AC1945,1)/AC1945)</f>
        <v>-4.5098039215686281E-2</v>
      </c>
      <c r="AE1953" s="113"/>
      <c r="AF1953" s="60"/>
      <c r="AH1953" s="20"/>
    </row>
    <row r="1954" spans="1:34">
      <c r="A1954" s="99" t="s">
        <v>832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336</v>
      </c>
      <c r="X1954" s="14">
        <f t="shared" si="641"/>
        <v>105.82</v>
      </c>
      <c r="Y1954" s="14">
        <f t="shared" si="642"/>
        <v>0</v>
      </c>
      <c r="Z1954" s="14">
        <f t="shared" si="643"/>
        <v>0</v>
      </c>
      <c r="AA1954" s="14">
        <f t="shared" si="644"/>
        <v>0</v>
      </c>
      <c r="AB1954" s="14">
        <f t="shared" si="650"/>
        <v>576</v>
      </c>
      <c r="AC1954" s="15">
        <f t="shared" si="649"/>
        <v>681.8</v>
      </c>
      <c r="AD1954" s="48">
        <f>(ROUND(AC1954-AC1945,1)/AC1945)</f>
        <v>-4.5098039215686281E-2</v>
      </c>
      <c r="AE1954" s="113"/>
      <c r="AF1954" s="60"/>
      <c r="AH1954" s="20"/>
    </row>
    <row r="1955" spans="1:34">
      <c r="A1955" s="99" t="s">
        <v>833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202.5</v>
      </c>
      <c r="T1955" s="14">
        <f>(O1955/100)*(K1955*$K$13)+(O1955/100)*(M1955*$M$13)</f>
        <v>90</v>
      </c>
      <c r="U1955" s="14">
        <f>(P1955/100)*(K1955*$K$13)+(P1955/100)*(L1955*$L$13)+(P1955/100)*(M1955*$M$13)</f>
        <v>126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41"/>
        <v>315</v>
      </c>
      <c r="Y1955" s="14">
        <f t="shared" si="642"/>
        <v>180</v>
      </c>
      <c r="Z1955" s="14">
        <f t="shared" si="643"/>
        <v>216</v>
      </c>
      <c r="AA1955" s="14">
        <f t="shared" si="644"/>
        <v>0</v>
      </c>
      <c r="AB1955" s="14">
        <f t="shared" si="650"/>
        <v>0</v>
      </c>
      <c r="AC1955" s="15">
        <f t="shared" si="649"/>
        <v>711</v>
      </c>
      <c r="AD1955" s="48">
        <f>(ROUND(AC1955-AC1945,1)/AC1945)</f>
        <v>-4.2016806722689074E-3</v>
      </c>
      <c r="AE1955" s="113"/>
      <c r="AF1955" s="60"/>
      <c r="AH1955" s="20"/>
    </row>
    <row r="1956" spans="1:34">
      <c r="A1956" s="99" t="s">
        <v>834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546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41"/>
        <v>741</v>
      </c>
      <c r="Y1956" s="14">
        <f t="shared" si="642"/>
        <v>0</v>
      </c>
      <c r="Z1956" s="14">
        <f t="shared" si="643"/>
        <v>0</v>
      </c>
      <c r="AA1956" s="14">
        <f t="shared" si="644"/>
        <v>0</v>
      </c>
      <c r="AB1956" s="14">
        <f t="shared" si="650"/>
        <v>0</v>
      </c>
      <c r="AC1956" s="15">
        <f t="shared" si="649"/>
        <v>741</v>
      </c>
      <c r="AD1956" s="48">
        <f>(ROUND(AC1956-AC1945,1)/AC1945)</f>
        <v>3.7815126050420166E-2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546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41"/>
        <v>741</v>
      </c>
      <c r="Y1957" s="14">
        <f t="shared" si="642"/>
        <v>0</v>
      </c>
      <c r="Z1957" s="14">
        <f t="shared" si="643"/>
        <v>0</v>
      </c>
      <c r="AA1957" s="14">
        <f t="shared" si="644"/>
        <v>0</v>
      </c>
      <c r="AB1957" s="14">
        <f t="shared" si="650"/>
        <v>0</v>
      </c>
      <c r="AC1957" s="15">
        <f t="shared" si="649"/>
        <v>741</v>
      </c>
      <c r="AD1957" s="48">
        <f>(ROUND(AC1957-AC1945,1)/AC1945)</f>
        <v>3.7815126050420166E-2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41"/>
        <v>543.59999999999991</v>
      </c>
      <c r="Y1958" s="14">
        <f t="shared" si="642"/>
        <v>134.4</v>
      </c>
      <c r="Z1958" s="14">
        <f t="shared" si="643"/>
        <v>172.8</v>
      </c>
      <c r="AA1958" s="14">
        <f t="shared" si="644"/>
        <v>0</v>
      </c>
      <c r="AB1958" s="14">
        <f t="shared" si="650"/>
        <v>0</v>
      </c>
      <c r="AC1958" s="15">
        <f t="shared" si="649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41"/>
        <v>423.6</v>
      </c>
      <c r="Y1959" s="14">
        <f t="shared" si="642"/>
        <v>134.4</v>
      </c>
      <c r="Z1959" s="14">
        <f t="shared" si="643"/>
        <v>172.8</v>
      </c>
      <c r="AA1959" s="14">
        <f t="shared" si="644"/>
        <v>0</v>
      </c>
      <c r="AB1959" s="14">
        <f t="shared" si="650"/>
        <v>0</v>
      </c>
      <c r="AC1959" s="15">
        <f t="shared" si="649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51">N1960+S1960</f>
        <v>468</v>
      </c>
      <c r="Y1960" s="52">
        <f t="shared" ref="Y1960:Y1974" si="652">O1960+T1960</f>
        <v>0</v>
      </c>
      <c r="Z1960" s="52">
        <f t="shared" ref="Z1960:Z1974" si="653">P1960+U1960</f>
        <v>0</v>
      </c>
      <c r="AA1960" s="52">
        <f t="shared" ref="AA1960:AA1974" si="654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801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51"/>
        <v>539.76</v>
      </c>
      <c r="Y1961" s="14">
        <f t="shared" si="652"/>
        <v>0</v>
      </c>
      <c r="Z1961" s="14">
        <f t="shared" si="653"/>
        <v>0</v>
      </c>
      <c r="AA1961" s="14">
        <f t="shared" si="654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802</v>
      </c>
      <c r="B1962" s="93">
        <v>28</v>
      </c>
      <c r="C1962" s="21" t="s">
        <v>835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51"/>
        <v>436.8</v>
      </c>
      <c r="Y1962" s="14">
        <f t="shared" si="652"/>
        <v>0</v>
      </c>
      <c r="Z1962" s="14">
        <f t="shared" si="653"/>
        <v>0</v>
      </c>
      <c r="AA1962" s="14">
        <f t="shared" si="654"/>
        <v>0</v>
      </c>
      <c r="AB1962" s="14">
        <f>R1962+W1962</f>
        <v>0</v>
      </c>
      <c r="AC1962" s="15">
        <f t="shared" ref="AC1962:AC1974" si="655">ROUND(X1962+Y1962+Z1962+AA1962+AB1962,1)</f>
        <v>436.8</v>
      </c>
      <c r="AD1962" s="48">
        <f>(ROUND(AC1962-AC1960,1)/AC1960)</f>
        <v>-6.6666666666666666E-2</v>
      </c>
      <c r="AE1962" s="113" t="s">
        <v>800</v>
      </c>
      <c r="AF1962" s="60"/>
      <c r="AH1962" s="20"/>
    </row>
    <row r="1963" spans="1:34">
      <c r="A1963" s="99" t="s">
        <v>803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51"/>
        <v>436.8</v>
      </c>
      <c r="Y1963" s="14">
        <f t="shared" si="652"/>
        <v>0</v>
      </c>
      <c r="Z1963" s="14">
        <f t="shared" si="653"/>
        <v>0</v>
      </c>
      <c r="AA1963" s="14">
        <f t="shared" si="654"/>
        <v>0</v>
      </c>
      <c r="AB1963" s="14">
        <f t="shared" ref="AB1963:AB1974" si="656">R1963+W1963</f>
        <v>0</v>
      </c>
      <c r="AC1963" s="15">
        <f t="shared" si="655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804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51"/>
        <v>436.8</v>
      </c>
      <c r="Y1964" s="14">
        <f t="shared" si="652"/>
        <v>0</v>
      </c>
      <c r="Z1964" s="14">
        <f t="shared" si="653"/>
        <v>0</v>
      </c>
      <c r="AA1964" s="14">
        <f t="shared" si="654"/>
        <v>0</v>
      </c>
      <c r="AB1964" s="14">
        <f t="shared" si="656"/>
        <v>0</v>
      </c>
      <c r="AC1964" s="15">
        <f t="shared" si="655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654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51"/>
        <v>436.8</v>
      </c>
      <c r="Y1965" s="14">
        <f t="shared" si="652"/>
        <v>0</v>
      </c>
      <c r="Z1965" s="14">
        <f t="shared" si="653"/>
        <v>0</v>
      </c>
      <c r="AA1965" s="14">
        <f t="shared" si="654"/>
        <v>0</v>
      </c>
      <c r="AB1965" s="14">
        <f t="shared" si="656"/>
        <v>0</v>
      </c>
      <c r="AC1965" s="15">
        <f t="shared" si="655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595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245.7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51"/>
        <v>148.19999999999999</v>
      </c>
      <c r="Y1966" s="14">
        <f t="shared" si="652"/>
        <v>362.7</v>
      </c>
      <c r="Z1966" s="14">
        <f t="shared" si="653"/>
        <v>0</v>
      </c>
      <c r="AA1966" s="14">
        <f t="shared" si="654"/>
        <v>0</v>
      </c>
      <c r="AB1966" s="14">
        <f t="shared" si="656"/>
        <v>0</v>
      </c>
      <c r="AC1966" s="15">
        <f t="shared" si="655"/>
        <v>510.9</v>
      </c>
      <c r="AD1966" s="48">
        <f>(ROUND(AC1966-AC1960,1)/AC1960)</f>
        <v>9.166666666666666E-2</v>
      </c>
      <c r="AE1966" s="113"/>
      <c r="AF1966" s="60"/>
      <c r="AH1966" s="20"/>
    </row>
    <row r="1967" spans="1:34">
      <c r="A1967" s="99" t="s">
        <v>830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245.7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51"/>
        <v>148.19999999999999</v>
      </c>
      <c r="Y1967" s="14">
        <f t="shared" si="652"/>
        <v>0</v>
      </c>
      <c r="Z1967" s="14">
        <f t="shared" si="653"/>
        <v>362.7</v>
      </c>
      <c r="AA1967" s="14">
        <f t="shared" si="654"/>
        <v>0</v>
      </c>
      <c r="AB1967" s="14">
        <f t="shared" si="656"/>
        <v>0</v>
      </c>
      <c r="AC1967" s="15">
        <f t="shared" si="655"/>
        <v>510.9</v>
      </c>
      <c r="AD1967" s="48">
        <f>(ROUND(AC1967-AC1960,1)/AC1960)</f>
        <v>9.166666666666666E-2</v>
      </c>
      <c r="AE1967" s="113"/>
      <c r="AF1967" s="60"/>
      <c r="AH1967" s="20"/>
    </row>
    <row r="1968" spans="1:34">
      <c r="A1968" s="99" t="s">
        <v>831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245.7</v>
      </c>
      <c r="W1968" s="14">
        <f>(R1968/100)*(K1968*$K$11)+(R1968/100)*(L1968*$L$11)</f>
        <v>0</v>
      </c>
      <c r="X1968" s="14">
        <f t="shared" si="651"/>
        <v>148.19999999999999</v>
      </c>
      <c r="Y1968" s="14">
        <f t="shared" si="652"/>
        <v>0</v>
      </c>
      <c r="Z1968" s="14">
        <f t="shared" si="653"/>
        <v>0</v>
      </c>
      <c r="AA1968" s="14">
        <f t="shared" si="654"/>
        <v>362.7</v>
      </c>
      <c r="AB1968" s="14">
        <f t="shared" si="656"/>
        <v>0</v>
      </c>
      <c r="AC1968" s="15">
        <f t="shared" si="655"/>
        <v>510.9</v>
      </c>
      <c r="AD1968" s="48">
        <f>(ROUND(AC1968-AC1960,1)/AC1960)</f>
        <v>9.166666666666666E-2</v>
      </c>
      <c r="AE1968" s="113"/>
      <c r="AF1968" s="60"/>
      <c r="AH1968" s="20"/>
    </row>
    <row r="1969" spans="1:34">
      <c r="A1969" s="99" t="s">
        <v>832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245.7</v>
      </c>
      <c r="X1969" s="14">
        <f t="shared" si="651"/>
        <v>148.19999999999999</v>
      </c>
      <c r="Y1969" s="14">
        <f t="shared" si="652"/>
        <v>0</v>
      </c>
      <c r="Z1969" s="14">
        <f t="shared" si="653"/>
        <v>0</v>
      </c>
      <c r="AA1969" s="14">
        <f t="shared" si="654"/>
        <v>0</v>
      </c>
      <c r="AB1969" s="14">
        <f t="shared" si="656"/>
        <v>362.7</v>
      </c>
      <c r="AC1969" s="15">
        <f t="shared" si="655"/>
        <v>510.9</v>
      </c>
      <c r="AD1969" s="48">
        <f>(ROUND(AC1969-AC1960,1)/AC1960)</f>
        <v>9.166666666666666E-2</v>
      </c>
      <c r="AE1969" s="113"/>
      <c r="AF1969" s="60"/>
      <c r="AH1969" s="20"/>
    </row>
    <row r="1970" spans="1:34">
      <c r="A1970" s="99" t="s">
        <v>833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51"/>
        <v>538.20000000000005</v>
      </c>
      <c r="Y1970" s="14">
        <f t="shared" si="652"/>
        <v>0</v>
      </c>
      <c r="Z1970" s="14">
        <f t="shared" si="653"/>
        <v>0</v>
      </c>
      <c r="AA1970" s="14">
        <f t="shared" si="654"/>
        <v>0</v>
      </c>
      <c r="AB1970" s="14">
        <f t="shared" si="656"/>
        <v>0</v>
      </c>
      <c r="AC1970" s="15">
        <f t="shared" si="655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834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51"/>
        <v>538.20000000000005</v>
      </c>
      <c r="Y1971" s="14">
        <f t="shared" si="652"/>
        <v>0</v>
      </c>
      <c r="Z1971" s="14">
        <f t="shared" si="653"/>
        <v>0</v>
      </c>
      <c r="AA1971" s="14">
        <f t="shared" si="654"/>
        <v>0</v>
      </c>
      <c r="AB1971" s="14">
        <f t="shared" si="656"/>
        <v>0</v>
      </c>
      <c r="AC1971" s="15">
        <f t="shared" si="655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51"/>
        <v>538.20000000000005</v>
      </c>
      <c r="Y1972" s="14">
        <f t="shared" si="652"/>
        <v>0</v>
      </c>
      <c r="Z1972" s="14">
        <f t="shared" si="653"/>
        <v>0</v>
      </c>
      <c r="AA1972" s="14">
        <f t="shared" si="654"/>
        <v>0</v>
      </c>
      <c r="AB1972" s="14">
        <f t="shared" si="656"/>
        <v>0</v>
      </c>
      <c r="AC1972" s="15">
        <f t="shared" si="655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51"/>
        <v>595.29600000000005</v>
      </c>
      <c r="Y1973" s="14">
        <f t="shared" si="652"/>
        <v>0</v>
      </c>
      <c r="Z1973" s="14">
        <f t="shared" si="653"/>
        <v>0</v>
      </c>
      <c r="AA1973" s="14">
        <f t="shared" si="654"/>
        <v>0</v>
      </c>
      <c r="AB1973" s="14">
        <f t="shared" si="656"/>
        <v>0</v>
      </c>
      <c r="AC1973" s="15">
        <f t="shared" si="655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51"/>
        <v>499.82400000000007</v>
      </c>
      <c r="Y1974" s="14">
        <f t="shared" si="652"/>
        <v>0</v>
      </c>
      <c r="Z1974" s="14">
        <f t="shared" si="653"/>
        <v>0</v>
      </c>
      <c r="AA1974" s="14">
        <f t="shared" si="654"/>
        <v>0</v>
      </c>
      <c r="AB1974" s="14">
        <f t="shared" si="656"/>
        <v>0</v>
      </c>
      <c r="AC1974" s="15">
        <f t="shared" si="655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8" t="s">
        <v>86</v>
      </c>
      <c r="C1975" s="148"/>
      <c r="D1975" s="148"/>
      <c r="E1975" s="148"/>
      <c r="F1975" s="148"/>
      <c r="G1975" s="148"/>
      <c r="H1975" s="148"/>
      <c r="I1975" s="148"/>
      <c r="J1975" s="148"/>
      <c r="K1975" s="148"/>
      <c r="L1975" s="148"/>
      <c r="M1975" s="148"/>
      <c r="N1975" s="148"/>
      <c r="O1975" s="148"/>
      <c r="P1975" s="148"/>
      <c r="Q1975" s="148"/>
      <c r="R1975" s="148"/>
      <c r="S1975" s="148"/>
      <c r="T1975" s="148"/>
      <c r="U1975" s="148"/>
      <c r="V1975" s="148"/>
      <c r="W1975" s="148"/>
      <c r="X1975" s="148"/>
      <c r="Y1975" s="148"/>
      <c r="Z1975" s="148"/>
      <c r="AA1975" s="148"/>
      <c r="AB1975" s="148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57">N1976+S1976</f>
        <v>716.8</v>
      </c>
      <c r="Y1976" s="14">
        <f t="shared" si="657"/>
        <v>0</v>
      </c>
      <c r="Z1976" s="14">
        <f t="shared" si="657"/>
        <v>0</v>
      </c>
      <c r="AA1976" s="14">
        <f t="shared" si="657"/>
        <v>0</v>
      </c>
      <c r="AB1976" s="14">
        <f t="shared" si="657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801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57"/>
        <v>829.44</v>
      </c>
      <c r="Y1977" s="14">
        <f t="shared" si="657"/>
        <v>0</v>
      </c>
      <c r="Z1977" s="14">
        <f t="shared" si="657"/>
        <v>0</v>
      </c>
      <c r="AA1977" s="14">
        <f t="shared" si="657"/>
        <v>0</v>
      </c>
      <c r="AB1977" s="14">
        <f t="shared" si="657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800</v>
      </c>
      <c r="AF1977" s="60"/>
      <c r="AH1977" s="20"/>
    </row>
    <row r="1978" spans="1:34">
      <c r="A1978" s="99" t="s">
        <v>802</v>
      </c>
      <c r="B1978" s="87">
        <v>18</v>
      </c>
      <c r="C1978" s="21" t="s">
        <v>835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57"/>
        <v>670.72</v>
      </c>
      <c r="Y1978" s="14">
        <f t="shared" si="657"/>
        <v>0</v>
      </c>
      <c r="Z1978" s="14">
        <f t="shared" si="657"/>
        <v>0</v>
      </c>
      <c r="AA1978" s="14">
        <f t="shared" si="657"/>
        <v>0</v>
      </c>
      <c r="AB1978" s="14">
        <f t="shared" si="657"/>
        <v>0</v>
      </c>
      <c r="AC1978" s="15">
        <f t="shared" ref="AC1978:AC1990" si="658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803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59">N1979+S1979</f>
        <v>670.72</v>
      </c>
      <c r="Y1979" s="14">
        <f t="shared" ref="Y1979:Y2005" si="660">O1979+T1979</f>
        <v>0</v>
      </c>
      <c r="Z1979" s="14">
        <f t="shared" ref="Z1979:Z2005" si="661">P1979+U1979</f>
        <v>0</v>
      </c>
      <c r="AA1979" s="14">
        <f t="shared" ref="AA1979:AA2005" si="662">Q1979+V1979</f>
        <v>0</v>
      </c>
      <c r="AB1979" s="14">
        <f t="shared" ref="AB1979:AB1991" si="663">R1979+W1979</f>
        <v>0</v>
      </c>
      <c r="AC1979" s="15">
        <f t="shared" si="658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804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59"/>
        <v>670.72</v>
      </c>
      <c r="Y1980" s="14">
        <f t="shared" si="660"/>
        <v>0</v>
      </c>
      <c r="Z1980" s="14">
        <f t="shared" si="661"/>
        <v>0</v>
      </c>
      <c r="AA1980" s="14">
        <f t="shared" si="662"/>
        <v>0</v>
      </c>
      <c r="AB1980" s="14">
        <f t="shared" si="663"/>
        <v>0</v>
      </c>
      <c r="AC1980" s="15">
        <f t="shared" si="658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654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59"/>
        <v>670.72</v>
      </c>
      <c r="Y1981" s="14">
        <f t="shared" si="660"/>
        <v>0</v>
      </c>
      <c r="Z1981" s="14">
        <f t="shared" si="661"/>
        <v>0</v>
      </c>
      <c r="AA1981" s="14">
        <f t="shared" si="662"/>
        <v>0</v>
      </c>
      <c r="AB1981" s="14">
        <f t="shared" si="663"/>
        <v>0</v>
      </c>
      <c r="AC1981" s="15">
        <f t="shared" si="658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595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59"/>
        <v>232.95999999999998</v>
      </c>
      <c r="Y1982" s="14">
        <f t="shared" si="660"/>
        <v>556.79999999999995</v>
      </c>
      <c r="Z1982" s="14">
        <f t="shared" si="661"/>
        <v>0</v>
      </c>
      <c r="AA1982" s="14">
        <f t="shared" si="662"/>
        <v>0</v>
      </c>
      <c r="AB1982" s="14">
        <f t="shared" si="663"/>
        <v>0</v>
      </c>
      <c r="AC1982" s="15">
        <f t="shared" si="658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830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59"/>
        <v>232.95999999999998</v>
      </c>
      <c r="Y1983" s="14">
        <f t="shared" si="660"/>
        <v>0</v>
      </c>
      <c r="Z1983" s="14">
        <f t="shared" si="661"/>
        <v>556.79999999999995</v>
      </c>
      <c r="AA1983" s="14">
        <f t="shared" si="662"/>
        <v>0</v>
      </c>
      <c r="AB1983" s="14">
        <f t="shared" si="663"/>
        <v>0</v>
      </c>
      <c r="AC1983" s="15">
        <f t="shared" si="658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831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59"/>
        <v>232.95999999999998</v>
      </c>
      <c r="Y1984" s="14">
        <f t="shared" si="660"/>
        <v>0</v>
      </c>
      <c r="Z1984" s="14">
        <f t="shared" si="661"/>
        <v>0</v>
      </c>
      <c r="AA1984" s="14">
        <f t="shared" si="662"/>
        <v>556.79999999999995</v>
      </c>
      <c r="AB1984" s="14">
        <f t="shared" si="663"/>
        <v>0</v>
      </c>
      <c r="AC1984" s="15">
        <f t="shared" si="658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832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59"/>
        <v>232.95999999999998</v>
      </c>
      <c r="Y1985" s="14">
        <f t="shared" si="660"/>
        <v>0</v>
      </c>
      <c r="Z1985" s="14">
        <f t="shared" si="661"/>
        <v>0</v>
      </c>
      <c r="AA1985" s="14">
        <f t="shared" si="662"/>
        <v>0</v>
      </c>
      <c r="AB1985" s="14">
        <f t="shared" si="663"/>
        <v>556.79999999999995</v>
      </c>
      <c r="AC1985" s="15">
        <f t="shared" si="658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833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59"/>
        <v>825.59999999999991</v>
      </c>
      <c r="Y1986" s="14">
        <f t="shared" si="660"/>
        <v>0</v>
      </c>
      <c r="Z1986" s="14">
        <f t="shared" si="661"/>
        <v>0</v>
      </c>
      <c r="AA1986" s="14">
        <f t="shared" si="662"/>
        <v>0</v>
      </c>
      <c r="AB1986" s="14">
        <f t="shared" si="663"/>
        <v>0</v>
      </c>
      <c r="AC1986" s="15">
        <f t="shared" si="658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834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59"/>
        <v>825.59999999999991</v>
      </c>
      <c r="Y1987" s="14">
        <f t="shared" si="660"/>
        <v>0</v>
      </c>
      <c r="Z1987" s="14">
        <f t="shared" si="661"/>
        <v>0</v>
      </c>
      <c r="AA1987" s="14">
        <f t="shared" si="662"/>
        <v>0</v>
      </c>
      <c r="AB1987" s="14">
        <f t="shared" si="663"/>
        <v>0</v>
      </c>
      <c r="AC1987" s="15">
        <f t="shared" si="658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59"/>
        <v>825.59999999999991</v>
      </c>
      <c r="Y1988" s="14">
        <f t="shared" si="660"/>
        <v>0</v>
      </c>
      <c r="Z1988" s="14">
        <f t="shared" si="661"/>
        <v>0</v>
      </c>
      <c r="AA1988" s="14">
        <f t="shared" si="662"/>
        <v>0</v>
      </c>
      <c r="AB1988" s="14">
        <f t="shared" si="663"/>
        <v>0</v>
      </c>
      <c r="AC1988" s="15">
        <f t="shared" si="658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59"/>
        <v>897.02399999999989</v>
      </c>
      <c r="Y1989" s="14">
        <f t="shared" si="660"/>
        <v>0</v>
      </c>
      <c r="Z1989" s="14">
        <f t="shared" si="661"/>
        <v>0</v>
      </c>
      <c r="AA1989" s="14">
        <f t="shared" si="662"/>
        <v>0</v>
      </c>
      <c r="AB1989" s="14">
        <f t="shared" si="663"/>
        <v>0</v>
      </c>
      <c r="AC1989" s="15">
        <f t="shared" si="658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59"/>
        <v>779.2639999999999</v>
      </c>
      <c r="Y1990" s="14">
        <f t="shared" si="660"/>
        <v>0</v>
      </c>
      <c r="Z1990" s="14">
        <f t="shared" si="661"/>
        <v>0</v>
      </c>
      <c r="AA1990" s="14">
        <f t="shared" si="662"/>
        <v>0</v>
      </c>
      <c r="AB1990" s="14">
        <f t="shared" si="663"/>
        <v>0</v>
      </c>
      <c r="AC1990" s="15">
        <f t="shared" si="658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59"/>
        <v>705.6</v>
      </c>
      <c r="Y1991" s="52">
        <f t="shared" si="660"/>
        <v>0</v>
      </c>
      <c r="Z1991" s="52">
        <f t="shared" si="661"/>
        <v>0</v>
      </c>
      <c r="AA1991" s="52">
        <f t="shared" si="662"/>
        <v>0</v>
      </c>
      <c r="AB1991" s="52">
        <f t="shared" si="663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801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59"/>
        <v>816.48</v>
      </c>
      <c r="Y1992" s="14">
        <f t="shared" si="660"/>
        <v>0</v>
      </c>
      <c r="Z1992" s="14">
        <f t="shared" si="661"/>
        <v>0</v>
      </c>
      <c r="AA1992" s="14">
        <f t="shared" si="662"/>
        <v>0</v>
      </c>
      <c r="AB1992" s="14">
        <f t="shared" ref="AB1992:AB2008" si="664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800</v>
      </c>
      <c r="AF1992" s="60"/>
      <c r="AH1992" s="20"/>
    </row>
    <row r="1993" spans="1:34">
      <c r="A1993" s="99" t="s">
        <v>802</v>
      </c>
      <c r="B1993" s="89">
        <v>24</v>
      </c>
      <c r="C1993" s="21" t="s">
        <v>835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59"/>
        <v>660.24</v>
      </c>
      <c r="Y1993" s="14">
        <f t="shared" si="660"/>
        <v>0</v>
      </c>
      <c r="Z1993" s="14">
        <f t="shared" si="661"/>
        <v>0</v>
      </c>
      <c r="AA1993" s="14">
        <f t="shared" si="662"/>
        <v>0</v>
      </c>
      <c r="AB1993" s="14">
        <f t="shared" si="664"/>
        <v>0</v>
      </c>
      <c r="AC1993" s="15">
        <f t="shared" ref="AC1993:AC2005" si="665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803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59"/>
        <v>660.24</v>
      </c>
      <c r="Y1994" s="14">
        <f t="shared" si="660"/>
        <v>0</v>
      </c>
      <c r="Z1994" s="14">
        <f t="shared" si="661"/>
        <v>0</v>
      </c>
      <c r="AA1994" s="14">
        <f t="shared" si="662"/>
        <v>0</v>
      </c>
      <c r="AB1994" s="14">
        <f t="shared" si="664"/>
        <v>0</v>
      </c>
      <c r="AC1994" s="15">
        <f t="shared" si="665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804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59"/>
        <v>660.24</v>
      </c>
      <c r="Y1995" s="14">
        <f t="shared" si="660"/>
        <v>0</v>
      </c>
      <c r="Z1995" s="14">
        <f t="shared" si="661"/>
        <v>0</v>
      </c>
      <c r="AA1995" s="14">
        <f t="shared" si="662"/>
        <v>0</v>
      </c>
      <c r="AB1995" s="14">
        <f t="shared" si="664"/>
        <v>0</v>
      </c>
      <c r="AC1995" s="15">
        <f t="shared" si="665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654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59"/>
        <v>660.24</v>
      </c>
      <c r="Y1996" s="14">
        <f t="shared" si="660"/>
        <v>0</v>
      </c>
      <c r="Z1996" s="14">
        <f t="shared" si="661"/>
        <v>0</v>
      </c>
      <c r="AA1996" s="14">
        <f t="shared" si="662"/>
        <v>0</v>
      </c>
      <c r="AB1996" s="14">
        <f t="shared" si="664"/>
        <v>0</v>
      </c>
      <c r="AC1996" s="15">
        <f t="shared" si="665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595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59"/>
        <v>229.32000000000002</v>
      </c>
      <c r="Y1997" s="14">
        <f t="shared" si="660"/>
        <v>548.09999999999991</v>
      </c>
      <c r="Z1997" s="14">
        <f t="shared" si="661"/>
        <v>0</v>
      </c>
      <c r="AA1997" s="14">
        <f t="shared" si="662"/>
        <v>0</v>
      </c>
      <c r="AB1997" s="14">
        <f t="shared" si="664"/>
        <v>0</v>
      </c>
      <c r="AC1997" s="15">
        <f t="shared" si="665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830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59"/>
        <v>229.32000000000002</v>
      </c>
      <c r="Y1998" s="14">
        <f t="shared" si="660"/>
        <v>0</v>
      </c>
      <c r="Z1998" s="14">
        <f t="shared" si="661"/>
        <v>548.09999999999991</v>
      </c>
      <c r="AA1998" s="14">
        <f t="shared" si="662"/>
        <v>0</v>
      </c>
      <c r="AB1998" s="14">
        <f t="shared" si="664"/>
        <v>0</v>
      </c>
      <c r="AC1998" s="15">
        <f t="shared" si="665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831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59"/>
        <v>229.32000000000002</v>
      </c>
      <c r="Y1999" s="14">
        <f t="shared" si="660"/>
        <v>0</v>
      </c>
      <c r="Z1999" s="14">
        <f t="shared" si="661"/>
        <v>0</v>
      </c>
      <c r="AA1999" s="14">
        <f t="shared" si="662"/>
        <v>548.09999999999991</v>
      </c>
      <c r="AB1999" s="14">
        <f t="shared" si="664"/>
        <v>0</v>
      </c>
      <c r="AC1999" s="15">
        <f t="shared" si="665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832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59"/>
        <v>229.32000000000002</v>
      </c>
      <c r="Y2000" s="14">
        <f t="shared" si="660"/>
        <v>0</v>
      </c>
      <c r="Z2000" s="14">
        <f t="shared" si="661"/>
        <v>0</v>
      </c>
      <c r="AA2000" s="14">
        <f t="shared" si="662"/>
        <v>0</v>
      </c>
      <c r="AB2000" s="14">
        <f t="shared" si="664"/>
        <v>548.09999999999991</v>
      </c>
      <c r="AC2000" s="15">
        <f t="shared" si="665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833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59"/>
        <v>812.69999999999993</v>
      </c>
      <c r="Y2001" s="14">
        <f t="shared" si="660"/>
        <v>0</v>
      </c>
      <c r="Z2001" s="14">
        <f t="shared" si="661"/>
        <v>0</v>
      </c>
      <c r="AA2001" s="14">
        <f t="shared" si="662"/>
        <v>0</v>
      </c>
      <c r="AB2001" s="14">
        <f t="shared" si="664"/>
        <v>0</v>
      </c>
      <c r="AC2001" s="15">
        <f t="shared" si="665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834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59"/>
        <v>812.69999999999993</v>
      </c>
      <c r="Y2002" s="14">
        <f t="shared" si="660"/>
        <v>0</v>
      </c>
      <c r="Z2002" s="14">
        <f t="shared" si="661"/>
        <v>0</v>
      </c>
      <c r="AA2002" s="14">
        <f t="shared" si="662"/>
        <v>0</v>
      </c>
      <c r="AB2002" s="14">
        <f t="shared" si="664"/>
        <v>0</v>
      </c>
      <c r="AC2002" s="15">
        <f t="shared" si="665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59"/>
        <v>812.69999999999993</v>
      </c>
      <c r="Y2003" s="14">
        <f t="shared" si="660"/>
        <v>0</v>
      </c>
      <c r="Z2003" s="14">
        <f t="shared" si="661"/>
        <v>0</v>
      </c>
      <c r="AA2003" s="14">
        <f t="shared" si="662"/>
        <v>0</v>
      </c>
      <c r="AB2003" s="14">
        <f t="shared" si="664"/>
        <v>0</v>
      </c>
      <c r="AC2003" s="15">
        <f t="shared" si="665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59"/>
        <v>898.12800000000004</v>
      </c>
      <c r="Y2004" s="14">
        <f t="shared" si="660"/>
        <v>0</v>
      </c>
      <c r="Z2004" s="14">
        <f t="shared" si="661"/>
        <v>0</v>
      </c>
      <c r="AA2004" s="14">
        <f t="shared" si="662"/>
        <v>0</v>
      </c>
      <c r="AB2004" s="14">
        <f t="shared" si="664"/>
        <v>0</v>
      </c>
      <c r="AC2004" s="15">
        <f t="shared" si="665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59"/>
        <v>759.024</v>
      </c>
      <c r="Y2005" s="14">
        <f t="shared" si="660"/>
        <v>0</v>
      </c>
      <c r="Z2005" s="14">
        <f t="shared" si="661"/>
        <v>0</v>
      </c>
      <c r="AA2005" s="14">
        <f t="shared" si="662"/>
        <v>0</v>
      </c>
      <c r="AB2005" s="14">
        <f t="shared" si="664"/>
        <v>0</v>
      </c>
      <c r="AC2005" s="15">
        <f t="shared" si="665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66">N2006+S2006</f>
        <v>728</v>
      </c>
      <c r="Y2006" s="52">
        <f t="shared" ref="Y2006:Y2020" si="667">O2006+T2006</f>
        <v>0</v>
      </c>
      <c r="Z2006" s="52">
        <f t="shared" ref="Z2006:Z2020" si="668">P2006+U2006</f>
        <v>0</v>
      </c>
      <c r="AA2006" s="52">
        <f t="shared" ref="AA2006:AA2020" si="669">Q2006+V2006</f>
        <v>0</v>
      </c>
      <c r="AB2006" s="52">
        <f t="shared" si="66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801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66"/>
        <v>842.4</v>
      </c>
      <c r="Y2007" s="14">
        <f t="shared" si="667"/>
        <v>0</v>
      </c>
      <c r="Z2007" s="14">
        <f t="shared" si="668"/>
        <v>0</v>
      </c>
      <c r="AA2007" s="14">
        <f t="shared" si="669"/>
        <v>0</v>
      </c>
      <c r="AB2007" s="14">
        <f t="shared" si="664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800</v>
      </c>
      <c r="AF2007" s="60"/>
      <c r="AH2007" s="20"/>
    </row>
    <row r="2008" spans="1:34">
      <c r="A2008" s="99" t="s">
        <v>802</v>
      </c>
      <c r="B2008" s="87">
        <v>20</v>
      </c>
      <c r="C2008" s="21" t="s">
        <v>835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66"/>
        <v>681.2</v>
      </c>
      <c r="Y2008" s="14">
        <f t="shared" si="667"/>
        <v>0</v>
      </c>
      <c r="Z2008" s="14">
        <f t="shared" si="668"/>
        <v>0</v>
      </c>
      <c r="AA2008" s="14">
        <f t="shared" si="669"/>
        <v>0</v>
      </c>
      <c r="AB2008" s="14">
        <f t="shared" si="664"/>
        <v>0</v>
      </c>
      <c r="AC2008" s="15">
        <f t="shared" ref="AC2008:AC2020" si="670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803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66"/>
        <v>681.2</v>
      </c>
      <c r="Y2009" s="14">
        <f t="shared" si="667"/>
        <v>0</v>
      </c>
      <c r="Z2009" s="14">
        <f t="shared" si="668"/>
        <v>0</v>
      </c>
      <c r="AA2009" s="14">
        <f t="shared" si="669"/>
        <v>0</v>
      </c>
      <c r="AB2009" s="14">
        <f t="shared" ref="AB2009:AB2021" si="671">R2009+W2009</f>
        <v>0</v>
      </c>
      <c r="AC2009" s="15">
        <f t="shared" si="670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804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66"/>
        <v>681.2</v>
      </c>
      <c r="Y2010" s="14">
        <f t="shared" si="667"/>
        <v>0</v>
      </c>
      <c r="Z2010" s="14">
        <f t="shared" si="668"/>
        <v>0</v>
      </c>
      <c r="AA2010" s="14">
        <f t="shared" si="669"/>
        <v>0</v>
      </c>
      <c r="AB2010" s="14">
        <f t="shared" si="671"/>
        <v>0</v>
      </c>
      <c r="AC2010" s="15">
        <f t="shared" si="670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654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66"/>
        <v>681.2</v>
      </c>
      <c r="Y2011" s="14">
        <f t="shared" si="667"/>
        <v>0</v>
      </c>
      <c r="Z2011" s="14">
        <f t="shared" si="668"/>
        <v>0</v>
      </c>
      <c r="AA2011" s="14">
        <f t="shared" si="669"/>
        <v>0</v>
      </c>
      <c r="AB2011" s="14">
        <f t="shared" si="671"/>
        <v>0</v>
      </c>
      <c r="AC2011" s="15">
        <f t="shared" si="670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595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66"/>
        <v>236.6</v>
      </c>
      <c r="Y2012" s="14">
        <f t="shared" si="667"/>
        <v>565.5</v>
      </c>
      <c r="Z2012" s="14">
        <f t="shared" si="668"/>
        <v>0</v>
      </c>
      <c r="AA2012" s="14">
        <f t="shared" si="669"/>
        <v>0</v>
      </c>
      <c r="AB2012" s="14">
        <f t="shared" si="671"/>
        <v>0</v>
      </c>
      <c r="AC2012" s="15">
        <f t="shared" si="670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830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66"/>
        <v>236.6</v>
      </c>
      <c r="Y2013" s="14">
        <f t="shared" si="667"/>
        <v>0</v>
      </c>
      <c r="Z2013" s="14">
        <f t="shared" si="668"/>
        <v>565.5</v>
      </c>
      <c r="AA2013" s="14">
        <f t="shared" si="669"/>
        <v>0</v>
      </c>
      <c r="AB2013" s="14">
        <f t="shared" si="671"/>
        <v>0</v>
      </c>
      <c r="AC2013" s="15">
        <f t="shared" si="670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831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66"/>
        <v>236.6</v>
      </c>
      <c r="Y2014" s="14">
        <f t="shared" si="667"/>
        <v>0</v>
      </c>
      <c r="Z2014" s="14">
        <f t="shared" si="668"/>
        <v>0</v>
      </c>
      <c r="AA2014" s="14">
        <f t="shared" si="669"/>
        <v>565.5</v>
      </c>
      <c r="AB2014" s="14">
        <f t="shared" si="671"/>
        <v>0</v>
      </c>
      <c r="AC2014" s="15">
        <f t="shared" si="670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832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66"/>
        <v>236.6</v>
      </c>
      <c r="Y2015" s="14">
        <f t="shared" si="667"/>
        <v>0</v>
      </c>
      <c r="Z2015" s="14">
        <f t="shared" si="668"/>
        <v>0</v>
      </c>
      <c r="AA2015" s="14">
        <f t="shared" si="669"/>
        <v>0</v>
      </c>
      <c r="AB2015" s="14">
        <f t="shared" si="671"/>
        <v>565.5</v>
      </c>
      <c r="AC2015" s="15">
        <f t="shared" si="670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833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66"/>
        <v>838.5</v>
      </c>
      <c r="Y2016" s="14">
        <f t="shared" si="667"/>
        <v>0</v>
      </c>
      <c r="Z2016" s="14">
        <f t="shared" si="668"/>
        <v>0</v>
      </c>
      <c r="AA2016" s="14">
        <f t="shared" si="669"/>
        <v>0</v>
      </c>
      <c r="AB2016" s="14">
        <f t="shared" si="671"/>
        <v>0</v>
      </c>
      <c r="AC2016" s="15">
        <f t="shared" si="670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834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66"/>
        <v>838.5</v>
      </c>
      <c r="Y2017" s="14">
        <f t="shared" si="667"/>
        <v>0</v>
      </c>
      <c r="Z2017" s="14">
        <f t="shared" si="668"/>
        <v>0</v>
      </c>
      <c r="AA2017" s="14">
        <f t="shared" si="669"/>
        <v>0</v>
      </c>
      <c r="AB2017" s="14">
        <f t="shared" si="671"/>
        <v>0</v>
      </c>
      <c r="AC2017" s="15">
        <f t="shared" si="670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66"/>
        <v>838.5</v>
      </c>
      <c r="Y2018" s="14">
        <f t="shared" si="667"/>
        <v>0</v>
      </c>
      <c r="Z2018" s="14">
        <f t="shared" si="668"/>
        <v>0</v>
      </c>
      <c r="AA2018" s="14">
        <f t="shared" si="669"/>
        <v>0</v>
      </c>
      <c r="AB2018" s="14">
        <f t="shared" si="671"/>
        <v>0</v>
      </c>
      <c r="AC2018" s="15">
        <f t="shared" si="670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66"/>
        <v>902.72</v>
      </c>
      <c r="Y2019" s="14">
        <f t="shared" si="667"/>
        <v>0</v>
      </c>
      <c r="Z2019" s="14">
        <f t="shared" si="668"/>
        <v>0</v>
      </c>
      <c r="AA2019" s="14">
        <f t="shared" si="669"/>
        <v>0</v>
      </c>
      <c r="AB2019" s="14">
        <f t="shared" si="671"/>
        <v>0</v>
      </c>
      <c r="AC2019" s="15">
        <f t="shared" si="670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66"/>
        <v>807.04</v>
      </c>
      <c r="Y2020" s="14">
        <f t="shared" si="667"/>
        <v>0</v>
      </c>
      <c r="Z2020" s="14">
        <f t="shared" si="668"/>
        <v>0</v>
      </c>
      <c r="AA2020" s="14">
        <f t="shared" si="669"/>
        <v>0</v>
      </c>
      <c r="AB2020" s="14">
        <f t="shared" si="671"/>
        <v>0</v>
      </c>
      <c r="AC2020" s="15">
        <f t="shared" si="670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72">N2021+S2021</f>
        <v>728</v>
      </c>
      <c r="Y2021" s="52">
        <f t="shared" ref="Y2021:Y2035" si="673">O2021+T2021</f>
        <v>0</v>
      </c>
      <c r="Z2021" s="52">
        <f t="shared" ref="Z2021:Z2035" si="674">P2021+U2021</f>
        <v>0</v>
      </c>
      <c r="AA2021" s="52">
        <f t="shared" ref="AA2021:AA2035" si="675">Q2021+V2021</f>
        <v>0</v>
      </c>
      <c r="AB2021" s="52">
        <f t="shared" si="671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801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72"/>
        <v>840.00000000000011</v>
      </c>
      <c r="Y2022" s="14">
        <f t="shared" si="673"/>
        <v>0</v>
      </c>
      <c r="Z2022" s="14">
        <f t="shared" si="674"/>
        <v>0</v>
      </c>
      <c r="AA2022" s="14">
        <f t="shared" si="675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800</v>
      </c>
      <c r="AF2022" s="60"/>
      <c r="AH2022" s="20"/>
    </row>
    <row r="2023" spans="1:34">
      <c r="A2023" s="99" t="s">
        <v>802</v>
      </c>
      <c r="B2023" s="89">
        <v>20</v>
      </c>
      <c r="C2023" s="21" t="s">
        <v>835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72"/>
        <v>683.19999999999993</v>
      </c>
      <c r="Y2023" s="14">
        <f t="shared" si="673"/>
        <v>0</v>
      </c>
      <c r="Z2023" s="14">
        <f t="shared" si="674"/>
        <v>0</v>
      </c>
      <c r="AA2023" s="14">
        <f t="shared" si="675"/>
        <v>0</v>
      </c>
      <c r="AB2023" s="14">
        <f>R2023+W2023</f>
        <v>0</v>
      </c>
      <c r="AC2023" s="15">
        <f t="shared" ref="AC2023:AC2035" si="676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803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72"/>
        <v>683.19999999999993</v>
      </c>
      <c r="Y2024" s="14">
        <f t="shared" si="673"/>
        <v>0</v>
      </c>
      <c r="Z2024" s="14">
        <f t="shared" si="674"/>
        <v>0</v>
      </c>
      <c r="AA2024" s="14">
        <f t="shared" si="675"/>
        <v>0</v>
      </c>
      <c r="AB2024" s="14">
        <f t="shared" ref="AB2024:AB2035" si="677">R2024+W2024</f>
        <v>0</v>
      </c>
      <c r="AC2024" s="15">
        <f t="shared" si="676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804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72"/>
        <v>683.19999999999993</v>
      </c>
      <c r="Y2025" s="14">
        <f t="shared" si="673"/>
        <v>0</v>
      </c>
      <c r="Z2025" s="14">
        <f t="shared" si="674"/>
        <v>0</v>
      </c>
      <c r="AA2025" s="14">
        <f t="shared" si="675"/>
        <v>0</v>
      </c>
      <c r="AB2025" s="14">
        <f t="shared" si="677"/>
        <v>0</v>
      </c>
      <c r="AC2025" s="15">
        <f t="shared" si="676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654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72"/>
        <v>683.19999999999993</v>
      </c>
      <c r="Y2026" s="14">
        <f t="shared" si="673"/>
        <v>0</v>
      </c>
      <c r="Z2026" s="14">
        <f t="shared" si="674"/>
        <v>0</v>
      </c>
      <c r="AA2026" s="14">
        <f t="shared" si="675"/>
        <v>0</v>
      </c>
      <c r="AB2026" s="14">
        <f t="shared" si="677"/>
        <v>0</v>
      </c>
      <c r="AC2026" s="15">
        <f t="shared" si="676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595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72"/>
        <v>236.6</v>
      </c>
      <c r="Y2027" s="14">
        <f t="shared" si="673"/>
        <v>567</v>
      </c>
      <c r="Z2027" s="14">
        <f t="shared" si="674"/>
        <v>0</v>
      </c>
      <c r="AA2027" s="14">
        <f t="shared" si="675"/>
        <v>0</v>
      </c>
      <c r="AB2027" s="14">
        <f t="shared" si="677"/>
        <v>0</v>
      </c>
      <c r="AC2027" s="15">
        <f t="shared" si="676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830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72"/>
        <v>236.6</v>
      </c>
      <c r="Y2028" s="14">
        <f t="shared" si="673"/>
        <v>0</v>
      </c>
      <c r="Z2028" s="14">
        <f t="shared" si="674"/>
        <v>567</v>
      </c>
      <c r="AA2028" s="14">
        <f t="shared" si="675"/>
        <v>0</v>
      </c>
      <c r="AB2028" s="14">
        <f t="shared" si="677"/>
        <v>0</v>
      </c>
      <c r="AC2028" s="15">
        <f t="shared" si="676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831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72"/>
        <v>236.6</v>
      </c>
      <c r="Y2029" s="14">
        <f t="shared" si="673"/>
        <v>0</v>
      </c>
      <c r="Z2029" s="14">
        <f t="shared" si="674"/>
        <v>0</v>
      </c>
      <c r="AA2029" s="14">
        <f t="shared" si="675"/>
        <v>567</v>
      </c>
      <c r="AB2029" s="14">
        <f t="shared" si="677"/>
        <v>0</v>
      </c>
      <c r="AC2029" s="15">
        <f t="shared" si="676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832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72"/>
        <v>236.6</v>
      </c>
      <c r="Y2030" s="14">
        <f t="shared" si="673"/>
        <v>0</v>
      </c>
      <c r="Z2030" s="14">
        <f t="shared" si="674"/>
        <v>0</v>
      </c>
      <c r="AA2030" s="14">
        <f t="shared" si="675"/>
        <v>0</v>
      </c>
      <c r="AB2030" s="14">
        <f t="shared" si="677"/>
        <v>567</v>
      </c>
      <c r="AC2030" s="15">
        <f t="shared" si="676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833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72"/>
        <v>840</v>
      </c>
      <c r="Y2031" s="14">
        <f t="shared" si="673"/>
        <v>0</v>
      </c>
      <c r="Z2031" s="14">
        <f t="shared" si="674"/>
        <v>0</v>
      </c>
      <c r="AA2031" s="14">
        <f t="shared" si="675"/>
        <v>0</v>
      </c>
      <c r="AB2031" s="14">
        <f t="shared" si="677"/>
        <v>0</v>
      </c>
      <c r="AC2031" s="15">
        <f t="shared" si="676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834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72"/>
        <v>840</v>
      </c>
      <c r="Y2032" s="14">
        <f t="shared" si="673"/>
        <v>0</v>
      </c>
      <c r="Z2032" s="14">
        <f t="shared" si="674"/>
        <v>0</v>
      </c>
      <c r="AA2032" s="14">
        <f t="shared" si="675"/>
        <v>0</v>
      </c>
      <c r="AB2032" s="14">
        <f t="shared" si="677"/>
        <v>0</v>
      </c>
      <c r="AC2032" s="15">
        <f t="shared" si="676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72"/>
        <v>840</v>
      </c>
      <c r="Y2033" s="14">
        <f t="shared" si="673"/>
        <v>0</v>
      </c>
      <c r="Z2033" s="14">
        <f t="shared" si="674"/>
        <v>0</v>
      </c>
      <c r="AA2033" s="14">
        <f t="shared" si="675"/>
        <v>0</v>
      </c>
      <c r="AB2033" s="14">
        <f t="shared" si="677"/>
        <v>0</v>
      </c>
      <c r="AC2033" s="15">
        <f t="shared" si="676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72"/>
        <v>910.56000000000006</v>
      </c>
      <c r="Y2034" s="14">
        <f t="shared" si="673"/>
        <v>0</v>
      </c>
      <c r="Z2034" s="14">
        <f t="shared" si="674"/>
        <v>0</v>
      </c>
      <c r="AA2034" s="14">
        <f t="shared" si="675"/>
        <v>0</v>
      </c>
      <c r="AB2034" s="14">
        <f t="shared" si="677"/>
        <v>0</v>
      </c>
      <c r="AC2034" s="15">
        <f t="shared" si="676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72"/>
        <v>798.56000000000006</v>
      </c>
      <c r="Y2035" s="14">
        <f t="shared" si="673"/>
        <v>0</v>
      </c>
      <c r="Z2035" s="14">
        <f t="shared" si="674"/>
        <v>0</v>
      </c>
      <c r="AA2035" s="14">
        <f t="shared" si="675"/>
        <v>0</v>
      </c>
      <c r="AB2035" s="14">
        <f t="shared" si="677"/>
        <v>0</v>
      </c>
      <c r="AC2035" s="15">
        <f t="shared" si="676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801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78">N2037+S2037</f>
        <v>855.36000000000013</v>
      </c>
      <c r="Y2037" s="14">
        <f t="shared" ref="Y2037:Y2050" si="679">O2037+T2037</f>
        <v>0</v>
      </c>
      <c r="Z2037" s="14">
        <f t="shared" ref="Z2037:Z2050" si="680">P2037+U2037</f>
        <v>0</v>
      </c>
      <c r="AA2037" s="14">
        <f t="shared" ref="AA2037:AA2050" si="681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800</v>
      </c>
      <c r="AF2037" s="60"/>
      <c r="AH2037" s="20"/>
    </row>
    <row r="2038" spans="1:34">
      <c r="A2038" s="99" t="s">
        <v>802</v>
      </c>
      <c r="B2038" s="91">
        <v>28</v>
      </c>
      <c r="C2038" s="21" t="s">
        <v>835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78"/>
        <v>691.68000000000006</v>
      </c>
      <c r="Y2038" s="14">
        <f t="shared" si="679"/>
        <v>0</v>
      </c>
      <c r="Z2038" s="14">
        <f t="shared" si="680"/>
        <v>0</v>
      </c>
      <c r="AA2038" s="14">
        <f t="shared" si="681"/>
        <v>0</v>
      </c>
      <c r="AB2038" s="14">
        <f>R2038+W2038</f>
        <v>0</v>
      </c>
      <c r="AC2038" s="15">
        <f t="shared" ref="AC2038:AC2050" si="682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803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78"/>
        <v>691.68000000000006</v>
      </c>
      <c r="Y2039" s="14">
        <f t="shared" si="679"/>
        <v>0</v>
      </c>
      <c r="Z2039" s="14">
        <f t="shared" si="680"/>
        <v>0</v>
      </c>
      <c r="AA2039" s="14">
        <f t="shared" si="681"/>
        <v>0</v>
      </c>
      <c r="AB2039" s="14">
        <f t="shared" ref="AB2039:AB2050" si="683">R2039+W2039</f>
        <v>0</v>
      </c>
      <c r="AC2039" s="15">
        <f t="shared" si="682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804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78"/>
        <v>691.68000000000006</v>
      </c>
      <c r="Y2040" s="14">
        <f t="shared" si="679"/>
        <v>0</v>
      </c>
      <c r="Z2040" s="14">
        <f t="shared" si="680"/>
        <v>0</v>
      </c>
      <c r="AA2040" s="14">
        <f t="shared" si="681"/>
        <v>0</v>
      </c>
      <c r="AB2040" s="14">
        <f t="shared" si="683"/>
        <v>0</v>
      </c>
      <c r="AC2040" s="15">
        <f t="shared" si="682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654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78"/>
        <v>691.68000000000006</v>
      </c>
      <c r="Y2041" s="14">
        <f t="shared" si="679"/>
        <v>0</v>
      </c>
      <c r="Z2041" s="14">
        <f t="shared" si="680"/>
        <v>0</v>
      </c>
      <c r="AA2041" s="14">
        <f t="shared" si="681"/>
        <v>0</v>
      </c>
      <c r="AB2041" s="14">
        <f t="shared" si="683"/>
        <v>0</v>
      </c>
      <c r="AC2041" s="15">
        <f t="shared" si="682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595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78"/>
        <v>240.24</v>
      </c>
      <c r="Y2042" s="14">
        <f t="shared" si="679"/>
        <v>574.20000000000005</v>
      </c>
      <c r="Z2042" s="14">
        <f t="shared" si="680"/>
        <v>0</v>
      </c>
      <c r="AA2042" s="14">
        <f t="shared" si="681"/>
        <v>0</v>
      </c>
      <c r="AB2042" s="14">
        <f t="shared" si="683"/>
        <v>0</v>
      </c>
      <c r="AC2042" s="15">
        <f t="shared" si="682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830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78"/>
        <v>240.24</v>
      </c>
      <c r="Y2043" s="14">
        <f t="shared" si="679"/>
        <v>0</v>
      </c>
      <c r="Z2043" s="14">
        <f t="shared" si="680"/>
        <v>574.20000000000005</v>
      </c>
      <c r="AA2043" s="14">
        <f t="shared" si="681"/>
        <v>0</v>
      </c>
      <c r="AB2043" s="14">
        <f t="shared" si="683"/>
        <v>0</v>
      </c>
      <c r="AC2043" s="15">
        <f t="shared" si="682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831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78"/>
        <v>240.24</v>
      </c>
      <c r="Y2044" s="14">
        <f t="shared" si="679"/>
        <v>0</v>
      </c>
      <c r="Z2044" s="14">
        <f t="shared" si="680"/>
        <v>0</v>
      </c>
      <c r="AA2044" s="14">
        <f t="shared" si="681"/>
        <v>574.20000000000005</v>
      </c>
      <c r="AB2044" s="14">
        <f t="shared" si="683"/>
        <v>0</v>
      </c>
      <c r="AC2044" s="15">
        <f t="shared" si="682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832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78"/>
        <v>240.24</v>
      </c>
      <c r="Y2045" s="14">
        <f t="shared" si="679"/>
        <v>0</v>
      </c>
      <c r="Z2045" s="14">
        <f t="shared" si="680"/>
        <v>0</v>
      </c>
      <c r="AA2045" s="14">
        <f t="shared" si="681"/>
        <v>0</v>
      </c>
      <c r="AB2045" s="14">
        <f t="shared" si="683"/>
        <v>574.20000000000005</v>
      </c>
      <c r="AC2045" s="15">
        <f t="shared" si="682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833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78"/>
        <v>851.4</v>
      </c>
      <c r="Y2046" s="14">
        <f t="shared" si="679"/>
        <v>0</v>
      </c>
      <c r="Z2046" s="14">
        <f t="shared" si="680"/>
        <v>0</v>
      </c>
      <c r="AA2046" s="14">
        <f t="shared" si="681"/>
        <v>0</v>
      </c>
      <c r="AB2046" s="14">
        <f t="shared" si="683"/>
        <v>0</v>
      </c>
      <c r="AC2046" s="15">
        <f t="shared" si="682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834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78"/>
        <v>851.4</v>
      </c>
      <c r="Y2047" s="14">
        <f t="shared" si="679"/>
        <v>0</v>
      </c>
      <c r="Z2047" s="14">
        <f t="shared" si="680"/>
        <v>0</v>
      </c>
      <c r="AA2047" s="14">
        <f t="shared" si="681"/>
        <v>0</v>
      </c>
      <c r="AB2047" s="14">
        <f t="shared" si="683"/>
        <v>0</v>
      </c>
      <c r="AC2047" s="15">
        <f t="shared" si="682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78"/>
        <v>851.4</v>
      </c>
      <c r="Y2048" s="14">
        <f t="shared" si="679"/>
        <v>0</v>
      </c>
      <c r="Z2048" s="14">
        <f t="shared" si="680"/>
        <v>0</v>
      </c>
      <c r="AA2048" s="14">
        <f t="shared" si="681"/>
        <v>0</v>
      </c>
      <c r="AB2048" s="14">
        <f t="shared" si="683"/>
        <v>0</v>
      </c>
      <c r="AC2048" s="15">
        <f t="shared" si="682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78"/>
        <v>940.89600000000007</v>
      </c>
      <c r="Y2049" s="14">
        <f t="shared" si="679"/>
        <v>0</v>
      </c>
      <c r="Z2049" s="14">
        <f t="shared" si="680"/>
        <v>0</v>
      </c>
      <c r="AA2049" s="14">
        <f t="shared" si="681"/>
        <v>0</v>
      </c>
      <c r="AB2049" s="14">
        <f t="shared" si="683"/>
        <v>0</v>
      </c>
      <c r="AC2049" s="15">
        <f t="shared" si="682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78"/>
        <v>795.16800000000012</v>
      </c>
      <c r="Y2050" s="14">
        <f t="shared" si="679"/>
        <v>0</v>
      </c>
      <c r="Z2050" s="14">
        <f t="shared" si="680"/>
        <v>0</v>
      </c>
      <c r="AA2050" s="14">
        <f t="shared" si="681"/>
        <v>0</v>
      </c>
      <c r="AB2050" s="14">
        <f t="shared" si="683"/>
        <v>0</v>
      </c>
      <c r="AC2050" s="15">
        <f t="shared" si="682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801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84">N2052+S2052</f>
        <v>907.2</v>
      </c>
      <c r="Y2052" s="14">
        <f t="shared" ref="Y2052:Y2065" si="685">O2052+T2052</f>
        <v>0</v>
      </c>
      <c r="Z2052" s="14">
        <f t="shared" ref="Z2052:Z2065" si="686">P2052+U2052</f>
        <v>0</v>
      </c>
      <c r="AA2052" s="14">
        <f t="shared" ref="AA2052:AA2065" si="687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802</v>
      </c>
      <c r="B2053" s="93">
        <v>12</v>
      </c>
      <c r="C2053" s="21" t="s">
        <v>835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84"/>
        <v>733.59999999999991</v>
      </c>
      <c r="Y2053" s="14">
        <f t="shared" si="685"/>
        <v>0</v>
      </c>
      <c r="Z2053" s="14">
        <f t="shared" si="686"/>
        <v>0</v>
      </c>
      <c r="AA2053" s="14">
        <f t="shared" si="687"/>
        <v>0</v>
      </c>
      <c r="AB2053" s="14">
        <f>R2053+W2053</f>
        <v>0</v>
      </c>
      <c r="AC2053" s="15">
        <f t="shared" ref="AC2053:AC2065" si="688">ROUND(X2053+Y2053+Z2053+AA2053+AB2053,1)</f>
        <v>733.6</v>
      </c>
      <c r="AD2053" s="48">
        <f>(ROUND(AC2053-AC2051,1)/AC2051)</f>
        <v>-6.4285714285714279E-2</v>
      </c>
      <c r="AE2053" s="113" t="s">
        <v>800</v>
      </c>
      <c r="AF2053" s="60"/>
      <c r="AH2053" s="20"/>
    </row>
    <row r="2054" spans="1:34">
      <c r="A2054" s="99" t="s">
        <v>803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84"/>
        <v>733.59999999999991</v>
      </c>
      <c r="Y2054" s="14">
        <f t="shared" si="685"/>
        <v>0</v>
      </c>
      <c r="Z2054" s="14">
        <f t="shared" si="686"/>
        <v>0</v>
      </c>
      <c r="AA2054" s="14">
        <f t="shared" si="687"/>
        <v>0</v>
      </c>
      <c r="AB2054" s="14">
        <f t="shared" ref="AB2054:AB2065" si="689">R2054+W2054</f>
        <v>0</v>
      </c>
      <c r="AC2054" s="15">
        <f t="shared" si="688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804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84"/>
        <v>733.59999999999991</v>
      </c>
      <c r="Y2055" s="14">
        <f t="shared" si="685"/>
        <v>0</v>
      </c>
      <c r="Z2055" s="14">
        <f t="shared" si="686"/>
        <v>0</v>
      </c>
      <c r="AA2055" s="14">
        <f t="shared" si="687"/>
        <v>0</v>
      </c>
      <c r="AB2055" s="14">
        <f t="shared" si="689"/>
        <v>0</v>
      </c>
      <c r="AC2055" s="15">
        <f t="shared" si="688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654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84"/>
        <v>733.59999999999991</v>
      </c>
      <c r="Y2056" s="14">
        <f t="shared" si="685"/>
        <v>0</v>
      </c>
      <c r="Z2056" s="14">
        <f t="shared" si="686"/>
        <v>0</v>
      </c>
      <c r="AA2056" s="14">
        <f t="shared" si="687"/>
        <v>0</v>
      </c>
      <c r="AB2056" s="14">
        <f t="shared" si="689"/>
        <v>0</v>
      </c>
      <c r="AC2056" s="15">
        <f t="shared" si="688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595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84"/>
        <v>254.8</v>
      </c>
      <c r="Y2057" s="14">
        <f t="shared" si="685"/>
        <v>609</v>
      </c>
      <c r="Z2057" s="14">
        <f t="shared" si="686"/>
        <v>0</v>
      </c>
      <c r="AA2057" s="14">
        <f t="shared" si="687"/>
        <v>0</v>
      </c>
      <c r="AB2057" s="14">
        <f t="shared" si="689"/>
        <v>0</v>
      </c>
      <c r="AC2057" s="15">
        <f t="shared" si="688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830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84"/>
        <v>254.8</v>
      </c>
      <c r="Y2058" s="14">
        <f t="shared" si="685"/>
        <v>0</v>
      </c>
      <c r="Z2058" s="14">
        <f t="shared" si="686"/>
        <v>609</v>
      </c>
      <c r="AA2058" s="14">
        <f t="shared" si="687"/>
        <v>0</v>
      </c>
      <c r="AB2058" s="14">
        <f t="shared" si="689"/>
        <v>0</v>
      </c>
      <c r="AC2058" s="15">
        <f t="shared" si="688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831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84"/>
        <v>254.8</v>
      </c>
      <c r="Y2059" s="14">
        <f t="shared" si="685"/>
        <v>0</v>
      </c>
      <c r="Z2059" s="14">
        <f t="shared" si="686"/>
        <v>0</v>
      </c>
      <c r="AA2059" s="14">
        <f t="shared" si="687"/>
        <v>609</v>
      </c>
      <c r="AB2059" s="14">
        <f t="shared" si="689"/>
        <v>0</v>
      </c>
      <c r="AC2059" s="15">
        <f t="shared" si="688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832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84"/>
        <v>254.8</v>
      </c>
      <c r="Y2060" s="14">
        <f t="shared" si="685"/>
        <v>0</v>
      </c>
      <c r="Z2060" s="14">
        <f t="shared" si="686"/>
        <v>0</v>
      </c>
      <c r="AA2060" s="14">
        <f t="shared" si="687"/>
        <v>0</v>
      </c>
      <c r="AB2060" s="14">
        <f t="shared" si="689"/>
        <v>609</v>
      </c>
      <c r="AC2060" s="15">
        <f t="shared" si="688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833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84"/>
        <v>903</v>
      </c>
      <c r="Y2061" s="14">
        <f t="shared" si="685"/>
        <v>0</v>
      </c>
      <c r="Z2061" s="14">
        <f t="shared" si="686"/>
        <v>0</v>
      </c>
      <c r="AA2061" s="14">
        <f t="shared" si="687"/>
        <v>0</v>
      </c>
      <c r="AB2061" s="14">
        <f t="shared" si="689"/>
        <v>0</v>
      </c>
      <c r="AC2061" s="15">
        <f t="shared" si="688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834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84"/>
        <v>903</v>
      </c>
      <c r="Y2062" s="14">
        <f t="shared" si="685"/>
        <v>0</v>
      </c>
      <c r="Z2062" s="14">
        <f t="shared" si="686"/>
        <v>0</v>
      </c>
      <c r="AA2062" s="14">
        <f t="shared" si="687"/>
        <v>0</v>
      </c>
      <c r="AB2062" s="14">
        <f t="shared" si="689"/>
        <v>0</v>
      </c>
      <c r="AC2062" s="15">
        <f t="shared" si="688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84"/>
        <v>903</v>
      </c>
      <c r="Y2063" s="14">
        <f t="shared" si="685"/>
        <v>0</v>
      </c>
      <c r="Z2063" s="14">
        <f t="shared" si="686"/>
        <v>0</v>
      </c>
      <c r="AA2063" s="14">
        <f t="shared" si="687"/>
        <v>0</v>
      </c>
      <c r="AB2063" s="14">
        <f t="shared" si="689"/>
        <v>0</v>
      </c>
      <c r="AC2063" s="15">
        <f t="shared" si="688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84"/>
        <v>852.32</v>
      </c>
      <c r="Y2064" s="14">
        <f t="shared" si="685"/>
        <v>0</v>
      </c>
      <c r="Z2064" s="14">
        <f t="shared" si="686"/>
        <v>0</v>
      </c>
      <c r="AA2064" s="14">
        <f t="shared" si="687"/>
        <v>0</v>
      </c>
      <c r="AB2064" s="14">
        <f t="shared" si="689"/>
        <v>0</v>
      </c>
      <c r="AC2064" s="15">
        <f t="shared" si="688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84"/>
        <v>981.12000000000012</v>
      </c>
      <c r="Y2065" s="14">
        <f t="shared" si="685"/>
        <v>0</v>
      </c>
      <c r="Z2065" s="14">
        <f t="shared" si="686"/>
        <v>0</v>
      </c>
      <c r="AA2065" s="14">
        <f t="shared" si="687"/>
        <v>0</v>
      </c>
      <c r="AB2065" s="14">
        <f t="shared" si="689"/>
        <v>0</v>
      </c>
      <c r="AC2065" s="15">
        <f t="shared" si="688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586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90">N2066+S2066</f>
        <v>730.4</v>
      </c>
      <c r="Y2066" s="52">
        <f t="shared" ref="Y2066:Y2080" si="691">O2066+T2066</f>
        <v>0</v>
      </c>
      <c r="Z2066" s="52">
        <f t="shared" ref="Z2066:Z2080" si="692">P2066+U2066</f>
        <v>0</v>
      </c>
      <c r="AA2066" s="52">
        <f t="shared" ref="AA2066:AA2080" si="693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801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90"/>
        <v>849.92000000000007</v>
      </c>
      <c r="Y2067" s="14">
        <f t="shared" si="691"/>
        <v>0</v>
      </c>
      <c r="Z2067" s="14">
        <f t="shared" si="692"/>
        <v>0</v>
      </c>
      <c r="AA2067" s="14">
        <f t="shared" si="693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802</v>
      </c>
      <c r="B2068" s="91">
        <v>13</v>
      </c>
      <c r="C2068" s="21" t="s">
        <v>835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90"/>
        <v>690.56</v>
      </c>
      <c r="Y2068" s="14">
        <f t="shared" si="691"/>
        <v>0</v>
      </c>
      <c r="Z2068" s="14">
        <f t="shared" si="692"/>
        <v>0</v>
      </c>
      <c r="AA2068" s="14">
        <f t="shared" si="693"/>
        <v>0</v>
      </c>
      <c r="AB2068" s="14">
        <f>R2068+W2068</f>
        <v>0</v>
      </c>
      <c r="AC2068" s="15">
        <f t="shared" ref="AC2068:AC2080" si="694">ROUND(X2068+Y2068+Z2068+AA2068+AB2068,1)</f>
        <v>690.6</v>
      </c>
      <c r="AD2068" s="48">
        <f>(ROUND(AC2068-AC2066,1)/AC2066)</f>
        <v>-5.4490690032858703E-2</v>
      </c>
      <c r="AE2068" s="113" t="s">
        <v>800</v>
      </c>
      <c r="AF2068" s="60"/>
      <c r="AH2068" s="20"/>
    </row>
    <row r="2069" spans="1:34">
      <c r="A2069" s="99" t="s">
        <v>803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90"/>
        <v>690.56</v>
      </c>
      <c r="Y2069" s="14">
        <f t="shared" si="691"/>
        <v>0</v>
      </c>
      <c r="Z2069" s="14">
        <f t="shared" si="692"/>
        <v>0</v>
      </c>
      <c r="AA2069" s="14">
        <f t="shared" si="693"/>
        <v>0</v>
      </c>
      <c r="AB2069" s="14">
        <f t="shared" ref="AB2069:AB2080" si="695">R2069+W2069</f>
        <v>0</v>
      </c>
      <c r="AC2069" s="15">
        <f t="shared" si="694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804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90"/>
        <v>690.56</v>
      </c>
      <c r="Y2070" s="14">
        <f t="shared" si="691"/>
        <v>0</v>
      </c>
      <c r="Z2070" s="14">
        <f t="shared" si="692"/>
        <v>0</v>
      </c>
      <c r="AA2070" s="14">
        <f t="shared" si="693"/>
        <v>0</v>
      </c>
      <c r="AB2070" s="14">
        <f t="shared" si="695"/>
        <v>0</v>
      </c>
      <c r="AC2070" s="15">
        <f t="shared" si="694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654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90"/>
        <v>665.6</v>
      </c>
      <c r="Y2071" s="14">
        <f t="shared" si="691"/>
        <v>0</v>
      </c>
      <c r="Z2071" s="14">
        <f t="shared" si="692"/>
        <v>0</v>
      </c>
      <c r="AA2071" s="14">
        <f t="shared" si="693"/>
        <v>0</v>
      </c>
      <c r="AB2071" s="14">
        <f t="shared" si="695"/>
        <v>0</v>
      </c>
      <c r="AC2071" s="15">
        <f t="shared" si="694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595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90"/>
        <v>237.38</v>
      </c>
      <c r="Y2072" s="14">
        <f t="shared" si="691"/>
        <v>572.70000000000005</v>
      </c>
      <c r="Z2072" s="14">
        <f t="shared" si="692"/>
        <v>0</v>
      </c>
      <c r="AA2072" s="14">
        <f t="shared" si="693"/>
        <v>0</v>
      </c>
      <c r="AB2072" s="14">
        <f t="shared" si="695"/>
        <v>0</v>
      </c>
      <c r="AC2072" s="15">
        <f t="shared" si="694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830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90"/>
        <v>237.38</v>
      </c>
      <c r="Y2073" s="14">
        <f t="shared" si="691"/>
        <v>0</v>
      </c>
      <c r="Z2073" s="14">
        <f t="shared" si="692"/>
        <v>572.70000000000005</v>
      </c>
      <c r="AA2073" s="14">
        <f t="shared" si="693"/>
        <v>0</v>
      </c>
      <c r="AB2073" s="14">
        <f t="shared" si="695"/>
        <v>0</v>
      </c>
      <c r="AC2073" s="15">
        <f t="shared" si="694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831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90"/>
        <v>237.38</v>
      </c>
      <c r="Y2074" s="14">
        <f t="shared" si="691"/>
        <v>0</v>
      </c>
      <c r="Z2074" s="14">
        <f t="shared" si="692"/>
        <v>0</v>
      </c>
      <c r="AA2074" s="14">
        <f t="shared" si="693"/>
        <v>572.70000000000005</v>
      </c>
      <c r="AB2074" s="14">
        <f t="shared" si="695"/>
        <v>0</v>
      </c>
      <c r="AC2074" s="15">
        <f t="shared" si="694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832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90"/>
        <v>237.38</v>
      </c>
      <c r="Y2075" s="14">
        <f t="shared" si="691"/>
        <v>0</v>
      </c>
      <c r="Z2075" s="14">
        <f t="shared" si="692"/>
        <v>0</v>
      </c>
      <c r="AA2075" s="14">
        <f t="shared" si="693"/>
        <v>0</v>
      </c>
      <c r="AB2075" s="14">
        <f t="shared" si="695"/>
        <v>572.70000000000005</v>
      </c>
      <c r="AC2075" s="15">
        <f t="shared" si="694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833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90"/>
        <v>846.6</v>
      </c>
      <c r="Y2076" s="14">
        <f t="shared" si="691"/>
        <v>0</v>
      </c>
      <c r="Z2076" s="14">
        <f t="shared" si="692"/>
        <v>0</v>
      </c>
      <c r="AA2076" s="14">
        <f t="shared" si="693"/>
        <v>0</v>
      </c>
      <c r="AB2076" s="14">
        <f t="shared" si="695"/>
        <v>0</v>
      </c>
      <c r="AC2076" s="15">
        <f t="shared" si="694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834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90"/>
        <v>846.6</v>
      </c>
      <c r="Y2077" s="14">
        <f t="shared" si="691"/>
        <v>0</v>
      </c>
      <c r="Z2077" s="14">
        <f t="shared" si="692"/>
        <v>0</v>
      </c>
      <c r="AA2077" s="14">
        <f t="shared" si="693"/>
        <v>0</v>
      </c>
      <c r="AB2077" s="14">
        <f t="shared" si="695"/>
        <v>0</v>
      </c>
      <c r="AC2077" s="15">
        <f t="shared" si="694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90"/>
        <v>846.6</v>
      </c>
      <c r="Y2078" s="14">
        <f t="shared" si="691"/>
        <v>0</v>
      </c>
      <c r="Z2078" s="14">
        <f t="shared" si="692"/>
        <v>0</v>
      </c>
      <c r="AA2078" s="14">
        <f t="shared" si="693"/>
        <v>0</v>
      </c>
      <c r="AB2078" s="14">
        <f t="shared" si="695"/>
        <v>0</v>
      </c>
      <c r="AC2078" s="15">
        <f t="shared" si="694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90"/>
        <v>808.75200000000007</v>
      </c>
      <c r="Y2079" s="14">
        <f t="shared" si="691"/>
        <v>0</v>
      </c>
      <c r="Z2079" s="14">
        <f t="shared" si="692"/>
        <v>0</v>
      </c>
      <c r="AA2079" s="14">
        <f t="shared" si="693"/>
        <v>0</v>
      </c>
      <c r="AB2079" s="14">
        <f t="shared" si="695"/>
        <v>0</v>
      </c>
      <c r="AC2079" s="15">
        <f t="shared" si="694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90"/>
        <v>922.96</v>
      </c>
      <c r="Y2080" s="14">
        <f t="shared" si="691"/>
        <v>0</v>
      </c>
      <c r="Z2080" s="14">
        <f t="shared" si="692"/>
        <v>0</v>
      </c>
      <c r="AA2080" s="14">
        <f t="shared" si="693"/>
        <v>0</v>
      </c>
      <c r="AB2080" s="14">
        <f t="shared" si="695"/>
        <v>0</v>
      </c>
      <c r="AC2080" s="15">
        <f t="shared" si="694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96">N2081+S2081</f>
        <v>780</v>
      </c>
      <c r="Y2081" s="52">
        <f t="shared" ref="Y2081:Y2095" si="697">O2081+T2081</f>
        <v>0</v>
      </c>
      <c r="Z2081" s="52">
        <f t="shared" ref="Z2081:Z2095" si="698">P2081+U2081</f>
        <v>0</v>
      </c>
      <c r="AA2081" s="52">
        <f t="shared" ref="AA2081:AA2095" si="699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801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96"/>
        <v>900</v>
      </c>
      <c r="Y2082" s="14">
        <f t="shared" si="697"/>
        <v>0</v>
      </c>
      <c r="Z2082" s="14">
        <f t="shared" si="698"/>
        <v>0</v>
      </c>
      <c r="AA2082" s="14">
        <f t="shared" si="699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802</v>
      </c>
      <c r="B2083" s="93">
        <v>40</v>
      </c>
      <c r="C2083" s="21" t="s">
        <v>835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96"/>
        <v>732</v>
      </c>
      <c r="Y2083" s="14">
        <f t="shared" si="697"/>
        <v>0</v>
      </c>
      <c r="Z2083" s="14">
        <f t="shared" si="698"/>
        <v>0</v>
      </c>
      <c r="AA2083" s="14">
        <f t="shared" si="699"/>
        <v>0</v>
      </c>
      <c r="AB2083" s="14">
        <f>R2083+W2083</f>
        <v>0</v>
      </c>
      <c r="AC2083" s="15">
        <f t="shared" ref="AC2083:AC2095" si="700">ROUND(X2083+Y2083+Z2083+AA2083+AB2083,1)</f>
        <v>732</v>
      </c>
      <c r="AD2083" s="48">
        <f>(ROUND(AC2083-AC2081,1)/AC2081)</f>
        <v>-6.1538461538461542E-2</v>
      </c>
      <c r="AE2083" s="113" t="s">
        <v>800</v>
      </c>
      <c r="AF2083" s="60"/>
      <c r="AH2083" s="20"/>
    </row>
    <row r="2084" spans="1:34">
      <c r="A2084" s="99" t="s">
        <v>803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96"/>
        <v>732</v>
      </c>
      <c r="Y2084" s="14">
        <f t="shared" si="697"/>
        <v>0</v>
      </c>
      <c r="Z2084" s="14">
        <f t="shared" si="698"/>
        <v>0</v>
      </c>
      <c r="AA2084" s="14">
        <f t="shared" si="699"/>
        <v>0</v>
      </c>
      <c r="AB2084" s="14">
        <f t="shared" ref="AB2084:AB2095" si="701">R2084+W2084</f>
        <v>0</v>
      </c>
      <c r="AC2084" s="15">
        <f t="shared" si="700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804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96"/>
        <v>732</v>
      </c>
      <c r="Y2085" s="14">
        <f t="shared" si="697"/>
        <v>0</v>
      </c>
      <c r="Z2085" s="14">
        <f t="shared" si="698"/>
        <v>0</v>
      </c>
      <c r="AA2085" s="14">
        <f t="shared" si="699"/>
        <v>0</v>
      </c>
      <c r="AB2085" s="14">
        <f t="shared" si="701"/>
        <v>0</v>
      </c>
      <c r="AC2085" s="15">
        <f t="shared" si="700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654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96"/>
        <v>732</v>
      </c>
      <c r="Y2086" s="14">
        <f t="shared" si="697"/>
        <v>0</v>
      </c>
      <c r="Z2086" s="14">
        <f t="shared" si="698"/>
        <v>0</v>
      </c>
      <c r="AA2086" s="14">
        <f t="shared" si="699"/>
        <v>0</v>
      </c>
      <c r="AB2086" s="14">
        <f t="shared" si="701"/>
        <v>0</v>
      </c>
      <c r="AC2086" s="15">
        <f t="shared" si="700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595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96"/>
        <v>253.5</v>
      </c>
      <c r="Y2087" s="14">
        <f t="shared" si="697"/>
        <v>607.5</v>
      </c>
      <c r="Z2087" s="14">
        <f t="shared" si="698"/>
        <v>0</v>
      </c>
      <c r="AA2087" s="14">
        <f t="shared" si="699"/>
        <v>0</v>
      </c>
      <c r="AB2087" s="14">
        <f t="shared" si="701"/>
        <v>0</v>
      </c>
      <c r="AC2087" s="15">
        <f t="shared" si="700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830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96"/>
        <v>253.5</v>
      </c>
      <c r="Y2088" s="14">
        <f t="shared" si="697"/>
        <v>0</v>
      </c>
      <c r="Z2088" s="14">
        <f t="shared" si="698"/>
        <v>607.5</v>
      </c>
      <c r="AA2088" s="14">
        <f t="shared" si="699"/>
        <v>0</v>
      </c>
      <c r="AB2088" s="14">
        <f t="shared" si="701"/>
        <v>0</v>
      </c>
      <c r="AC2088" s="15">
        <f t="shared" si="700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831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96"/>
        <v>253.5</v>
      </c>
      <c r="Y2089" s="14">
        <f t="shared" si="697"/>
        <v>0</v>
      </c>
      <c r="Z2089" s="14">
        <f t="shared" si="698"/>
        <v>0</v>
      </c>
      <c r="AA2089" s="14">
        <f t="shared" si="699"/>
        <v>607.5</v>
      </c>
      <c r="AB2089" s="14">
        <f t="shared" si="701"/>
        <v>0</v>
      </c>
      <c r="AC2089" s="15">
        <f t="shared" si="700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832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96"/>
        <v>253.5</v>
      </c>
      <c r="Y2090" s="14">
        <f t="shared" si="697"/>
        <v>0</v>
      </c>
      <c r="Z2090" s="14">
        <f t="shared" si="698"/>
        <v>0</v>
      </c>
      <c r="AA2090" s="14">
        <f t="shared" si="699"/>
        <v>0</v>
      </c>
      <c r="AB2090" s="14">
        <f t="shared" si="701"/>
        <v>607.5</v>
      </c>
      <c r="AC2090" s="15">
        <f t="shared" si="700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833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96"/>
        <v>900</v>
      </c>
      <c r="Y2091" s="14">
        <f t="shared" si="697"/>
        <v>0</v>
      </c>
      <c r="Z2091" s="14">
        <f t="shared" si="698"/>
        <v>0</v>
      </c>
      <c r="AA2091" s="14">
        <f t="shared" si="699"/>
        <v>0</v>
      </c>
      <c r="AB2091" s="14">
        <f t="shared" si="701"/>
        <v>0</v>
      </c>
      <c r="AC2091" s="15">
        <f t="shared" si="700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834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96"/>
        <v>900</v>
      </c>
      <c r="Y2092" s="14">
        <f t="shared" si="697"/>
        <v>0</v>
      </c>
      <c r="Z2092" s="14">
        <f t="shared" si="698"/>
        <v>0</v>
      </c>
      <c r="AA2092" s="14">
        <f t="shared" si="699"/>
        <v>0</v>
      </c>
      <c r="AB2092" s="14">
        <f t="shared" si="701"/>
        <v>0</v>
      </c>
      <c r="AC2092" s="15">
        <f t="shared" si="700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96"/>
        <v>900</v>
      </c>
      <c r="Y2093" s="14">
        <f t="shared" si="697"/>
        <v>0</v>
      </c>
      <c r="Z2093" s="14">
        <f t="shared" si="698"/>
        <v>0</v>
      </c>
      <c r="AA2093" s="14">
        <f t="shared" si="699"/>
        <v>0</v>
      </c>
      <c r="AB2093" s="14">
        <f t="shared" si="701"/>
        <v>0</v>
      </c>
      <c r="AC2093" s="15">
        <f t="shared" si="700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96"/>
        <v>1003.1999999999999</v>
      </c>
      <c r="Y2094" s="14">
        <f t="shared" si="697"/>
        <v>0</v>
      </c>
      <c r="Z2094" s="14">
        <f t="shared" si="698"/>
        <v>0</v>
      </c>
      <c r="AA2094" s="14">
        <f t="shared" si="699"/>
        <v>0</v>
      </c>
      <c r="AB2094" s="14">
        <f t="shared" si="701"/>
        <v>0</v>
      </c>
      <c r="AC2094" s="15">
        <f t="shared" si="700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96"/>
        <v>828</v>
      </c>
      <c r="Y2095" s="14">
        <f t="shared" si="697"/>
        <v>0</v>
      </c>
      <c r="Z2095" s="14">
        <f t="shared" si="698"/>
        <v>0</v>
      </c>
      <c r="AA2095" s="14">
        <f t="shared" si="699"/>
        <v>0</v>
      </c>
      <c r="AB2095" s="14">
        <f t="shared" si="701"/>
        <v>0</v>
      </c>
      <c r="AC2095" s="15">
        <f t="shared" si="700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8" t="s">
        <v>92</v>
      </c>
      <c r="C2096" s="148"/>
      <c r="D2096" s="148"/>
      <c r="E2096" s="148"/>
      <c r="F2096" s="148"/>
      <c r="G2096" s="148"/>
      <c r="H2096" s="148"/>
      <c r="I2096" s="148"/>
      <c r="J2096" s="148"/>
      <c r="K2096" s="148"/>
      <c r="L2096" s="148"/>
      <c r="M2096" s="148"/>
      <c r="N2096" s="148"/>
      <c r="O2096" s="148"/>
      <c r="P2096" s="148"/>
      <c r="Q2096" s="148"/>
      <c r="R2096" s="148"/>
      <c r="S2096" s="148"/>
      <c r="T2096" s="148"/>
      <c r="U2096" s="148"/>
      <c r="V2096" s="148"/>
      <c r="W2096" s="148"/>
      <c r="X2096" s="148"/>
      <c r="Y2096" s="148"/>
      <c r="Z2096" s="148"/>
      <c r="AA2096" s="148"/>
      <c r="AB2096" s="148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702">N2097+S2097</f>
        <v>537.6</v>
      </c>
      <c r="Y2097" s="14">
        <f t="shared" ref="Y2097:Y2172" si="703">O2097+T2097</f>
        <v>0</v>
      </c>
      <c r="Z2097" s="14">
        <f t="shared" ref="Z2097:Z2172" si="704">P2097+U2097</f>
        <v>0</v>
      </c>
      <c r="AA2097" s="14">
        <f t="shared" ref="AA2097:AA2172" si="705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801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702"/>
        <v>622.08000000000015</v>
      </c>
      <c r="Y2098" s="14">
        <f t="shared" si="703"/>
        <v>0</v>
      </c>
      <c r="Z2098" s="14">
        <f t="shared" si="704"/>
        <v>0</v>
      </c>
      <c r="AA2098" s="14">
        <f t="shared" si="705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800</v>
      </c>
      <c r="AF2098" s="60"/>
      <c r="AH2098" s="20"/>
    </row>
    <row r="2099" spans="1:34">
      <c r="A2099" s="99" t="s">
        <v>802</v>
      </c>
      <c r="B2099" s="87">
        <v>12</v>
      </c>
      <c r="C2099" s="21" t="s">
        <v>835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702"/>
        <v>503.03999999999996</v>
      </c>
      <c r="Y2099" s="14">
        <f t="shared" si="703"/>
        <v>0</v>
      </c>
      <c r="Z2099" s="14">
        <f t="shared" si="704"/>
        <v>0</v>
      </c>
      <c r="AA2099" s="14">
        <f t="shared" si="705"/>
        <v>0</v>
      </c>
      <c r="AB2099" s="14">
        <f>R2099+W2099</f>
        <v>0</v>
      </c>
      <c r="AC2099" s="15">
        <f t="shared" ref="AC2099:AC2111" si="706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803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702"/>
        <v>503.03999999999996</v>
      </c>
      <c r="Y2100" s="14">
        <f t="shared" si="703"/>
        <v>0</v>
      </c>
      <c r="Z2100" s="14">
        <f t="shared" si="704"/>
        <v>0</v>
      </c>
      <c r="AA2100" s="14">
        <f t="shared" si="705"/>
        <v>0</v>
      </c>
      <c r="AB2100" s="14">
        <f t="shared" ref="AB2100:AB2112" si="707">R2100+W2100</f>
        <v>0</v>
      </c>
      <c r="AC2100" s="15">
        <f t="shared" si="706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804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702"/>
        <v>503.03999999999996</v>
      </c>
      <c r="Y2101" s="14">
        <f t="shared" si="703"/>
        <v>0</v>
      </c>
      <c r="Z2101" s="14">
        <f t="shared" si="704"/>
        <v>0</v>
      </c>
      <c r="AA2101" s="14">
        <f t="shared" si="705"/>
        <v>0</v>
      </c>
      <c r="AB2101" s="14">
        <f t="shared" si="707"/>
        <v>0</v>
      </c>
      <c r="AC2101" s="15">
        <f t="shared" si="706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654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702"/>
        <v>503.03999999999996</v>
      </c>
      <c r="Y2102" s="14">
        <f t="shared" si="703"/>
        <v>0</v>
      </c>
      <c r="Z2102" s="14">
        <f t="shared" si="704"/>
        <v>0</v>
      </c>
      <c r="AA2102" s="14">
        <f t="shared" si="705"/>
        <v>0</v>
      </c>
      <c r="AB2102" s="14">
        <f t="shared" si="707"/>
        <v>0</v>
      </c>
      <c r="AC2102" s="15">
        <f t="shared" si="706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595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702"/>
        <v>174.72000000000003</v>
      </c>
      <c r="Y2103" s="14">
        <f t="shared" si="703"/>
        <v>417.59999999999997</v>
      </c>
      <c r="Z2103" s="14">
        <f t="shared" si="704"/>
        <v>0</v>
      </c>
      <c r="AA2103" s="14">
        <f t="shared" si="705"/>
        <v>0</v>
      </c>
      <c r="AB2103" s="14">
        <f t="shared" si="707"/>
        <v>0</v>
      </c>
      <c r="AC2103" s="15">
        <f t="shared" si="706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830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702"/>
        <v>174.72000000000003</v>
      </c>
      <c r="Y2104" s="14">
        <f t="shared" si="703"/>
        <v>0</v>
      </c>
      <c r="Z2104" s="14">
        <f t="shared" si="704"/>
        <v>417.59999999999997</v>
      </c>
      <c r="AA2104" s="14">
        <f t="shared" si="705"/>
        <v>0</v>
      </c>
      <c r="AB2104" s="14">
        <f t="shared" si="707"/>
        <v>0</v>
      </c>
      <c r="AC2104" s="15">
        <f t="shared" si="706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831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702"/>
        <v>174.72000000000003</v>
      </c>
      <c r="Y2105" s="14">
        <f t="shared" si="703"/>
        <v>0</v>
      </c>
      <c r="Z2105" s="14">
        <f t="shared" si="704"/>
        <v>0</v>
      </c>
      <c r="AA2105" s="14">
        <f t="shared" si="705"/>
        <v>417.59999999999997</v>
      </c>
      <c r="AB2105" s="14">
        <f t="shared" si="707"/>
        <v>0</v>
      </c>
      <c r="AC2105" s="15">
        <f t="shared" si="706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832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702"/>
        <v>174.72000000000003</v>
      </c>
      <c r="Y2106" s="14">
        <f t="shared" si="703"/>
        <v>0</v>
      </c>
      <c r="Z2106" s="14">
        <f t="shared" si="704"/>
        <v>0</v>
      </c>
      <c r="AA2106" s="14">
        <f t="shared" si="705"/>
        <v>0</v>
      </c>
      <c r="AB2106" s="14">
        <f t="shared" si="707"/>
        <v>417.59999999999997</v>
      </c>
      <c r="AC2106" s="15">
        <f t="shared" si="706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833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702"/>
        <v>619.20000000000005</v>
      </c>
      <c r="Y2107" s="14">
        <f t="shared" si="703"/>
        <v>0</v>
      </c>
      <c r="Z2107" s="14">
        <f t="shared" si="704"/>
        <v>0</v>
      </c>
      <c r="AA2107" s="14">
        <f t="shared" si="705"/>
        <v>0</v>
      </c>
      <c r="AB2107" s="14">
        <f t="shared" si="707"/>
        <v>0</v>
      </c>
      <c r="AC2107" s="15">
        <f t="shared" si="706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834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702"/>
        <v>619.20000000000005</v>
      </c>
      <c r="Y2108" s="14">
        <f t="shared" si="703"/>
        <v>0</v>
      </c>
      <c r="Z2108" s="14">
        <f t="shared" si="704"/>
        <v>0</v>
      </c>
      <c r="AA2108" s="14">
        <f t="shared" si="705"/>
        <v>0</v>
      </c>
      <c r="AB2108" s="14">
        <f t="shared" si="707"/>
        <v>0</v>
      </c>
      <c r="AC2108" s="15">
        <f t="shared" si="706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702"/>
        <v>619.20000000000005</v>
      </c>
      <c r="Y2109" s="14">
        <f t="shared" si="703"/>
        <v>0</v>
      </c>
      <c r="Z2109" s="14">
        <f t="shared" si="704"/>
        <v>0</v>
      </c>
      <c r="AA2109" s="14">
        <f t="shared" si="705"/>
        <v>0</v>
      </c>
      <c r="AB2109" s="14">
        <f t="shared" si="707"/>
        <v>0</v>
      </c>
      <c r="AC2109" s="15">
        <f t="shared" si="706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702"/>
        <v>684.28800000000012</v>
      </c>
      <c r="Y2110" s="14">
        <f t="shared" si="703"/>
        <v>0</v>
      </c>
      <c r="Z2110" s="14">
        <f t="shared" si="704"/>
        <v>0</v>
      </c>
      <c r="AA2110" s="14">
        <f t="shared" si="705"/>
        <v>0</v>
      </c>
      <c r="AB2110" s="14">
        <f t="shared" si="707"/>
        <v>0</v>
      </c>
      <c r="AC2110" s="15">
        <f t="shared" si="706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702"/>
        <v>578.30400000000009</v>
      </c>
      <c r="Y2111" s="14">
        <f t="shared" si="703"/>
        <v>0</v>
      </c>
      <c r="Z2111" s="14">
        <f t="shared" si="704"/>
        <v>0</v>
      </c>
      <c r="AA2111" s="14">
        <f t="shared" si="705"/>
        <v>0</v>
      </c>
      <c r="AB2111" s="14">
        <f t="shared" si="707"/>
        <v>0</v>
      </c>
      <c r="AC2111" s="15">
        <f t="shared" si="706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702"/>
        <v>540.79999999999995</v>
      </c>
      <c r="Y2112" s="52">
        <f t="shared" si="703"/>
        <v>0</v>
      </c>
      <c r="Z2112" s="52">
        <f t="shared" si="704"/>
        <v>0</v>
      </c>
      <c r="AA2112" s="52">
        <f t="shared" si="705"/>
        <v>0</v>
      </c>
      <c r="AB2112" s="52">
        <f t="shared" si="707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801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702"/>
        <v>624</v>
      </c>
      <c r="Y2113" s="14">
        <f t="shared" si="703"/>
        <v>0</v>
      </c>
      <c r="Z2113" s="14">
        <f t="shared" si="704"/>
        <v>0</v>
      </c>
      <c r="AA2113" s="14">
        <f t="shared" si="705"/>
        <v>0</v>
      </c>
      <c r="AB2113" s="14">
        <f t="shared" ref="AB2113:AB2129" si="708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800</v>
      </c>
      <c r="AF2113" s="60"/>
      <c r="AH2113" s="20"/>
    </row>
    <row r="2114" spans="1:34">
      <c r="A2114" s="99" t="s">
        <v>802</v>
      </c>
      <c r="B2114" s="89">
        <v>8</v>
      </c>
      <c r="C2114" s="21" t="s">
        <v>835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702"/>
        <v>507.52000000000004</v>
      </c>
      <c r="Y2114" s="14">
        <f t="shared" si="703"/>
        <v>0</v>
      </c>
      <c r="Z2114" s="14">
        <f t="shared" si="704"/>
        <v>0</v>
      </c>
      <c r="AA2114" s="14">
        <f t="shared" si="705"/>
        <v>0</v>
      </c>
      <c r="AB2114" s="14">
        <f t="shared" si="708"/>
        <v>0</v>
      </c>
      <c r="AC2114" s="15">
        <f t="shared" ref="AC2114:AC2126" si="709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803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702"/>
        <v>507.52000000000004</v>
      </c>
      <c r="Y2115" s="14">
        <f t="shared" si="703"/>
        <v>0</v>
      </c>
      <c r="Z2115" s="14">
        <f t="shared" si="704"/>
        <v>0</v>
      </c>
      <c r="AA2115" s="14">
        <f t="shared" si="705"/>
        <v>0</v>
      </c>
      <c r="AB2115" s="14">
        <f t="shared" si="708"/>
        <v>0</v>
      </c>
      <c r="AC2115" s="15">
        <f t="shared" si="709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804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702"/>
        <v>507.52000000000004</v>
      </c>
      <c r="Y2116" s="14">
        <f t="shared" si="703"/>
        <v>0</v>
      </c>
      <c r="Z2116" s="14">
        <f t="shared" si="704"/>
        <v>0</v>
      </c>
      <c r="AA2116" s="14">
        <f t="shared" si="705"/>
        <v>0</v>
      </c>
      <c r="AB2116" s="14">
        <f t="shared" si="708"/>
        <v>0</v>
      </c>
      <c r="AC2116" s="15">
        <f t="shared" si="709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654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702"/>
        <v>507.52000000000004</v>
      </c>
      <c r="Y2117" s="14">
        <f t="shared" si="703"/>
        <v>0</v>
      </c>
      <c r="Z2117" s="14">
        <f t="shared" si="704"/>
        <v>0</v>
      </c>
      <c r="AA2117" s="14">
        <f t="shared" si="705"/>
        <v>0</v>
      </c>
      <c r="AB2117" s="14">
        <f t="shared" si="708"/>
        <v>0</v>
      </c>
      <c r="AC2117" s="15">
        <f t="shared" si="709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595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702"/>
        <v>175.76000000000002</v>
      </c>
      <c r="Y2118" s="14">
        <f t="shared" si="703"/>
        <v>421.2</v>
      </c>
      <c r="Z2118" s="14">
        <f t="shared" si="704"/>
        <v>0</v>
      </c>
      <c r="AA2118" s="14">
        <f t="shared" si="705"/>
        <v>0</v>
      </c>
      <c r="AB2118" s="14">
        <f t="shared" si="708"/>
        <v>0</v>
      </c>
      <c r="AC2118" s="15">
        <f t="shared" si="709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830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702"/>
        <v>175.76000000000002</v>
      </c>
      <c r="Y2119" s="14">
        <f t="shared" si="703"/>
        <v>0</v>
      </c>
      <c r="Z2119" s="14">
        <f t="shared" si="704"/>
        <v>567</v>
      </c>
      <c r="AA2119" s="14">
        <f t="shared" si="705"/>
        <v>0</v>
      </c>
      <c r="AB2119" s="14">
        <f t="shared" si="708"/>
        <v>0</v>
      </c>
      <c r="AC2119" s="15">
        <f t="shared" si="709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831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702"/>
        <v>175.76000000000002</v>
      </c>
      <c r="Y2120" s="14">
        <f t="shared" si="703"/>
        <v>0</v>
      </c>
      <c r="Z2120" s="14">
        <f t="shared" si="704"/>
        <v>0</v>
      </c>
      <c r="AA2120" s="14">
        <f t="shared" si="705"/>
        <v>421.2</v>
      </c>
      <c r="AB2120" s="14">
        <f t="shared" si="708"/>
        <v>0</v>
      </c>
      <c r="AC2120" s="15">
        <f t="shared" si="709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832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702"/>
        <v>175.76000000000002</v>
      </c>
      <c r="Y2121" s="14">
        <f t="shared" si="703"/>
        <v>0</v>
      </c>
      <c r="Z2121" s="14">
        <f t="shared" si="704"/>
        <v>0</v>
      </c>
      <c r="AA2121" s="14">
        <f t="shared" si="705"/>
        <v>0</v>
      </c>
      <c r="AB2121" s="14">
        <f t="shared" si="708"/>
        <v>421.2</v>
      </c>
      <c r="AC2121" s="15">
        <f t="shared" si="709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833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702"/>
        <v>624</v>
      </c>
      <c r="Y2122" s="14">
        <f t="shared" si="703"/>
        <v>0</v>
      </c>
      <c r="Z2122" s="14">
        <f t="shared" si="704"/>
        <v>0</v>
      </c>
      <c r="AA2122" s="14">
        <f t="shared" si="705"/>
        <v>0</v>
      </c>
      <c r="AB2122" s="14">
        <f t="shared" si="708"/>
        <v>0</v>
      </c>
      <c r="AC2122" s="15">
        <f t="shared" si="709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834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702"/>
        <v>624</v>
      </c>
      <c r="Y2123" s="14">
        <f t="shared" si="703"/>
        <v>0</v>
      </c>
      <c r="Z2123" s="14">
        <f t="shared" si="704"/>
        <v>0</v>
      </c>
      <c r="AA2123" s="14">
        <f t="shared" si="705"/>
        <v>0</v>
      </c>
      <c r="AB2123" s="14">
        <f t="shared" si="708"/>
        <v>0</v>
      </c>
      <c r="AC2123" s="15">
        <f t="shared" si="709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702"/>
        <v>624</v>
      </c>
      <c r="Y2124" s="14">
        <f t="shared" si="703"/>
        <v>0</v>
      </c>
      <c r="Z2124" s="14">
        <f t="shared" si="704"/>
        <v>0</v>
      </c>
      <c r="AA2124" s="14">
        <f t="shared" si="705"/>
        <v>0</v>
      </c>
      <c r="AB2124" s="14">
        <f t="shared" si="708"/>
        <v>0</v>
      </c>
      <c r="AC2124" s="15">
        <f t="shared" si="709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702"/>
        <v>676.41600000000005</v>
      </c>
      <c r="Y2125" s="14">
        <f t="shared" si="703"/>
        <v>0</v>
      </c>
      <c r="Z2125" s="14">
        <f t="shared" si="704"/>
        <v>0</v>
      </c>
      <c r="AA2125" s="14">
        <f t="shared" si="705"/>
        <v>0</v>
      </c>
      <c r="AB2125" s="14">
        <f t="shared" si="708"/>
        <v>0</v>
      </c>
      <c r="AC2125" s="15">
        <f t="shared" si="709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702"/>
        <v>593.21600000000001</v>
      </c>
      <c r="Y2126" s="14">
        <f t="shared" si="703"/>
        <v>0</v>
      </c>
      <c r="Z2126" s="14">
        <f t="shared" si="704"/>
        <v>0</v>
      </c>
      <c r="AA2126" s="14">
        <f t="shared" si="705"/>
        <v>0</v>
      </c>
      <c r="AB2126" s="14">
        <f t="shared" si="708"/>
        <v>0</v>
      </c>
      <c r="AC2126" s="15">
        <f t="shared" si="709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584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710">N2127+S2127</f>
        <v>528</v>
      </c>
      <c r="Y2127" s="52">
        <f t="shared" ref="Y2127:Y2141" si="711">O2127+T2127</f>
        <v>0</v>
      </c>
      <c r="Z2127" s="52">
        <f t="shared" ref="Z2127:Z2141" si="712">P2127+U2127</f>
        <v>0</v>
      </c>
      <c r="AA2127" s="52">
        <f t="shared" ref="AA2127:AA2141" si="713">Q2127+V2127</f>
        <v>0</v>
      </c>
      <c r="AB2127" s="52">
        <f t="shared" si="708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801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710"/>
        <v>611.6</v>
      </c>
      <c r="Y2128" s="14">
        <f t="shared" si="711"/>
        <v>0</v>
      </c>
      <c r="Z2128" s="14">
        <f t="shared" si="712"/>
        <v>0</v>
      </c>
      <c r="AA2128" s="14">
        <f t="shared" si="713"/>
        <v>0</v>
      </c>
      <c r="AB2128" s="14">
        <f t="shared" si="708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800</v>
      </c>
      <c r="AF2128" s="60"/>
      <c r="AH2128" s="20"/>
    </row>
    <row r="2129" spans="1:34">
      <c r="A2129" s="99" t="s">
        <v>802</v>
      </c>
      <c r="B2129" s="87">
        <v>12</v>
      </c>
      <c r="C2129" s="21" t="s">
        <v>835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710"/>
        <v>497.20000000000005</v>
      </c>
      <c r="Y2129" s="14">
        <f t="shared" si="711"/>
        <v>0</v>
      </c>
      <c r="Z2129" s="14">
        <f t="shared" si="712"/>
        <v>0</v>
      </c>
      <c r="AA2129" s="14">
        <f t="shared" si="713"/>
        <v>0</v>
      </c>
      <c r="AB2129" s="14">
        <f t="shared" si="708"/>
        <v>0</v>
      </c>
      <c r="AC2129" s="15">
        <f t="shared" ref="AC2129:AC2141" si="714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803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710"/>
        <v>497.20000000000005</v>
      </c>
      <c r="Y2130" s="14">
        <f t="shared" si="711"/>
        <v>0</v>
      </c>
      <c r="Z2130" s="14">
        <f t="shared" si="712"/>
        <v>0</v>
      </c>
      <c r="AA2130" s="14">
        <f t="shared" si="713"/>
        <v>0</v>
      </c>
      <c r="AB2130" s="14">
        <f t="shared" ref="AB2130:AB2141" si="715">R2130+W2130</f>
        <v>0</v>
      </c>
      <c r="AC2130" s="15">
        <f t="shared" si="714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804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710"/>
        <v>497.20000000000005</v>
      </c>
      <c r="Y2131" s="14">
        <f t="shared" si="711"/>
        <v>0</v>
      </c>
      <c r="Z2131" s="14">
        <f t="shared" si="712"/>
        <v>0</v>
      </c>
      <c r="AA2131" s="14">
        <f t="shared" si="713"/>
        <v>0</v>
      </c>
      <c r="AB2131" s="14">
        <f t="shared" si="715"/>
        <v>0</v>
      </c>
      <c r="AC2131" s="15">
        <f t="shared" si="714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654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710"/>
        <v>497.20000000000005</v>
      </c>
      <c r="Y2132" s="14">
        <f t="shared" si="711"/>
        <v>0</v>
      </c>
      <c r="Z2132" s="14">
        <f t="shared" si="712"/>
        <v>0</v>
      </c>
      <c r="AA2132" s="14">
        <f t="shared" si="713"/>
        <v>0</v>
      </c>
      <c r="AB2132" s="14">
        <f t="shared" si="715"/>
        <v>0</v>
      </c>
      <c r="AC2132" s="15">
        <f t="shared" si="714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595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710"/>
        <v>171.6</v>
      </c>
      <c r="Y2133" s="14">
        <f t="shared" si="711"/>
        <v>412.5</v>
      </c>
      <c r="Z2133" s="14">
        <f t="shared" si="712"/>
        <v>0</v>
      </c>
      <c r="AA2133" s="14">
        <f t="shared" si="713"/>
        <v>0</v>
      </c>
      <c r="AB2133" s="14">
        <f t="shared" si="715"/>
        <v>0</v>
      </c>
      <c r="AC2133" s="15">
        <f t="shared" si="714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830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710"/>
        <v>171.6</v>
      </c>
      <c r="Y2134" s="14">
        <f t="shared" si="711"/>
        <v>0</v>
      </c>
      <c r="Z2134" s="14">
        <f t="shared" si="712"/>
        <v>412.5</v>
      </c>
      <c r="AA2134" s="14">
        <f t="shared" si="713"/>
        <v>0</v>
      </c>
      <c r="AB2134" s="14">
        <f t="shared" si="715"/>
        <v>0</v>
      </c>
      <c r="AC2134" s="15">
        <f t="shared" si="714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831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710"/>
        <v>171.6</v>
      </c>
      <c r="Y2135" s="14">
        <f t="shared" si="711"/>
        <v>0</v>
      </c>
      <c r="Z2135" s="14">
        <f t="shared" si="712"/>
        <v>0</v>
      </c>
      <c r="AA2135" s="14">
        <f t="shared" si="713"/>
        <v>412.5</v>
      </c>
      <c r="AB2135" s="14">
        <f t="shared" si="715"/>
        <v>0</v>
      </c>
      <c r="AC2135" s="15">
        <f t="shared" si="714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832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710"/>
        <v>171.6</v>
      </c>
      <c r="Y2136" s="14">
        <f t="shared" si="711"/>
        <v>0</v>
      </c>
      <c r="Z2136" s="14">
        <f t="shared" si="712"/>
        <v>0</v>
      </c>
      <c r="AA2136" s="14">
        <f t="shared" si="713"/>
        <v>0</v>
      </c>
      <c r="AB2136" s="14">
        <f t="shared" si="715"/>
        <v>412.5</v>
      </c>
      <c r="AC2136" s="15">
        <f t="shared" si="714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833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710"/>
        <v>610.5</v>
      </c>
      <c r="Y2137" s="14">
        <f t="shared" si="711"/>
        <v>0</v>
      </c>
      <c r="Z2137" s="14">
        <f t="shared" si="712"/>
        <v>0</v>
      </c>
      <c r="AA2137" s="14">
        <f t="shared" si="713"/>
        <v>0</v>
      </c>
      <c r="AB2137" s="14">
        <f t="shared" si="715"/>
        <v>0</v>
      </c>
      <c r="AC2137" s="15">
        <f t="shared" si="714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834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710"/>
        <v>610.5</v>
      </c>
      <c r="Y2138" s="14">
        <f t="shared" si="711"/>
        <v>0</v>
      </c>
      <c r="Z2138" s="14">
        <f t="shared" si="712"/>
        <v>0</v>
      </c>
      <c r="AA2138" s="14">
        <f t="shared" si="713"/>
        <v>0</v>
      </c>
      <c r="AB2138" s="14">
        <f t="shared" si="715"/>
        <v>0</v>
      </c>
      <c r="AC2138" s="15">
        <f t="shared" si="714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710"/>
        <v>610.5</v>
      </c>
      <c r="Y2139" s="14">
        <f t="shared" si="711"/>
        <v>0</v>
      </c>
      <c r="Z2139" s="14">
        <f t="shared" si="712"/>
        <v>0</v>
      </c>
      <c r="AA2139" s="14">
        <f t="shared" si="713"/>
        <v>0</v>
      </c>
      <c r="AB2139" s="14">
        <f t="shared" si="715"/>
        <v>0</v>
      </c>
      <c r="AC2139" s="15">
        <f t="shared" si="714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710"/>
        <v>667.04</v>
      </c>
      <c r="Y2140" s="14">
        <f t="shared" si="711"/>
        <v>0</v>
      </c>
      <c r="Z2140" s="14">
        <f t="shared" si="712"/>
        <v>0</v>
      </c>
      <c r="AA2140" s="14">
        <f t="shared" si="713"/>
        <v>0</v>
      </c>
      <c r="AB2140" s="14">
        <f t="shared" si="715"/>
        <v>0</v>
      </c>
      <c r="AC2140" s="15">
        <f t="shared" si="714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710"/>
        <v>578.16000000000008</v>
      </c>
      <c r="Y2141" s="14">
        <f t="shared" si="711"/>
        <v>0</v>
      </c>
      <c r="Z2141" s="14">
        <f t="shared" si="712"/>
        <v>0</v>
      </c>
      <c r="AA2141" s="14">
        <f t="shared" si="713"/>
        <v>0</v>
      </c>
      <c r="AB2141" s="14">
        <f t="shared" si="715"/>
        <v>0</v>
      </c>
      <c r="AC2141" s="15">
        <f t="shared" si="714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702"/>
        <v>612</v>
      </c>
      <c r="Y2142" s="52">
        <f t="shared" si="703"/>
        <v>0</v>
      </c>
      <c r="Z2142" s="52">
        <f t="shared" si="704"/>
        <v>0</v>
      </c>
      <c r="AA2142" s="52">
        <f t="shared" si="705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801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702"/>
        <v>705.84</v>
      </c>
      <c r="Y2143" s="14">
        <f t="shared" si="703"/>
        <v>0</v>
      </c>
      <c r="Z2143" s="14">
        <f t="shared" si="704"/>
        <v>0</v>
      </c>
      <c r="AA2143" s="14">
        <f t="shared" si="705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800</v>
      </c>
      <c r="AF2143" s="60"/>
      <c r="AH2143" s="20"/>
    </row>
    <row r="2144" spans="1:34">
      <c r="A2144" s="99" t="s">
        <v>802</v>
      </c>
      <c r="B2144" s="91">
        <v>28</v>
      </c>
      <c r="C2144" s="21" t="s">
        <v>835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702"/>
        <v>571.20000000000005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 t="shared" ref="AC2144:AC2156" si="716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803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702"/>
        <v>571.20000000000005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 t="shared" ref="AB2145:AB2156" si="717">R2145+W2145</f>
        <v>0</v>
      </c>
      <c r="AC2145" s="15">
        <f t="shared" si="716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804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702"/>
        <v>571.20000000000005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si="717"/>
        <v>0</v>
      </c>
      <c r="AC2146" s="15">
        <f t="shared" si="716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654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702"/>
        <v>571.20000000000005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17"/>
        <v>0</v>
      </c>
      <c r="AC2147" s="15">
        <f t="shared" si="716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595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702"/>
        <v>198.89999999999998</v>
      </c>
      <c r="Y2148" s="14">
        <f t="shared" si="703"/>
        <v>474.3</v>
      </c>
      <c r="Z2148" s="14">
        <f t="shared" si="704"/>
        <v>0</v>
      </c>
      <c r="AA2148" s="14">
        <f t="shared" si="705"/>
        <v>0</v>
      </c>
      <c r="AB2148" s="14">
        <f t="shared" si="717"/>
        <v>0</v>
      </c>
      <c r="AC2148" s="15">
        <f t="shared" si="716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830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702"/>
        <v>198.89999999999998</v>
      </c>
      <c r="Y2149" s="14">
        <f t="shared" si="703"/>
        <v>0</v>
      </c>
      <c r="Z2149" s="14">
        <f t="shared" si="704"/>
        <v>474.3</v>
      </c>
      <c r="AA2149" s="14">
        <f t="shared" si="705"/>
        <v>0</v>
      </c>
      <c r="AB2149" s="14">
        <f t="shared" si="717"/>
        <v>0</v>
      </c>
      <c r="AC2149" s="15">
        <f t="shared" si="716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831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702"/>
        <v>198.89999999999998</v>
      </c>
      <c r="Y2150" s="14">
        <f t="shared" si="703"/>
        <v>0</v>
      </c>
      <c r="Z2150" s="14">
        <f t="shared" si="704"/>
        <v>0</v>
      </c>
      <c r="AA2150" s="14">
        <f t="shared" si="705"/>
        <v>474.3</v>
      </c>
      <c r="AB2150" s="14">
        <f t="shared" si="717"/>
        <v>0</v>
      </c>
      <c r="AC2150" s="15">
        <f t="shared" si="716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832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702"/>
        <v>198.89999999999998</v>
      </c>
      <c r="Y2151" s="14">
        <f t="shared" si="703"/>
        <v>0</v>
      </c>
      <c r="Z2151" s="14">
        <f t="shared" si="704"/>
        <v>0</v>
      </c>
      <c r="AA2151" s="14">
        <f t="shared" si="705"/>
        <v>0</v>
      </c>
      <c r="AB2151" s="14">
        <f t="shared" si="717"/>
        <v>474.3</v>
      </c>
      <c r="AC2151" s="15">
        <f t="shared" si="716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833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702"/>
        <v>703.8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17"/>
        <v>0</v>
      </c>
      <c r="AC2152" s="15">
        <f t="shared" si="716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834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702"/>
        <v>703.8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17"/>
        <v>0</v>
      </c>
      <c r="AC2153" s="15">
        <f t="shared" si="716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702"/>
        <v>703.8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17"/>
        <v>0</v>
      </c>
      <c r="AC2154" s="15">
        <f t="shared" si="716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702"/>
        <v>778.46400000000006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17"/>
        <v>0</v>
      </c>
      <c r="AC2155" s="15">
        <f t="shared" si="716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702"/>
        <v>653.6160000000001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17"/>
        <v>0</v>
      </c>
      <c r="AC2156" s="15">
        <f t="shared" si="716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702"/>
        <v>580</v>
      </c>
      <c r="Y2157" s="52">
        <f t="shared" si="703"/>
        <v>0</v>
      </c>
      <c r="Z2157" s="52">
        <f t="shared" si="704"/>
        <v>0</v>
      </c>
      <c r="AA2157" s="52">
        <f t="shared" si="705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801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718">N2158+S2158</f>
        <v>668</v>
      </c>
      <c r="Y2158" s="14">
        <f t="shared" ref="Y2158:Y2171" si="719">O2158+T2158</f>
        <v>0</v>
      </c>
      <c r="Z2158" s="14">
        <f t="shared" ref="Z2158:Z2171" si="720">P2158+U2158</f>
        <v>0</v>
      </c>
      <c r="AA2158" s="14">
        <f t="shared" ref="AA2158:AA2171" si="721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800</v>
      </c>
      <c r="AF2158" s="60"/>
      <c r="AH2158" s="20"/>
    </row>
    <row r="2159" spans="1:34">
      <c r="A2159" s="99" t="s">
        <v>802</v>
      </c>
      <c r="B2159" s="93">
        <v>24</v>
      </c>
      <c r="C2159" s="21" t="s">
        <v>835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18"/>
        <v>542</v>
      </c>
      <c r="Y2159" s="14">
        <f t="shared" si="719"/>
        <v>0</v>
      </c>
      <c r="Z2159" s="14">
        <f t="shared" si="720"/>
        <v>0</v>
      </c>
      <c r="AA2159" s="14">
        <f t="shared" si="721"/>
        <v>0</v>
      </c>
      <c r="AB2159" s="14">
        <f>R2159+W2159</f>
        <v>0</v>
      </c>
      <c r="AC2159" s="15">
        <f t="shared" ref="AC2159:AC2171" si="722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803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18"/>
        <v>542</v>
      </c>
      <c r="Y2160" s="14">
        <f t="shared" si="719"/>
        <v>0</v>
      </c>
      <c r="Z2160" s="14">
        <f t="shared" si="720"/>
        <v>0</v>
      </c>
      <c r="AA2160" s="14">
        <f t="shared" si="721"/>
        <v>0</v>
      </c>
      <c r="AB2160" s="14">
        <f t="shared" ref="AB2160:AB2171" si="723">R2160+W2160</f>
        <v>0</v>
      </c>
      <c r="AC2160" s="15">
        <f t="shared" si="722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804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18"/>
        <v>542</v>
      </c>
      <c r="Y2161" s="14">
        <f t="shared" si="719"/>
        <v>0</v>
      </c>
      <c r="Z2161" s="14">
        <f t="shared" si="720"/>
        <v>0</v>
      </c>
      <c r="AA2161" s="14">
        <f t="shared" si="721"/>
        <v>0</v>
      </c>
      <c r="AB2161" s="14">
        <f t="shared" si="723"/>
        <v>0</v>
      </c>
      <c r="AC2161" s="15">
        <f t="shared" si="722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654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18"/>
        <v>542</v>
      </c>
      <c r="Y2162" s="14">
        <f t="shared" si="719"/>
        <v>0</v>
      </c>
      <c r="Z2162" s="14">
        <f t="shared" si="720"/>
        <v>0</v>
      </c>
      <c r="AA2162" s="14">
        <f t="shared" si="721"/>
        <v>0</v>
      </c>
      <c r="AB2162" s="14">
        <f t="shared" si="723"/>
        <v>0</v>
      </c>
      <c r="AC2162" s="15">
        <f t="shared" si="722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595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18"/>
        <v>188.5</v>
      </c>
      <c r="Y2163" s="14">
        <f t="shared" si="719"/>
        <v>450</v>
      </c>
      <c r="Z2163" s="14">
        <f t="shared" si="720"/>
        <v>0</v>
      </c>
      <c r="AA2163" s="14">
        <f t="shared" si="721"/>
        <v>0</v>
      </c>
      <c r="AB2163" s="14">
        <f t="shared" si="723"/>
        <v>0</v>
      </c>
      <c r="AC2163" s="15">
        <f t="shared" si="722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830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18"/>
        <v>188.5</v>
      </c>
      <c r="Y2164" s="14">
        <f t="shared" si="719"/>
        <v>0</v>
      </c>
      <c r="Z2164" s="14">
        <f t="shared" si="720"/>
        <v>450</v>
      </c>
      <c r="AA2164" s="14">
        <f t="shared" si="721"/>
        <v>0</v>
      </c>
      <c r="AB2164" s="14">
        <f t="shared" si="723"/>
        <v>0</v>
      </c>
      <c r="AC2164" s="15">
        <f t="shared" si="722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831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718"/>
        <v>188.5</v>
      </c>
      <c r="Y2165" s="14">
        <f t="shared" si="719"/>
        <v>0</v>
      </c>
      <c r="Z2165" s="14">
        <f t="shared" si="720"/>
        <v>0</v>
      </c>
      <c r="AA2165" s="14">
        <f t="shared" si="721"/>
        <v>450</v>
      </c>
      <c r="AB2165" s="14">
        <f t="shared" si="723"/>
        <v>0</v>
      </c>
      <c r="AC2165" s="15">
        <f t="shared" si="722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832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718"/>
        <v>188.5</v>
      </c>
      <c r="Y2166" s="14">
        <f t="shared" si="719"/>
        <v>0</v>
      </c>
      <c r="Z2166" s="14">
        <f t="shared" si="720"/>
        <v>0</v>
      </c>
      <c r="AA2166" s="14">
        <f t="shared" si="721"/>
        <v>0</v>
      </c>
      <c r="AB2166" s="14">
        <f t="shared" si="723"/>
        <v>450</v>
      </c>
      <c r="AC2166" s="15">
        <f t="shared" si="722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833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18"/>
        <v>666</v>
      </c>
      <c r="Y2167" s="14">
        <f t="shared" si="719"/>
        <v>0</v>
      </c>
      <c r="Z2167" s="14">
        <f t="shared" si="720"/>
        <v>0</v>
      </c>
      <c r="AA2167" s="14">
        <f t="shared" si="721"/>
        <v>0</v>
      </c>
      <c r="AB2167" s="14">
        <f t="shared" si="723"/>
        <v>0</v>
      </c>
      <c r="AC2167" s="15">
        <f t="shared" si="722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834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18"/>
        <v>666</v>
      </c>
      <c r="Y2168" s="14">
        <f t="shared" si="719"/>
        <v>0</v>
      </c>
      <c r="Z2168" s="14">
        <f t="shared" si="720"/>
        <v>0</v>
      </c>
      <c r="AA2168" s="14">
        <f t="shared" si="721"/>
        <v>0</v>
      </c>
      <c r="AB2168" s="14">
        <f t="shared" si="723"/>
        <v>0</v>
      </c>
      <c r="AC2168" s="15">
        <f t="shared" si="722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18"/>
        <v>666</v>
      </c>
      <c r="Y2169" s="14">
        <f t="shared" si="719"/>
        <v>0</v>
      </c>
      <c r="Z2169" s="14">
        <f t="shared" si="720"/>
        <v>0</v>
      </c>
      <c r="AA2169" s="14">
        <f t="shared" si="721"/>
        <v>0</v>
      </c>
      <c r="AB2169" s="14">
        <f t="shared" si="723"/>
        <v>0</v>
      </c>
      <c r="AC2169" s="15">
        <f t="shared" si="722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18"/>
        <v>728.80000000000007</v>
      </c>
      <c r="Y2170" s="14">
        <f t="shared" si="719"/>
        <v>0</v>
      </c>
      <c r="Z2170" s="14">
        <f t="shared" si="720"/>
        <v>0</v>
      </c>
      <c r="AA2170" s="14">
        <f t="shared" si="721"/>
        <v>0</v>
      </c>
      <c r="AB2170" s="14">
        <f t="shared" si="723"/>
        <v>0</v>
      </c>
      <c r="AC2170" s="15">
        <f t="shared" si="722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18"/>
        <v>628</v>
      </c>
      <c r="Y2171" s="14">
        <f t="shared" si="719"/>
        <v>0</v>
      </c>
      <c r="Z2171" s="14">
        <f t="shared" si="720"/>
        <v>0</v>
      </c>
      <c r="AA2171" s="14">
        <f t="shared" si="721"/>
        <v>0</v>
      </c>
      <c r="AB2171" s="14">
        <f t="shared" si="723"/>
        <v>0</v>
      </c>
      <c r="AC2171" s="15">
        <f t="shared" si="722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2"/>
        <v>592.79999999999995</v>
      </c>
      <c r="Y2172" s="52">
        <f t="shared" si="703"/>
        <v>0</v>
      </c>
      <c r="Z2172" s="52">
        <f t="shared" si="704"/>
        <v>0</v>
      </c>
      <c r="AA2172" s="52">
        <f t="shared" si="705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801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24">N2173+S2173</f>
        <v>684</v>
      </c>
      <c r="Y2173" s="14">
        <f t="shared" ref="Y2173:Y2186" si="725">O2173+T2173</f>
        <v>0</v>
      </c>
      <c r="Z2173" s="14">
        <f t="shared" ref="Z2173:Z2186" si="726">P2173+U2173</f>
        <v>0</v>
      </c>
      <c r="AA2173" s="14">
        <f t="shared" ref="AA2173:AA2186" si="727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802</v>
      </c>
      <c r="B2174" s="91">
        <v>0</v>
      </c>
      <c r="C2174" s="21" t="s">
        <v>835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24"/>
        <v>556.31999999999994</v>
      </c>
      <c r="Y2174" s="14">
        <f t="shared" si="725"/>
        <v>0</v>
      </c>
      <c r="Z2174" s="14">
        <f t="shared" si="726"/>
        <v>0</v>
      </c>
      <c r="AA2174" s="14">
        <f t="shared" si="727"/>
        <v>0</v>
      </c>
      <c r="AB2174" s="14">
        <f>R2174+W2174</f>
        <v>0</v>
      </c>
      <c r="AC2174" s="15">
        <f t="shared" ref="AC2174:AC2186" si="728">ROUND(X2174+Y2174+Z2174+AA2174+AB2174,1)</f>
        <v>556.29999999999995</v>
      </c>
      <c r="AD2174" s="48">
        <f>(ROUND(AC2174-AC2172,1)/AC2172)</f>
        <v>-6.1572199730094472E-2</v>
      </c>
      <c r="AE2174" s="113" t="s">
        <v>800</v>
      </c>
      <c r="AF2174" s="60"/>
      <c r="AH2174" s="20"/>
    </row>
    <row r="2175" spans="1:34">
      <c r="A2175" s="99" t="s">
        <v>803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24"/>
        <v>556.31999999999994</v>
      </c>
      <c r="Y2175" s="14">
        <f t="shared" si="725"/>
        <v>0</v>
      </c>
      <c r="Z2175" s="14">
        <f t="shared" si="726"/>
        <v>0</v>
      </c>
      <c r="AA2175" s="14">
        <f t="shared" si="727"/>
        <v>0</v>
      </c>
      <c r="AB2175" s="14">
        <f t="shared" ref="AB2175:AB2186" si="729">R2175+W2175</f>
        <v>0</v>
      </c>
      <c r="AC2175" s="15">
        <f t="shared" si="728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804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24"/>
        <v>556.31999999999994</v>
      </c>
      <c r="Y2176" s="14">
        <f t="shared" si="725"/>
        <v>0</v>
      </c>
      <c r="Z2176" s="14">
        <f t="shared" si="726"/>
        <v>0</v>
      </c>
      <c r="AA2176" s="14">
        <f t="shared" si="727"/>
        <v>0</v>
      </c>
      <c r="AB2176" s="14">
        <f t="shared" si="729"/>
        <v>0</v>
      </c>
      <c r="AC2176" s="15">
        <f t="shared" si="728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654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24"/>
        <v>556.31999999999994</v>
      </c>
      <c r="Y2177" s="14">
        <f t="shared" si="725"/>
        <v>0</v>
      </c>
      <c r="Z2177" s="14">
        <f t="shared" si="726"/>
        <v>0</v>
      </c>
      <c r="AA2177" s="14">
        <f t="shared" si="727"/>
        <v>0</v>
      </c>
      <c r="AB2177" s="14">
        <f t="shared" si="729"/>
        <v>0</v>
      </c>
      <c r="AC2177" s="15">
        <f t="shared" si="728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595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24"/>
        <v>192.66000000000003</v>
      </c>
      <c r="Y2178" s="14">
        <f t="shared" si="725"/>
        <v>461.7</v>
      </c>
      <c r="Z2178" s="14">
        <f t="shared" si="726"/>
        <v>0</v>
      </c>
      <c r="AA2178" s="14">
        <f t="shared" si="727"/>
        <v>0</v>
      </c>
      <c r="AB2178" s="14">
        <f t="shared" si="729"/>
        <v>0</v>
      </c>
      <c r="AC2178" s="15">
        <f t="shared" si="728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830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24"/>
        <v>192.66000000000003</v>
      </c>
      <c r="Y2179" s="14">
        <f t="shared" si="725"/>
        <v>0</v>
      </c>
      <c r="Z2179" s="14">
        <f t="shared" si="726"/>
        <v>461.7</v>
      </c>
      <c r="AA2179" s="14">
        <f t="shared" si="727"/>
        <v>0</v>
      </c>
      <c r="AB2179" s="14">
        <f t="shared" si="729"/>
        <v>0</v>
      </c>
      <c r="AC2179" s="15">
        <f t="shared" si="728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831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24"/>
        <v>192.66000000000003</v>
      </c>
      <c r="Y2180" s="14">
        <f t="shared" si="725"/>
        <v>0</v>
      </c>
      <c r="Z2180" s="14">
        <f t="shared" si="726"/>
        <v>0</v>
      </c>
      <c r="AA2180" s="14">
        <f t="shared" si="727"/>
        <v>461.7</v>
      </c>
      <c r="AB2180" s="14">
        <f t="shared" si="729"/>
        <v>0</v>
      </c>
      <c r="AC2180" s="15">
        <f t="shared" si="728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832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24"/>
        <v>192.66000000000003</v>
      </c>
      <c r="Y2181" s="14">
        <f t="shared" si="725"/>
        <v>0</v>
      </c>
      <c r="Z2181" s="14">
        <f t="shared" si="726"/>
        <v>0</v>
      </c>
      <c r="AA2181" s="14">
        <f t="shared" si="727"/>
        <v>0</v>
      </c>
      <c r="AB2181" s="14">
        <f t="shared" si="729"/>
        <v>461.7</v>
      </c>
      <c r="AC2181" s="15">
        <f t="shared" si="728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833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24"/>
        <v>684</v>
      </c>
      <c r="Y2182" s="14">
        <f t="shared" si="725"/>
        <v>0</v>
      </c>
      <c r="Z2182" s="14">
        <f t="shared" si="726"/>
        <v>0</v>
      </c>
      <c r="AA2182" s="14">
        <f t="shared" si="727"/>
        <v>0</v>
      </c>
      <c r="AB2182" s="14">
        <f t="shared" si="729"/>
        <v>0</v>
      </c>
      <c r="AC2182" s="15">
        <f t="shared" si="728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834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24"/>
        <v>684</v>
      </c>
      <c r="Y2183" s="14">
        <f t="shared" si="725"/>
        <v>0</v>
      </c>
      <c r="Z2183" s="14">
        <f t="shared" si="726"/>
        <v>0</v>
      </c>
      <c r="AA2183" s="14">
        <f t="shared" si="727"/>
        <v>0</v>
      </c>
      <c r="AB2183" s="14">
        <f t="shared" si="729"/>
        <v>0</v>
      </c>
      <c r="AC2183" s="15">
        <f t="shared" si="728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24"/>
        <v>684</v>
      </c>
      <c r="Y2184" s="14">
        <f t="shared" si="725"/>
        <v>0</v>
      </c>
      <c r="Z2184" s="14">
        <f t="shared" si="726"/>
        <v>0</v>
      </c>
      <c r="AA2184" s="14">
        <f t="shared" si="727"/>
        <v>0</v>
      </c>
      <c r="AB2184" s="14">
        <f t="shared" si="729"/>
        <v>0</v>
      </c>
      <c r="AC2184" s="15">
        <f t="shared" si="728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24"/>
        <v>642.96</v>
      </c>
      <c r="Y2185" s="14">
        <f t="shared" si="725"/>
        <v>0</v>
      </c>
      <c r="Z2185" s="14">
        <f t="shared" si="726"/>
        <v>0</v>
      </c>
      <c r="AA2185" s="14">
        <f t="shared" si="727"/>
        <v>0</v>
      </c>
      <c r="AB2185" s="14">
        <f t="shared" si="729"/>
        <v>0</v>
      </c>
      <c r="AC2185" s="15">
        <f t="shared" si="728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24"/>
        <v>748.75200000000007</v>
      </c>
      <c r="Y2186" s="14">
        <f t="shared" si="725"/>
        <v>0</v>
      </c>
      <c r="Z2186" s="14">
        <f t="shared" si="726"/>
        <v>0</v>
      </c>
      <c r="AA2186" s="14">
        <f t="shared" si="727"/>
        <v>0</v>
      </c>
      <c r="AB2186" s="14">
        <f t="shared" si="729"/>
        <v>0</v>
      </c>
      <c r="AC2186" s="15">
        <f t="shared" si="728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30">N2187+S2187</f>
        <v>440</v>
      </c>
      <c r="Y2187" s="52">
        <f t="shared" ref="Y2187:Y2202" si="731">O2187+T2187</f>
        <v>0</v>
      </c>
      <c r="Z2187" s="52">
        <f t="shared" ref="Z2187:Z2202" si="732">P2187+U2187</f>
        <v>256</v>
      </c>
      <c r="AA2187" s="52">
        <f t="shared" ref="AA2187:AA2202" si="733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801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30"/>
        <v>592</v>
      </c>
      <c r="Y2188" s="14">
        <f t="shared" si="731"/>
        <v>0</v>
      </c>
      <c r="Z2188" s="14">
        <f t="shared" si="732"/>
        <v>204.8</v>
      </c>
      <c r="AA2188" s="14">
        <f t="shared" si="733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802</v>
      </c>
      <c r="B2189" s="93">
        <v>16</v>
      </c>
      <c r="C2189" s="21" t="s">
        <v>835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30"/>
        <v>416</v>
      </c>
      <c r="Y2189" s="14">
        <f t="shared" si="731"/>
        <v>0</v>
      </c>
      <c r="Z2189" s="14">
        <f t="shared" si="732"/>
        <v>246.4</v>
      </c>
      <c r="AA2189" s="14">
        <f t="shared" si="733"/>
        <v>0</v>
      </c>
      <c r="AB2189" s="14">
        <f>R2189+W2189</f>
        <v>0</v>
      </c>
      <c r="AC2189" s="15">
        <f t="shared" ref="AC2189:AC2201" si="734">ROUND(X2189+Y2189+Z2189+AA2189+AB2189,1)</f>
        <v>662.4</v>
      </c>
      <c r="AD2189" s="48">
        <f>(ROUND(AC2189-AC2187,1)/AC2187)</f>
        <v>-4.8275862068965517E-2</v>
      </c>
      <c r="AE2189" s="113" t="s">
        <v>800</v>
      </c>
      <c r="AF2189" s="60"/>
      <c r="AH2189" s="20"/>
    </row>
    <row r="2190" spans="1:34">
      <c r="A2190" s="99" t="s">
        <v>803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30"/>
        <v>416</v>
      </c>
      <c r="Y2190" s="14">
        <f t="shared" si="731"/>
        <v>0</v>
      </c>
      <c r="Z2190" s="14">
        <f t="shared" si="732"/>
        <v>246.4</v>
      </c>
      <c r="AA2190" s="14">
        <f t="shared" si="733"/>
        <v>0</v>
      </c>
      <c r="AB2190" s="14">
        <f t="shared" ref="AB2190:AB2201" si="735">R2190+W2190</f>
        <v>0</v>
      </c>
      <c r="AC2190" s="15">
        <f t="shared" si="734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804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30"/>
        <v>416</v>
      </c>
      <c r="Y2191" s="14">
        <f t="shared" si="731"/>
        <v>0</v>
      </c>
      <c r="Z2191" s="14">
        <f t="shared" si="732"/>
        <v>246.4</v>
      </c>
      <c r="AA2191" s="14">
        <f t="shared" si="733"/>
        <v>0</v>
      </c>
      <c r="AB2191" s="14">
        <f t="shared" si="735"/>
        <v>0</v>
      </c>
      <c r="AC2191" s="15">
        <f t="shared" si="734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654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30"/>
        <v>416</v>
      </c>
      <c r="Y2192" s="14">
        <f t="shared" si="731"/>
        <v>0</v>
      </c>
      <c r="Z2192" s="14">
        <f t="shared" si="732"/>
        <v>246.4</v>
      </c>
      <c r="AA2192" s="14">
        <f t="shared" si="733"/>
        <v>0</v>
      </c>
      <c r="AB2192" s="14">
        <f t="shared" si="735"/>
        <v>0</v>
      </c>
      <c r="AC2192" s="15">
        <f t="shared" si="734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595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100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450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30"/>
        <v>143</v>
      </c>
      <c r="Y2193" s="14">
        <f t="shared" si="731"/>
        <v>675</v>
      </c>
      <c r="Z2193" s="14">
        <f t="shared" si="732"/>
        <v>0</v>
      </c>
      <c r="AA2193" s="14">
        <f t="shared" si="733"/>
        <v>0</v>
      </c>
      <c r="AB2193" s="14">
        <f t="shared" si="735"/>
        <v>0</v>
      </c>
      <c r="AC2193" s="15">
        <f t="shared" si="734"/>
        <v>818</v>
      </c>
      <c r="AD2193" s="48">
        <f>(ROUND(AC2193-AC2187,1)/AC2187)</f>
        <v>0.17528735632183909</v>
      </c>
      <c r="AE2193" s="113"/>
      <c r="AF2193" s="60"/>
      <c r="AH2193" s="20"/>
    </row>
    <row r="2194" spans="1:34">
      <c r="A2194" s="99" t="s">
        <v>830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55</v>
      </c>
      <c r="L2194" s="13">
        <v>55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495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30"/>
        <v>143</v>
      </c>
      <c r="Y2194" s="14">
        <f t="shared" si="731"/>
        <v>0</v>
      </c>
      <c r="Z2194" s="14">
        <f t="shared" si="732"/>
        <v>720</v>
      </c>
      <c r="AA2194" s="14">
        <f t="shared" si="733"/>
        <v>0</v>
      </c>
      <c r="AB2194" s="14">
        <f t="shared" si="735"/>
        <v>0</v>
      </c>
      <c r="AC2194" s="15">
        <f t="shared" si="734"/>
        <v>863</v>
      </c>
      <c r="AD2194" s="48">
        <f>(ROUND(AC2194-AC2187,1)/AC2187)</f>
        <v>0.23994252873563218</v>
      </c>
      <c r="AE2194" s="113"/>
      <c r="AF2194" s="60"/>
      <c r="AH2194" s="20"/>
    </row>
    <row r="2195" spans="1:34">
      <c r="A2195" s="99" t="s">
        <v>831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100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450</v>
      </c>
      <c r="W2195" s="14">
        <f>(R2195/100)*(K2195*$K$11)+(R2195/100)*(L2195*$L$11)</f>
        <v>0</v>
      </c>
      <c r="X2195" s="14">
        <f t="shared" si="730"/>
        <v>143</v>
      </c>
      <c r="Y2195" s="14">
        <f t="shared" si="731"/>
        <v>0</v>
      </c>
      <c r="Z2195" s="14">
        <f t="shared" si="732"/>
        <v>0</v>
      </c>
      <c r="AA2195" s="14">
        <f t="shared" si="733"/>
        <v>675</v>
      </c>
      <c r="AB2195" s="14">
        <f t="shared" si="735"/>
        <v>0</v>
      </c>
      <c r="AC2195" s="15">
        <f t="shared" si="734"/>
        <v>818</v>
      </c>
      <c r="AD2195" s="48">
        <f>(ROUND(AC2195-AC2187,1)/AC2187)</f>
        <v>0.17528735632183909</v>
      </c>
      <c r="AE2195" s="113"/>
      <c r="AF2195" s="60"/>
      <c r="AH2195" s="20"/>
    </row>
    <row r="2196" spans="1:34">
      <c r="A2196" s="99" t="s">
        <v>832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50</v>
      </c>
      <c r="L2196" s="13">
        <v>50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450</v>
      </c>
      <c r="X2196" s="14">
        <f t="shared" si="730"/>
        <v>143</v>
      </c>
      <c r="Y2196" s="14">
        <f t="shared" si="731"/>
        <v>0</v>
      </c>
      <c r="Z2196" s="14">
        <f t="shared" si="732"/>
        <v>0</v>
      </c>
      <c r="AA2196" s="14">
        <f t="shared" si="733"/>
        <v>0</v>
      </c>
      <c r="AB2196" s="14">
        <f t="shared" si="735"/>
        <v>675</v>
      </c>
      <c r="AC2196" s="15">
        <f t="shared" si="734"/>
        <v>818</v>
      </c>
      <c r="AD2196" s="48">
        <f>(ROUND(AC2196-AC2187,1)/AC2187)</f>
        <v>0.17528735632183909</v>
      </c>
      <c r="AE2196" s="113"/>
      <c r="AF2196" s="60"/>
      <c r="AH2196" s="20"/>
    </row>
    <row r="2197" spans="1:34">
      <c r="A2197" s="99" t="s">
        <v>833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50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330</v>
      </c>
      <c r="T2197" s="14">
        <f>(O2197/100)*(K2197*$K$13)+(O2197/100)*(M2197*$M$13)</f>
        <v>0</v>
      </c>
      <c r="U2197" s="14">
        <f>(P2197/100)*(K2197*$K$13)+(P2197/100)*(L2197*$L$13)+(P2197/100)*(M2197*$M$13)</f>
        <v>192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30"/>
        <v>480</v>
      </c>
      <c r="Y2197" s="14">
        <f t="shared" si="731"/>
        <v>0</v>
      </c>
      <c r="Z2197" s="14">
        <f t="shared" si="732"/>
        <v>312</v>
      </c>
      <c r="AA2197" s="14">
        <f t="shared" si="733"/>
        <v>0</v>
      </c>
      <c r="AB2197" s="14">
        <f t="shared" si="735"/>
        <v>0</v>
      </c>
      <c r="AC2197" s="15">
        <f t="shared" si="734"/>
        <v>792</v>
      </c>
      <c r="AD2197" s="48">
        <f>(ROUND(AC2197-AC2187,1)/AC2187)</f>
        <v>0.13793103448275862</v>
      </c>
      <c r="AE2197" s="113"/>
      <c r="AF2197" s="60"/>
      <c r="AH2197" s="20"/>
    </row>
    <row r="2198" spans="1:34">
      <c r="A2198" s="99" t="s">
        <v>834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100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600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30"/>
        <v>787.5</v>
      </c>
      <c r="Y2198" s="14">
        <f t="shared" si="731"/>
        <v>0</v>
      </c>
      <c r="Z2198" s="14">
        <f t="shared" si="732"/>
        <v>0</v>
      </c>
      <c r="AA2198" s="14">
        <f t="shared" si="733"/>
        <v>0</v>
      </c>
      <c r="AB2198" s="14">
        <f t="shared" si="735"/>
        <v>0</v>
      </c>
      <c r="AC2198" s="15">
        <f t="shared" si="734"/>
        <v>787.5</v>
      </c>
      <c r="AD2198" s="48">
        <f>(ROUND(AC2198-AC2187,1)/AC2187)</f>
        <v>0.13146551724137931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100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600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30"/>
        <v>787.5</v>
      </c>
      <c r="Y2199" s="14">
        <f t="shared" si="731"/>
        <v>0</v>
      </c>
      <c r="Z2199" s="14">
        <f t="shared" si="732"/>
        <v>0</v>
      </c>
      <c r="AA2199" s="14">
        <f t="shared" si="733"/>
        <v>0</v>
      </c>
      <c r="AB2199" s="14">
        <f t="shared" si="735"/>
        <v>0</v>
      </c>
      <c r="AC2199" s="15">
        <f t="shared" si="734"/>
        <v>787.5</v>
      </c>
      <c r="AD2199" s="48">
        <f>(ROUND(AC2199-AC2187,1)/AC2187)</f>
        <v>0.13146551724137931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30"/>
        <v>572</v>
      </c>
      <c r="Y2200" s="14">
        <f t="shared" si="731"/>
        <v>0</v>
      </c>
      <c r="Z2200" s="14">
        <f t="shared" si="732"/>
        <v>204.8</v>
      </c>
      <c r="AA2200" s="14">
        <f t="shared" si="733"/>
        <v>0</v>
      </c>
      <c r="AB2200" s="14">
        <f t="shared" si="735"/>
        <v>0</v>
      </c>
      <c r="AC2200" s="15">
        <f t="shared" si="734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30"/>
        <v>572</v>
      </c>
      <c r="Y2201" s="14">
        <f t="shared" si="731"/>
        <v>0</v>
      </c>
      <c r="Z2201" s="14">
        <f t="shared" si="732"/>
        <v>204.8</v>
      </c>
      <c r="AA2201" s="14">
        <f t="shared" si="733"/>
        <v>0</v>
      </c>
      <c r="AB2201" s="14">
        <f t="shared" si="735"/>
        <v>0</v>
      </c>
      <c r="AC2201" s="15">
        <f t="shared" si="734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30"/>
        <v>604.79999999999995</v>
      </c>
      <c r="Y2202" s="52">
        <f t="shared" si="731"/>
        <v>0</v>
      </c>
      <c r="Z2202" s="52">
        <f t="shared" si="732"/>
        <v>0</v>
      </c>
      <c r="AA2202" s="52">
        <f t="shared" si="733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801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36">N2203+S2203</f>
        <v>699.84000000000015</v>
      </c>
      <c r="Y2203" s="14">
        <f t="shared" ref="Y2203:Y2231" si="737">O2203+T2203</f>
        <v>0</v>
      </c>
      <c r="Z2203" s="14">
        <f t="shared" ref="Z2203:Z2231" si="738">P2203+U2203</f>
        <v>0</v>
      </c>
      <c r="AA2203" s="14">
        <f t="shared" ref="AA2203:AA2231" si="739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802</v>
      </c>
      <c r="B2204" s="91">
        <v>16</v>
      </c>
      <c r="C2204" s="21" t="s">
        <v>835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36"/>
        <v>565.92000000000007</v>
      </c>
      <c r="Y2204" s="14">
        <f t="shared" si="737"/>
        <v>0</v>
      </c>
      <c r="Z2204" s="14">
        <f t="shared" si="738"/>
        <v>0</v>
      </c>
      <c r="AA2204" s="14">
        <f t="shared" si="739"/>
        <v>0</v>
      </c>
      <c r="AB2204" s="14">
        <f>R2204+W2204</f>
        <v>0</v>
      </c>
      <c r="AC2204" s="15">
        <f t="shared" ref="AC2204:AC2216" si="740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803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36"/>
        <v>565.92000000000007</v>
      </c>
      <c r="Y2205" s="14">
        <f t="shared" si="737"/>
        <v>0</v>
      </c>
      <c r="Z2205" s="14">
        <f t="shared" si="738"/>
        <v>0</v>
      </c>
      <c r="AA2205" s="14">
        <f t="shared" si="739"/>
        <v>0</v>
      </c>
      <c r="AB2205" s="14">
        <f t="shared" ref="AB2205:AB2216" si="741">R2205+W2205</f>
        <v>0</v>
      </c>
      <c r="AC2205" s="15">
        <f t="shared" si="740"/>
        <v>565.9</v>
      </c>
      <c r="AD2205" s="48">
        <f>(ROUND(AC2205-AC2202,1)/AC2202)</f>
        <v>-6.4318783068783067E-2</v>
      </c>
      <c r="AE2205" s="113" t="s">
        <v>800</v>
      </c>
      <c r="AF2205" s="60"/>
      <c r="AH2205" s="20"/>
    </row>
    <row r="2206" spans="1:34">
      <c r="A2206" s="99" t="s">
        <v>804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36"/>
        <v>565.92000000000007</v>
      </c>
      <c r="Y2206" s="14">
        <f t="shared" si="737"/>
        <v>0</v>
      </c>
      <c r="Z2206" s="14">
        <f t="shared" si="738"/>
        <v>0</v>
      </c>
      <c r="AA2206" s="14">
        <f t="shared" si="739"/>
        <v>0</v>
      </c>
      <c r="AB2206" s="14">
        <f t="shared" si="741"/>
        <v>0</v>
      </c>
      <c r="AC2206" s="15">
        <f t="shared" si="740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654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36"/>
        <v>565.92000000000007</v>
      </c>
      <c r="Y2207" s="14">
        <f t="shared" si="737"/>
        <v>0</v>
      </c>
      <c r="Z2207" s="14">
        <f t="shared" si="738"/>
        <v>0</v>
      </c>
      <c r="AA2207" s="14">
        <f t="shared" si="739"/>
        <v>0</v>
      </c>
      <c r="AB2207" s="14">
        <f t="shared" si="741"/>
        <v>0</v>
      </c>
      <c r="AC2207" s="15">
        <f t="shared" si="740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595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36"/>
        <v>196.56</v>
      </c>
      <c r="Y2208" s="14">
        <f t="shared" si="737"/>
        <v>469.8</v>
      </c>
      <c r="Z2208" s="14">
        <f t="shared" si="738"/>
        <v>0</v>
      </c>
      <c r="AA2208" s="14">
        <f t="shared" si="739"/>
        <v>0</v>
      </c>
      <c r="AB2208" s="14">
        <f t="shared" si="741"/>
        <v>0</v>
      </c>
      <c r="AC2208" s="15">
        <f t="shared" si="740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830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36"/>
        <v>196.56</v>
      </c>
      <c r="Y2209" s="14">
        <f t="shared" si="737"/>
        <v>0</v>
      </c>
      <c r="Z2209" s="14">
        <f t="shared" si="738"/>
        <v>469.8</v>
      </c>
      <c r="AA2209" s="14">
        <f t="shared" si="739"/>
        <v>0</v>
      </c>
      <c r="AB2209" s="14">
        <f t="shared" si="741"/>
        <v>0</v>
      </c>
      <c r="AC2209" s="15">
        <f t="shared" si="740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831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36"/>
        <v>196.56</v>
      </c>
      <c r="Y2210" s="14">
        <f t="shared" si="737"/>
        <v>0</v>
      </c>
      <c r="Z2210" s="14">
        <f t="shared" si="738"/>
        <v>0</v>
      </c>
      <c r="AA2210" s="14">
        <f t="shared" si="739"/>
        <v>469.8</v>
      </c>
      <c r="AB2210" s="14">
        <f t="shared" si="741"/>
        <v>0</v>
      </c>
      <c r="AC2210" s="15">
        <f t="shared" si="740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832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36"/>
        <v>196.56</v>
      </c>
      <c r="Y2211" s="14">
        <f t="shared" si="737"/>
        <v>0</v>
      </c>
      <c r="Z2211" s="14">
        <f t="shared" si="738"/>
        <v>0</v>
      </c>
      <c r="AA2211" s="14">
        <f t="shared" si="739"/>
        <v>0</v>
      </c>
      <c r="AB2211" s="14">
        <f t="shared" si="741"/>
        <v>469.8</v>
      </c>
      <c r="AC2211" s="15">
        <f t="shared" si="740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833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36"/>
        <v>696.6</v>
      </c>
      <c r="Y2212" s="14">
        <f t="shared" si="737"/>
        <v>0</v>
      </c>
      <c r="Z2212" s="14">
        <f t="shared" si="738"/>
        <v>0</v>
      </c>
      <c r="AA2212" s="14">
        <f t="shared" si="739"/>
        <v>0</v>
      </c>
      <c r="AB2212" s="14">
        <f t="shared" si="741"/>
        <v>0</v>
      </c>
      <c r="AC2212" s="15">
        <f t="shared" si="740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834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36"/>
        <v>696.6</v>
      </c>
      <c r="Y2213" s="14">
        <f t="shared" si="737"/>
        <v>0</v>
      </c>
      <c r="Z2213" s="14">
        <f t="shared" si="738"/>
        <v>0</v>
      </c>
      <c r="AA2213" s="14">
        <f t="shared" si="739"/>
        <v>0</v>
      </c>
      <c r="AB2213" s="14">
        <f t="shared" si="741"/>
        <v>0</v>
      </c>
      <c r="AC2213" s="15">
        <f t="shared" si="740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36"/>
        <v>696.6</v>
      </c>
      <c r="Y2214" s="14">
        <f t="shared" si="737"/>
        <v>0</v>
      </c>
      <c r="Z2214" s="14">
        <f t="shared" si="738"/>
        <v>0</v>
      </c>
      <c r="AA2214" s="14">
        <f t="shared" si="739"/>
        <v>0</v>
      </c>
      <c r="AB2214" s="14">
        <f t="shared" si="741"/>
        <v>0</v>
      </c>
      <c r="AC2214" s="15">
        <f t="shared" si="740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36"/>
        <v>773.28</v>
      </c>
      <c r="Y2215" s="14">
        <f t="shared" si="737"/>
        <v>0</v>
      </c>
      <c r="Z2215" s="14">
        <f t="shared" si="738"/>
        <v>0</v>
      </c>
      <c r="AA2215" s="14">
        <f t="shared" si="739"/>
        <v>0</v>
      </c>
      <c r="AB2215" s="14">
        <f t="shared" si="741"/>
        <v>0</v>
      </c>
      <c r="AC2215" s="15">
        <f t="shared" si="740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36"/>
        <v>647.13600000000008</v>
      </c>
      <c r="Y2216" s="14">
        <f t="shared" si="737"/>
        <v>0</v>
      </c>
      <c r="Z2216" s="14">
        <f t="shared" si="738"/>
        <v>0</v>
      </c>
      <c r="AA2216" s="14">
        <f t="shared" si="739"/>
        <v>0</v>
      </c>
      <c r="AB2216" s="14">
        <f t="shared" si="741"/>
        <v>0</v>
      </c>
      <c r="AC2216" s="15">
        <f t="shared" si="740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36"/>
        <v>600</v>
      </c>
      <c r="Y2217" s="52">
        <f t="shared" si="737"/>
        <v>0</v>
      </c>
      <c r="Z2217" s="52">
        <f t="shared" si="738"/>
        <v>0</v>
      </c>
      <c r="AA2217" s="52">
        <f t="shared" si="739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801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36"/>
        <v>688</v>
      </c>
      <c r="Y2218" s="14">
        <f t="shared" si="737"/>
        <v>0</v>
      </c>
      <c r="Z2218" s="14">
        <f t="shared" si="738"/>
        <v>0</v>
      </c>
      <c r="AA2218" s="14">
        <f t="shared" si="739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802</v>
      </c>
      <c r="B2219" s="93">
        <v>20</v>
      </c>
      <c r="C2219" s="21" t="s">
        <v>835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36"/>
        <v>560</v>
      </c>
      <c r="Y2219" s="14">
        <f t="shared" si="737"/>
        <v>0</v>
      </c>
      <c r="Z2219" s="14">
        <f t="shared" si="738"/>
        <v>0</v>
      </c>
      <c r="AA2219" s="14">
        <f t="shared" si="739"/>
        <v>0</v>
      </c>
      <c r="AB2219" s="14">
        <f>R2219+W2219</f>
        <v>0</v>
      </c>
      <c r="AC2219" s="15">
        <f t="shared" ref="AC2219:AC2231" si="742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803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36"/>
        <v>560</v>
      </c>
      <c r="Y2220" s="14">
        <f t="shared" si="737"/>
        <v>0</v>
      </c>
      <c r="Z2220" s="14">
        <f t="shared" si="738"/>
        <v>0</v>
      </c>
      <c r="AA2220" s="14">
        <f t="shared" si="739"/>
        <v>0</v>
      </c>
      <c r="AB2220" s="14">
        <f t="shared" ref="AB2220:AB2231" si="743">R2220+W2220</f>
        <v>0</v>
      </c>
      <c r="AC2220" s="15">
        <f t="shared" si="742"/>
        <v>560</v>
      </c>
      <c r="AD2220" s="48">
        <f>(ROUND(AC2220-AC2217,1)/AC2217)</f>
        <v>-6.6666666666666666E-2</v>
      </c>
      <c r="AE2220" s="113" t="s">
        <v>800</v>
      </c>
      <c r="AF2220" s="60"/>
      <c r="AH2220" s="20"/>
    </row>
    <row r="2221" spans="1:34">
      <c r="A2221" s="99" t="s">
        <v>804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36"/>
        <v>560</v>
      </c>
      <c r="Y2221" s="14">
        <f t="shared" si="737"/>
        <v>0</v>
      </c>
      <c r="Z2221" s="14">
        <f t="shared" si="738"/>
        <v>0</v>
      </c>
      <c r="AA2221" s="14">
        <f t="shared" si="739"/>
        <v>0</v>
      </c>
      <c r="AB2221" s="14">
        <f t="shared" si="743"/>
        <v>0</v>
      </c>
      <c r="AC2221" s="15">
        <f t="shared" si="742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654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36"/>
        <v>560</v>
      </c>
      <c r="Y2222" s="14">
        <f t="shared" si="737"/>
        <v>0</v>
      </c>
      <c r="Z2222" s="14">
        <f t="shared" si="738"/>
        <v>0</v>
      </c>
      <c r="AA2222" s="14">
        <f t="shared" si="739"/>
        <v>0</v>
      </c>
      <c r="AB2222" s="14">
        <f t="shared" si="743"/>
        <v>0</v>
      </c>
      <c r="AC2222" s="15">
        <f t="shared" si="742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595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36"/>
        <v>254.8</v>
      </c>
      <c r="Y2223" s="14">
        <f t="shared" si="737"/>
        <v>408</v>
      </c>
      <c r="Z2223" s="14">
        <f t="shared" si="738"/>
        <v>0</v>
      </c>
      <c r="AA2223" s="14">
        <f t="shared" si="739"/>
        <v>0</v>
      </c>
      <c r="AB2223" s="14">
        <f t="shared" si="743"/>
        <v>0</v>
      </c>
      <c r="AC2223" s="15">
        <f t="shared" si="742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830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36"/>
        <v>209.3</v>
      </c>
      <c r="Y2224" s="14">
        <f t="shared" si="737"/>
        <v>0</v>
      </c>
      <c r="Z2224" s="14">
        <f t="shared" si="738"/>
        <v>456</v>
      </c>
      <c r="AA2224" s="14">
        <f t="shared" si="739"/>
        <v>0</v>
      </c>
      <c r="AB2224" s="14">
        <f t="shared" si="743"/>
        <v>0</v>
      </c>
      <c r="AC2224" s="15">
        <f t="shared" si="742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831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36"/>
        <v>143</v>
      </c>
      <c r="Y2225" s="14">
        <f t="shared" si="737"/>
        <v>0</v>
      </c>
      <c r="Z2225" s="14">
        <f t="shared" si="738"/>
        <v>0</v>
      </c>
      <c r="AA2225" s="14">
        <f t="shared" si="739"/>
        <v>519</v>
      </c>
      <c r="AB2225" s="14">
        <f t="shared" si="743"/>
        <v>0</v>
      </c>
      <c r="AC2225" s="15">
        <f t="shared" si="742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832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36"/>
        <v>209.3</v>
      </c>
      <c r="Y2226" s="14">
        <f t="shared" si="737"/>
        <v>0</v>
      </c>
      <c r="Z2226" s="14">
        <f t="shared" si="738"/>
        <v>0</v>
      </c>
      <c r="AA2226" s="14">
        <f t="shared" si="739"/>
        <v>0</v>
      </c>
      <c r="AB2226" s="14">
        <f t="shared" si="743"/>
        <v>456</v>
      </c>
      <c r="AC2226" s="15">
        <f t="shared" si="742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833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36"/>
        <v>690</v>
      </c>
      <c r="Y2227" s="14">
        <f t="shared" si="737"/>
        <v>0</v>
      </c>
      <c r="Z2227" s="14">
        <f t="shared" si="738"/>
        <v>0</v>
      </c>
      <c r="AA2227" s="14">
        <f t="shared" si="739"/>
        <v>0</v>
      </c>
      <c r="AB2227" s="14">
        <f t="shared" si="743"/>
        <v>0</v>
      </c>
      <c r="AC2227" s="15">
        <f t="shared" si="742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834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36"/>
        <v>677.1</v>
      </c>
      <c r="Y2228" s="14">
        <f t="shared" si="737"/>
        <v>0</v>
      </c>
      <c r="Z2228" s="14">
        <f t="shared" si="738"/>
        <v>0</v>
      </c>
      <c r="AA2228" s="14">
        <f t="shared" si="739"/>
        <v>0</v>
      </c>
      <c r="AB2228" s="14">
        <f t="shared" si="743"/>
        <v>0</v>
      </c>
      <c r="AC2228" s="15">
        <f t="shared" si="742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36"/>
        <v>677.1</v>
      </c>
      <c r="Y2229" s="14">
        <f t="shared" si="737"/>
        <v>0</v>
      </c>
      <c r="Z2229" s="14">
        <f t="shared" si="738"/>
        <v>0</v>
      </c>
      <c r="AA2229" s="14">
        <f t="shared" si="739"/>
        <v>0</v>
      </c>
      <c r="AB2229" s="14">
        <f t="shared" si="743"/>
        <v>0</v>
      </c>
      <c r="AC2229" s="15">
        <f t="shared" si="742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36"/>
        <v>752</v>
      </c>
      <c r="Y2230" s="14">
        <f t="shared" si="737"/>
        <v>0</v>
      </c>
      <c r="Z2230" s="14">
        <f t="shared" si="738"/>
        <v>0</v>
      </c>
      <c r="AA2230" s="14">
        <f t="shared" si="739"/>
        <v>0</v>
      </c>
      <c r="AB2230" s="14">
        <f t="shared" si="743"/>
        <v>0</v>
      </c>
      <c r="AC2230" s="15">
        <f t="shared" si="742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36"/>
        <v>648</v>
      </c>
      <c r="Y2231" s="14">
        <f t="shared" si="737"/>
        <v>0</v>
      </c>
      <c r="Z2231" s="14">
        <f t="shared" si="738"/>
        <v>0</v>
      </c>
      <c r="AA2231" s="14">
        <f t="shared" si="739"/>
        <v>0</v>
      </c>
      <c r="AB2231" s="14">
        <f t="shared" si="743"/>
        <v>0</v>
      </c>
      <c r="AC2231" s="15">
        <f t="shared" si="742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582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44">N2232+S2232</f>
        <v>598</v>
      </c>
      <c r="Y2232" s="52">
        <f t="shared" ref="Y2232:Y2246" si="745">O2232+T2232</f>
        <v>0</v>
      </c>
      <c r="Z2232" s="52">
        <f t="shared" ref="Z2232:Z2246" si="746">P2232+U2232</f>
        <v>0</v>
      </c>
      <c r="AA2232" s="52">
        <f t="shared" ref="AA2232:AA2246" si="747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801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44"/>
        <v>726.80000000000007</v>
      </c>
      <c r="Y2233" s="14">
        <f t="shared" si="745"/>
        <v>0</v>
      </c>
      <c r="Z2233" s="14">
        <f t="shared" si="746"/>
        <v>0</v>
      </c>
      <c r="AA2233" s="14">
        <f t="shared" si="747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802</v>
      </c>
      <c r="B2234" s="91">
        <v>18</v>
      </c>
      <c r="C2234" s="21" t="s">
        <v>835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44"/>
        <v>561.20000000000005</v>
      </c>
      <c r="Y2234" s="14">
        <f t="shared" si="745"/>
        <v>0</v>
      </c>
      <c r="Z2234" s="14">
        <f t="shared" si="746"/>
        <v>0</v>
      </c>
      <c r="AA2234" s="14">
        <f t="shared" si="747"/>
        <v>0</v>
      </c>
      <c r="AB2234" s="14">
        <f>R2234+W2234</f>
        <v>0</v>
      </c>
      <c r="AC2234" s="15">
        <f t="shared" ref="AC2234:AC2246" si="748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803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44"/>
        <v>561.20000000000005</v>
      </c>
      <c r="Y2235" s="14">
        <f t="shared" si="745"/>
        <v>0</v>
      </c>
      <c r="Z2235" s="14">
        <f t="shared" si="746"/>
        <v>0</v>
      </c>
      <c r="AA2235" s="14">
        <f t="shared" si="747"/>
        <v>0</v>
      </c>
      <c r="AB2235" s="14">
        <f t="shared" ref="AB2235:AB2246" si="749">R2235+W2235</f>
        <v>0</v>
      </c>
      <c r="AC2235" s="15">
        <f t="shared" si="748"/>
        <v>561.20000000000005</v>
      </c>
      <c r="AD2235" s="48">
        <f>(ROUND(AC2235-AC2232,1)/AC2232)</f>
        <v>-6.1538461538461535E-2</v>
      </c>
      <c r="AE2235" s="113" t="s">
        <v>800</v>
      </c>
      <c r="AF2235" s="60"/>
      <c r="AH2235" s="20"/>
    </row>
    <row r="2236" spans="1:34">
      <c r="A2236" s="99" t="s">
        <v>804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44"/>
        <v>561.20000000000005</v>
      </c>
      <c r="Y2236" s="14">
        <f t="shared" si="745"/>
        <v>0</v>
      </c>
      <c r="Z2236" s="14">
        <f t="shared" si="746"/>
        <v>0</v>
      </c>
      <c r="AA2236" s="14">
        <f t="shared" si="747"/>
        <v>0</v>
      </c>
      <c r="AB2236" s="14">
        <f t="shared" si="749"/>
        <v>0</v>
      </c>
      <c r="AC2236" s="15">
        <f t="shared" si="748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654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44"/>
        <v>561.20000000000005</v>
      </c>
      <c r="Y2237" s="14">
        <f t="shared" si="745"/>
        <v>0</v>
      </c>
      <c r="Z2237" s="14">
        <f t="shared" si="746"/>
        <v>0</v>
      </c>
      <c r="AA2237" s="14">
        <f t="shared" si="747"/>
        <v>0</v>
      </c>
      <c r="AB2237" s="14">
        <f t="shared" si="749"/>
        <v>0</v>
      </c>
      <c r="AC2237" s="15">
        <f t="shared" si="748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595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44"/>
        <v>196.04000000000002</v>
      </c>
      <c r="Y2238" s="14">
        <f t="shared" si="745"/>
        <v>465.75</v>
      </c>
      <c r="Z2238" s="14">
        <f t="shared" si="746"/>
        <v>0</v>
      </c>
      <c r="AA2238" s="14">
        <f t="shared" si="747"/>
        <v>0</v>
      </c>
      <c r="AB2238" s="14">
        <f t="shared" si="749"/>
        <v>0</v>
      </c>
      <c r="AC2238" s="15">
        <f t="shared" si="748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830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44"/>
        <v>196.04000000000002</v>
      </c>
      <c r="Y2239" s="14">
        <f t="shared" si="745"/>
        <v>0</v>
      </c>
      <c r="Z2239" s="14">
        <f t="shared" si="746"/>
        <v>465.75</v>
      </c>
      <c r="AA2239" s="14">
        <f t="shared" si="747"/>
        <v>0</v>
      </c>
      <c r="AB2239" s="14">
        <f t="shared" si="749"/>
        <v>0</v>
      </c>
      <c r="AC2239" s="15">
        <f t="shared" si="748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831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44"/>
        <v>196.04000000000002</v>
      </c>
      <c r="Y2240" s="14">
        <f t="shared" si="745"/>
        <v>0</v>
      </c>
      <c r="Z2240" s="14">
        <f t="shared" si="746"/>
        <v>0</v>
      </c>
      <c r="AA2240" s="14">
        <f t="shared" si="747"/>
        <v>465.75</v>
      </c>
      <c r="AB2240" s="14">
        <f t="shared" si="749"/>
        <v>0</v>
      </c>
      <c r="AC2240" s="15">
        <f t="shared" si="748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832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44"/>
        <v>196.04000000000002</v>
      </c>
      <c r="Y2241" s="14">
        <f t="shared" si="745"/>
        <v>0</v>
      </c>
      <c r="Z2241" s="14">
        <f t="shared" si="746"/>
        <v>0</v>
      </c>
      <c r="AA2241" s="14">
        <f t="shared" si="747"/>
        <v>0</v>
      </c>
      <c r="AB2241" s="14">
        <f t="shared" si="749"/>
        <v>465.75</v>
      </c>
      <c r="AC2241" s="15">
        <f t="shared" si="748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833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44"/>
        <v>690</v>
      </c>
      <c r="Y2242" s="14">
        <f t="shared" si="745"/>
        <v>0</v>
      </c>
      <c r="Z2242" s="14">
        <f t="shared" si="746"/>
        <v>0</v>
      </c>
      <c r="AA2242" s="14">
        <f t="shared" si="747"/>
        <v>0</v>
      </c>
      <c r="AB2242" s="14">
        <f t="shared" si="749"/>
        <v>0</v>
      </c>
      <c r="AC2242" s="15">
        <f t="shared" si="748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834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44"/>
        <v>690</v>
      </c>
      <c r="Y2243" s="14">
        <f t="shared" si="745"/>
        <v>0</v>
      </c>
      <c r="Z2243" s="14">
        <f t="shared" si="746"/>
        <v>0</v>
      </c>
      <c r="AA2243" s="14">
        <f t="shared" si="747"/>
        <v>0</v>
      </c>
      <c r="AB2243" s="14">
        <f t="shared" si="749"/>
        <v>0</v>
      </c>
      <c r="AC2243" s="15">
        <f t="shared" si="748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44"/>
        <v>690</v>
      </c>
      <c r="Y2244" s="14">
        <f t="shared" si="745"/>
        <v>0</v>
      </c>
      <c r="Z2244" s="14">
        <f t="shared" si="746"/>
        <v>0</v>
      </c>
      <c r="AA2244" s="14">
        <f t="shared" si="747"/>
        <v>0</v>
      </c>
      <c r="AB2244" s="14">
        <f t="shared" si="749"/>
        <v>0</v>
      </c>
      <c r="AC2244" s="15">
        <f t="shared" si="748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44"/>
        <v>701.96</v>
      </c>
      <c r="Y2245" s="14">
        <f t="shared" si="745"/>
        <v>0</v>
      </c>
      <c r="Z2245" s="14">
        <f t="shared" si="746"/>
        <v>0</v>
      </c>
      <c r="AA2245" s="14">
        <f t="shared" si="747"/>
        <v>0</v>
      </c>
      <c r="AB2245" s="14">
        <f t="shared" si="749"/>
        <v>0</v>
      </c>
      <c r="AC2245" s="15">
        <f t="shared" si="748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44"/>
        <v>701.96</v>
      </c>
      <c r="Y2246" s="14">
        <f t="shared" si="745"/>
        <v>0</v>
      </c>
      <c r="Z2246" s="14">
        <f t="shared" si="746"/>
        <v>0</v>
      </c>
      <c r="AA2246" s="14">
        <f t="shared" si="747"/>
        <v>0</v>
      </c>
      <c r="AB2246" s="14">
        <f t="shared" si="749"/>
        <v>0</v>
      </c>
      <c r="AC2246" s="15">
        <f t="shared" si="748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50">N2247+S2247</f>
        <v>0</v>
      </c>
      <c r="Y2247" s="52">
        <f t="shared" ref="Y2247:Y2261" si="751">O2247+T2247</f>
        <v>576</v>
      </c>
      <c r="Z2247" s="52">
        <f t="shared" ref="Z2247:Z2261" si="752">P2247+U2247</f>
        <v>0</v>
      </c>
      <c r="AA2247" s="52">
        <f t="shared" ref="AA2247:AA2261" si="753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801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50"/>
        <v>0</v>
      </c>
      <c r="Y2248" s="14">
        <f t="shared" si="751"/>
        <v>614.40000000000009</v>
      </c>
      <c r="Z2248" s="14">
        <f t="shared" si="752"/>
        <v>0</v>
      </c>
      <c r="AA2248" s="14">
        <f t="shared" si="753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802</v>
      </c>
      <c r="B2249" s="93">
        <v>20</v>
      </c>
      <c r="C2249" s="21" t="s">
        <v>835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50"/>
        <v>0</v>
      </c>
      <c r="Y2249" s="14">
        <f t="shared" si="751"/>
        <v>537.59999999999991</v>
      </c>
      <c r="Z2249" s="14">
        <f t="shared" si="752"/>
        <v>0</v>
      </c>
      <c r="AA2249" s="14">
        <f t="shared" si="753"/>
        <v>0</v>
      </c>
      <c r="AB2249" s="14">
        <f>R2249+W2249</f>
        <v>0</v>
      </c>
      <c r="AC2249" s="15">
        <f t="shared" ref="AC2249:AC2261" si="754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803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50"/>
        <v>0</v>
      </c>
      <c r="Y2250" s="14">
        <f t="shared" si="751"/>
        <v>537.59999999999991</v>
      </c>
      <c r="Z2250" s="14">
        <f t="shared" si="752"/>
        <v>0</v>
      </c>
      <c r="AA2250" s="14">
        <f t="shared" si="753"/>
        <v>0</v>
      </c>
      <c r="AB2250" s="14">
        <f t="shared" ref="AB2250:AB2261" si="755">R2250+W2250</f>
        <v>0</v>
      </c>
      <c r="AC2250" s="15">
        <f t="shared" si="754"/>
        <v>537.6</v>
      </c>
      <c r="AD2250" s="48">
        <f>(ROUND(AC2250-AC2247,1)/AC2247)</f>
        <v>-6.6666666666666666E-2</v>
      </c>
      <c r="AE2250" s="113" t="s">
        <v>800</v>
      </c>
      <c r="AF2250" s="60"/>
      <c r="AH2250" s="20"/>
    </row>
    <row r="2251" spans="1:34">
      <c r="A2251" s="99" t="s">
        <v>804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50"/>
        <v>0</v>
      </c>
      <c r="Y2251" s="14">
        <f t="shared" si="751"/>
        <v>537.59999999999991</v>
      </c>
      <c r="Z2251" s="14">
        <f t="shared" si="752"/>
        <v>0</v>
      </c>
      <c r="AA2251" s="14">
        <f t="shared" si="753"/>
        <v>0</v>
      </c>
      <c r="AB2251" s="14">
        <f t="shared" si="755"/>
        <v>0</v>
      </c>
      <c r="AC2251" s="15">
        <f t="shared" si="754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654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50"/>
        <v>0</v>
      </c>
      <c r="Y2252" s="14">
        <f t="shared" si="751"/>
        <v>537.59999999999991</v>
      </c>
      <c r="Z2252" s="14">
        <f t="shared" si="752"/>
        <v>0</v>
      </c>
      <c r="AA2252" s="14">
        <f t="shared" si="753"/>
        <v>0</v>
      </c>
      <c r="AB2252" s="14">
        <f t="shared" si="755"/>
        <v>0</v>
      </c>
      <c r="AC2252" s="15">
        <f t="shared" si="754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595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120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511.2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50"/>
        <v>0</v>
      </c>
      <c r="Y2253" s="14">
        <f t="shared" si="751"/>
        <v>724.2</v>
      </c>
      <c r="Z2253" s="14">
        <f t="shared" si="752"/>
        <v>0</v>
      </c>
      <c r="AA2253" s="14">
        <f t="shared" si="753"/>
        <v>0</v>
      </c>
      <c r="AB2253" s="14">
        <f t="shared" si="755"/>
        <v>0</v>
      </c>
      <c r="AC2253" s="15">
        <f t="shared" si="754"/>
        <v>724.2</v>
      </c>
      <c r="AD2253" s="48">
        <f>(ROUND(AC2253-AC2247,1)/AC2247)</f>
        <v>0.25729166666666664</v>
      </c>
      <c r="AE2253" s="113"/>
      <c r="AF2253" s="60"/>
      <c r="AH2253" s="20"/>
    </row>
    <row r="2254" spans="1:34">
      <c r="A2254" s="99" t="s">
        <v>830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50"/>
        <v>0</v>
      </c>
      <c r="Y2254" s="14">
        <f t="shared" si="751"/>
        <v>0</v>
      </c>
      <c r="Z2254" s="14">
        <f t="shared" si="752"/>
        <v>639</v>
      </c>
      <c r="AA2254" s="14">
        <f t="shared" si="753"/>
        <v>0</v>
      </c>
      <c r="AB2254" s="14">
        <f t="shared" si="755"/>
        <v>0</v>
      </c>
      <c r="AC2254" s="15">
        <f t="shared" si="754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831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50"/>
        <v>0</v>
      </c>
      <c r="Y2255" s="14">
        <f t="shared" si="751"/>
        <v>0</v>
      </c>
      <c r="Z2255" s="14">
        <f t="shared" si="752"/>
        <v>0</v>
      </c>
      <c r="AA2255" s="14">
        <f t="shared" si="753"/>
        <v>639</v>
      </c>
      <c r="AB2255" s="14">
        <f t="shared" si="755"/>
        <v>0</v>
      </c>
      <c r="AC2255" s="15">
        <f t="shared" si="754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832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50"/>
        <v>0</v>
      </c>
      <c r="Y2256" s="14">
        <f t="shared" si="751"/>
        <v>0</v>
      </c>
      <c r="Z2256" s="14">
        <f t="shared" si="752"/>
        <v>0</v>
      </c>
      <c r="AA2256" s="14">
        <f t="shared" si="753"/>
        <v>0</v>
      </c>
      <c r="AB2256" s="14">
        <f t="shared" si="755"/>
        <v>639</v>
      </c>
      <c r="AC2256" s="15">
        <f t="shared" si="754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833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50"/>
        <v>0</v>
      </c>
      <c r="Y2257" s="14">
        <f t="shared" si="751"/>
        <v>662.4</v>
      </c>
      <c r="Z2257" s="14">
        <f t="shared" si="752"/>
        <v>0</v>
      </c>
      <c r="AA2257" s="14">
        <f t="shared" si="753"/>
        <v>0</v>
      </c>
      <c r="AB2257" s="14">
        <f t="shared" si="755"/>
        <v>0</v>
      </c>
      <c r="AC2257" s="15">
        <f t="shared" si="754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834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50"/>
        <v>648</v>
      </c>
      <c r="Y2258" s="14">
        <f t="shared" si="751"/>
        <v>0</v>
      </c>
      <c r="Z2258" s="14">
        <f t="shared" si="752"/>
        <v>0</v>
      </c>
      <c r="AA2258" s="14">
        <f t="shared" si="753"/>
        <v>0</v>
      </c>
      <c r="AB2258" s="14">
        <f t="shared" si="755"/>
        <v>0</v>
      </c>
      <c r="AC2258" s="15">
        <f t="shared" si="754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50"/>
        <v>648</v>
      </c>
      <c r="Y2259" s="14">
        <f t="shared" si="751"/>
        <v>0</v>
      </c>
      <c r="Z2259" s="14">
        <f t="shared" si="752"/>
        <v>0</v>
      </c>
      <c r="AA2259" s="14">
        <f t="shared" si="753"/>
        <v>0</v>
      </c>
      <c r="AB2259" s="14">
        <f t="shared" si="755"/>
        <v>0</v>
      </c>
      <c r="AC2259" s="15">
        <f t="shared" si="754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50"/>
        <v>0</v>
      </c>
      <c r="Y2260" s="14">
        <f t="shared" si="751"/>
        <v>614.40000000000009</v>
      </c>
      <c r="Z2260" s="14">
        <f t="shared" si="752"/>
        <v>0</v>
      </c>
      <c r="AA2260" s="14">
        <f t="shared" si="753"/>
        <v>0</v>
      </c>
      <c r="AB2260" s="14">
        <f t="shared" si="755"/>
        <v>0</v>
      </c>
      <c r="AC2260" s="15">
        <f t="shared" si="754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50"/>
        <v>0</v>
      </c>
      <c r="Y2261" s="14">
        <f t="shared" si="751"/>
        <v>614.40000000000009</v>
      </c>
      <c r="Z2261" s="14">
        <f t="shared" si="752"/>
        <v>0</v>
      </c>
      <c r="AA2261" s="14">
        <f t="shared" si="753"/>
        <v>0</v>
      </c>
      <c r="AB2261" s="14">
        <f t="shared" si="755"/>
        <v>0</v>
      </c>
      <c r="AC2261" s="15">
        <f t="shared" si="754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8" t="s">
        <v>101</v>
      </c>
      <c r="C2262" s="148"/>
      <c r="D2262" s="148"/>
      <c r="E2262" s="148"/>
      <c r="F2262" s="148"/>
      <c r="G2262" s="148"/>
      <c r="H2262" s="148"/>
      <c r="I2262" s="148"/>
      <c r="J2262" s="148"/>
      <c r="K2262" s="148"/>
      <c r="L2262" s="148"/>
      <c r="M2262" s="148"/>
      <c r="N2262" s="148"/>
      <c r="O2262" s="148"/>
      <c r="P2262" s="148"/>
      <c r="Q2262" s="148"/>
      <c r="R2262" s="148"/>
      <c r="S2262" s="148"/>
      <c r="T2262" s="148"/>
      <c r="U2262" s="148"/>
      <c r="V2262" s="148"/>
      <c r="W2262" s="148"/>
      <c r="X2262" s="148"/>
      <c r="Y2262" s="148"/>
      <c r="Z2262" s="148"/>
      <c r="AA2262" s="148"/>
      <c r="AB2262" s="148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56">N2263+S2263</f>
        <v>598</v>
      </c>
      <c r="Y2263" s="14">
        <f t="shared" ref="Y2263:Y2292" si="757">O2263+T2263</f>
        <v>0</v>
      </c>
      <c r="Z2263" s="14">
        <f t="shared" ref="Z2263:Z2292" si="758">P2263+U2263</f>
        <v>0</v>
      </c>
      <c r="AA2263" s="14">
        <f t="shared" ref="AA2263:AA2292" si="759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801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56"/>
        <v>690</v>
      </c>
      <c r="Y2264" s="14">
        <f t="shared" si="757"/>
        <v>0</v>
      </c>
      <c r="Z2264" s="14">
        <f t="shared" si="758"/>
        <v>0</v>
      </c>
      <c r="AA2264" s="14">
        <f t="shared" si="759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802</v>
      </c>
      <c r="B2265" s="87">
        <v>12</v>
      </c>
      <c r="C2265" s="21" t="s">
        <v>835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56"/>
        <v>561.20000000000005</v>
      </c>
      <c r="Y2265" s="14">
        <f t="shared" si="757"/>
        <v>0</v>
      </c>
      <c r="Z2265" s="14">
        <f t="shared" si="758"/>
        <v>0</v>
      </c>
      <c r="AA2265" s="14">
        <f t="shared" si="759"/>
        <v>0</v>
      </c>
      <c r="AB2265" s="14">
        <f>R2265+W2265</f>
        <v>0</v>
      </c>
      <c r="AC2265" s="15">
        <f t="shared" ref="AC2265:AC2277" si="760">ROUND(X2265+Y2265+Z2265+AA2265+AB2265,1)</f>
        <v>561.20000000000005</v>
      </c>
      <c r="AD2265" s="48">
        <f>(ROUND(AC2265-AC2263,1)/AC2263)</f>
        <v>-6.1538461538461535E-2</v>
      </c>
      <c r="AE2265" s="113" t="s">
        <v>800</v>
      </c>
      <c r="AF2265" s="60"/>
      <c r="AH2265" s="20"/>
    </row>
    <row r="2266" spans="1:34">
      <c r="A2266" s="99" t="s">
        <v>803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56"/>
        <v>561.20000000000005</v>
      </c>
      <c r="Y2266" s="14">
        <f t="shared" si="757"/>
        <v>0</v>
      </c>
      <c r="Z2266" s="14">
        <f t="shared" si="758"/>
        <v>0</v>
      </c>
      <c r="AA2266" s="14">
        <f t="shared" si="759"/>
        <v>0</v>
      </c>
      <c r="AB2266" s="14">
        <f t="shared" ref="AB2266:AB2278" si="761">R2266+W2266</f>
        <v>0</v>
      </c>
      <c r="AC2266" s="15">
        <f t="shared" si="760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804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56"/>
        <v>561.20000000000005</v>
      </c>
      <c r="Y2267" s="14">
        <f t="shared" si="757"/>
        <v>0</v>
      </c>
      <c r="Z2267" s="14">
        <f t="shared" si="758"/>
        <v>0</v>
      </c>
      <c r="AA2267" s="14">
        <f t="shared" si="759"/>
        <v>0</v>
      </c>
      <c r="AB2267" s="14">
        <f t="shared" si="761"/>
        <v>0</v>
      </c>
      <c r="AC2267" s="15">
        <f t="shared" si="760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654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56"/>
        <v>561.20000000000005</v>
      </c>
      <c r="Y2268" s="14">
        <f t="shared" si="757"/>
        <v>0</v>
      </c>
      <c r="Z2268" s="14">
        <f t="shared" si="758"/>
        <v>0</v>
      </c>
      <c r="AA2268" s="14">
        <f t="shared" si="759"/>
        <v>0</v>
      </c>
      <c r="AB2268" s="14">
        <f t="shared" si="761"/>
        <v>0</v>
      </c>
      <c r="AC2268" s="15">
        <f t="shared" si="760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595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56"/>
        <v>196.04000000000002</v>
      </c>
      <c r="Y2269" s="14">
        <f t="shared" si="757"/>
        <v>465.75</v>
      </c>
      <c r="Z2269" s="14">
        <f t="shared" si="758"/>
        <v>0</v>
      </c>
      <c r="AA2269" s="14">
        <f t="shared" si="759"/>
        <v>0</v>
      </c>
      <c r="AB2269" s="14">
        <f t="shared" si="761"/>
        <v>0</v>
      </c>
      <c r="AC2269" s="15">
        <f t="shared" si="760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830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56"/>
        <v>196.04000000000002</v>
      </c>
      <c r="Y2270" s="14">
        <f t="shared" si="757"/>
        <v>0</v>
      </c>
      <c r="Z2270" s="14">
        <f t="shared" si="758"/>
        <v>465.75</v>
      </c>
      <c r="AA2270" s="14">
        <f t="shared" si="759"/>
        <v>0</v>
      </c>
      <c r="AB2270" s="14">
        <f t="shared" si="761"/>
        <v>0</v>
      </c>
      <c r="AC2270" s="15">
        <f t="shared" si="760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831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56"/>
        <v>196.04000000000002</v>
      </c>
      <c r="Y2271" s="14">
        <f t="shared" si="757"/>
        <v>0</v>
      </c>
      <c r="Z2271" s="14">
        <f t="shared" si="758"/>
        <v>0</v>
      </c>
      <c r="AA2271" s="14">
        <f t="shared" si="759"/>
        <v>465.75</v>
      </c>
      <c r="AB2271" s="14">
        <f t="shared" si="761"/>
        <v>0</v>
      </c>
      <c r="AC2271" s="15">
        <f t="shared" si="760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832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56"/>
        <v>196.04000000000002</v>
      </c>
      <c r="Y2272" s="14">
        <f t="shared" si="757"/>
        <v>0</v>
      </c>
      <c r="Z2272" s="14">
        <f t="shared" si="758"/>
        <v>0</v>
      </c>
      <c r="AA2272" s="14">
        <f t="shared" si="759"/>
        <v>0</v>
      </c>
      <c r="AB2272" s="14">
        <f t="shared" si="761"/>
        <v>465.75</v>
      </c>
      <c r="AC2272" s="15">
        <f t="shared" si="760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833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56"/>
        <v>690</v>
      </c>
      <c r="Y2273" s="14">
        <f t="shared" si="757"/>
        <v>0</v>
      </c>
      <c r="Z2273" s="14">
        <f t="shared" si="758"/>
        <v>0</v>
      </c>
      <c r="AA2273" s="14">
        <f t="shared" si="759"/>
        <v>0</v>
      </c>
      <c r="AB2273" s="14">
        <f t="shared" si="761"/>
        <v>0</v>
      </c>
      <c r="AC2273" s="15">
        <f t="shared" si="760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834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56"/>
        <v>690</v>
      </c>
      <c r="Y2274" s="14">
        <f t="shared" si="757"/>
        <v>0</v>
      </c>
      <c r="Z2274" s="14">
        <f t="shared" si="758"/>
        <v>0</v>
      </c>
      <c r="AA2274" s="14">
        <f t="shared" si="759"/>
        <v>0</v>
      </c>
      <c r="AB2274" s="14">
        <f t="shared" si="761"/>
        <v>0</v>
      </c>
      <c r="AC2274" s="15">
        <f t="shared" si="760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56"/>
        <v>690</v>
      </c>
      <c r="Y2275" s="14">
        <f t="shared" si="757"/>
        <v>0</v>
      </c>
      <c r="Z2275" s="14">
        <f t="shared" si="758"/>
        <v>0</v>
      </c>
      <c r="AA2275" s="14">
        <f t="shared" si="759"/>
        <v>0</v>
      </c>
      <c r="AB2275" s="14">
        <f t="shared" si="761"/>
        <v>0</v>
      </c>
      <c r="AC2275" s="15">
        <f t="shared" si="760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56"/>
        <v>755.31999999999994</v>
      </c>
      <c r="Y2276" s="14">
        <f t="shared" si="757"/>
        <v>0</v>
      </c>
      <c r="Z2276" s="14">
        <f t="shared" si="758"/>
        <v>0</v>
      </c>
      <c r="AA2276" s="14">
        <f t="shared" si="759"/>
        <v>0</v>
      </c>
      <c r="AB2276" s="14">
        <f t="shared" si="761"/>
        <v>0</v>
      </c>
      <c r="AC2276" s="15">
        <f t="shared" si="760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56"/>
        <v>648.6</v>
      </c>
      <c r="Y2277" s="14">
        <f t="shared" si="757"/>
        <v>0</v>
      </c>
      <c r="Z2277" s="14">
        <f t="shared" si="758"/>
        <v>0</v>
      </c>
      <c r="AA2277" s="14">
        <f t="shared" si="759"/>
        <v>0</v>
      </c>
      <c r="AB2277" s="14">
        <f t="shared" si="761"/>
        <v>0</v>
      </c>
      <c r="AC2277" s="15">
        <f t="shared" si="760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56"/>
        <v>580.79999999999995</v>
      </c>
      <c r="Y2278" s="52">
        <f t="shared" si="757"/>
        <v>0</v>
      </c>
      <c r="Z2278" s="52">
        <f t="shared" si="758"/>
        <v>0</v>
      </c>
      <c r="AA2278" s="52">
        <f t="shared" si="759"/>
        <v>0</v>
      </c>
      <c r="AB2278" s="52">
        <f t="shared" si="761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801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56"/>
        <v>675.84</v>
      </c>
      <c r="Y2279" s="14">
        <f t="shared" si="757"/>
        <v>0</v>
      </c>
      <c r="Z2279" s="14">
        <f t="shared" si="758"/>
        <v>0</v>
      </c>
      <c r="AA2279" s="14">
        <f t="shared" si="759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802</v>
      </c>
      <c r="B2280" s="89">
        <v>18</v>
      </c>
      <c r="C2280" s="21" t="s">
        <v>835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56"/>
        <v>549.12</v>
      </c>
      <c r="Y2280" s="14">
        <f t="shared" si="757"/>
        <v>0</v>
      </c>
      <c r="Z2280" s="14">
        <f t="shared" si="758"/>
        <v>0</v>
      </c>
      <c r="AA2280" s="14">
        <f t="shared" si="759"/>
        <v>0</v>
      </c>
      <c r="AB2280" s="14">
        <f>R2280+W2280</f>
        <v>0</v>
      </c>
      <c r="AC2280" s="15">
        <f t="shared" ref="AC2280:AC2292" si="762">ROUND(X2280+Y2280+Z2280+AA2280+AB2280,1)</f>
        <v>549.1</v>
      </c>
      <c r="AD2280" s="48">
        <f>(ROUND(AC2280-AC2278,1)/AC2278)</f>
        <v>-5.4579889807162538E-2</v>
      </c>
      <c r="AE2280" s="113" t="s">
        <v>800</v>
      </c>
      <c r="AF2280" s="60"/>
      <c r="AH2280" s="20"/>
    </row>
    <row r="2281" spans="1:34">
      <c r="A2281" s="99" t="s">
        <v>803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56"/>
        <v>549.12</v>
      </c>
      <c r="Y2281" s="14">
        <f t="shared" si="757"/>
        <v>0</v>
      </c>
      <c r="Z2281" s="14">
        <f t="shared" si="758"/>
        <v>0</v>
      </c>
      <c r="AA2281" s="14">
        <f t="shared" si="759"/>
        <v>0</v>
      </c>
      <c r="AB2281" s="14">
        <f t="shared" ref="AB2281:AB2292" si="763">R2281+W2281</f>
        <v>0</v>
      </c>
      <c r="AC2281" s="15">
        <f t="shared" si="762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804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56"/>
        <v>549.12</v>
      </c>
      <c r="Y2282" s="14">
        <f t="shared" si="757"/>
        <v>0</v>
      </c>
      <c r="Z2282" s="14">
        <f t="shared" si="758"/>
        <v>0</v>
      </c>
      <c r="AA2282" s="14">
        <f t="shared" si="759"/>
        <v>0</v>
      </c>
      <c r="AB2282" s="14">
        <f t="shared" si="763"/>
        <v>0</v>
      </c>
      <c r="AC2282" s="15">
        <f t="shared" si="762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654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56"/>
        <v>549.12</v>
      </c>
      <c r="Y2283" s="14">
        <f t="shared" si="757"/>
        <v>0</v>
      </c>
      <c r="Z2283" s="14">
        <f t="shared" si="758"/>
        <v>0</v>
      </c>
      <c r="AA2283" s="14">
        <f t="shared" si="759"/>
        <v>0</v>
      </c>
      <c r="AB2283" s="14">
        <f t="shared" si="763"/>
        <v>0</v>
      </c>
      <c r="AC2283" s="15">
        <f t="shared" si="762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595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56"/>
        <v>188.76</v>
      </c>
      <c r="Y2284" s="14">
        <f t="shared" si="757"/>
        <v>455.4</v>
      </c>
      <c r="Z2284" s="14">
        <f t="shared" si="758"/>
        <v>0</v>
      </c>
      <c r="AA2284" s="14">
        <f t="shared" si="759"/>
        <v>0</v>
      </c>
      <c r="AB2284" s="14">
        <f t="shared" si="763"/>
        <v>0</v>
      </c>
      <c r="AC2284" s="15">
        <f t="shared" si="762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830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56"/>
        <v>188.76</v>
      </c>
      <c r="Y2285" s="14">
        <f t="shared" si="757"/>
        <v>0</v>
      </c>
      <c r="Z2285" s="14">
        <f t="shared" si="758"/>
        <v>455.4</v>
      </c>
      <c r="AA2285" s="14">
        <f t="shared" si="759"/>
        <v>0</v>
      </c>
      <c r="AB2285" s="14">
        <f t="shared" si="763"/>
        <v>0</v>
      </c>
      <c r="AC2285" s="15">
        <f t="shared" si="762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831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56"/>
        <v>188.76</v>
      </c>
      <c r="Y2286" s="14">
        <f t="shared" si="757"/>
        <v>0</v>
      </c>
      <c r="Z2286" s="14">
        <f t="shared" si="758"/>
        <v>0</v>
      </c>
      <c r="AA2286" s="14">
        <f t="shared" si="759"/>
        <v>455.4</v>
      </c>
      <c r="AB2286" s="14">
        <f t="shared" si="763"/>
        <v>0</v>
      </c>
      <c r="AC2286" s="15">
        <f t="shared" si="762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832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56"/>
        <v>188.76</v>
      </c>
      <c r="Y2287" s="14">
        <f t="shared" si="757"/>
        <v>0</v>
      </c>
      <c r="Z2287" s="14">
        <f t="shared" si="758"/>
        <v>0</v>
      </c>
      <c r="AA2287" s="14">
        <f t="shared" si="759"/>
        <v>0</v>
      </c>
      <c r="AB2287" s="14">
        <f t="shared" si="763"/>
        <v>455.4</v>
      </c>
      <c r="AC2287" s="15">
        <f t="shared" si="762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833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56"/>
        <v>673.2</v>
      </c>
      <c r="Y2288" s="14">
        <f t="shared" si="757"/>
        <v>0</v>
      </c>
      <c r="Z2288" s="14">
        <f t="shared" si="758"/>
        <v>0</v>
      </c>
      <c r="AA2288" s="14">
        <f t="shared" si="759"/>
        <v>0</v>
      </c>
      <c r="AB2288" s="14">
        <f t="shared" si="763"/>
        <v>0</v>
      </c>
      <c r="AC2288" s="15">
        <f t="shared" si="762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834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56"/>
        <v>673.2</v>
      </c>
      <c r="Y2289" s="14">
        <f t="shared" si="757"/>
        <v>0</v>
      </c>
      <c r="Z2289" s="14">
        <f t="shared" si="758"/>
        <v>0</v>
      </c>
      <c r="AA2289" s="14">
        <f t="shared" si="759"/>
        <v>0</v>
      </c>
      <c r="AB2289" s="14">
        <f t="shared" si="763"/>
        <v>0</v>
      </c>
      <c r="AC2289" s="15">
        <f t="shared" si="762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56"/>
        <v>673.2</v>
      </c>
      <c r="Y2290" s="14">
        <f t="shared" si="757"/>
        <v>0</v>
      </c>
      <c r="Z2290" s="14">
        <f t="shared" si="758"/>
        <v>0</v>
      </c>
      <c r="AA2290" s="14">
        <f t="shared" si="759"/>
        <v>0</v>
      </c>
      <c r="AB2290" s="14">
        <f t="shared" si="763"/>
        <v>0</v>
      </c>
      <c r="AC2290" s="15">
        <f t="shared" si="762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56"/>
        <v>733.92000000000007</v>
      </c>
      <c r="Y2291" s="14">
        <f t="shared" si="757"/>
        <v>0</v>
      </c>
      <c r="Z2291" s="14">
        <f t="shared" si="758"/>
        <v>0</v>
      </c>
      <c r="AA2291" s="14">
        <f t="shared" si="759"/>
        <v>0</v>
      </c>
      <c r="AB2291" s="14">
        <f t="shared" si="763"/>
        <v>0</v>
      </c>
      <c r="AC2291" s="15">
        <f t="shared" si="762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56"/>
        <v>639.40800000000002</v>
      </c>
      <c r="Y2292" s="14">
        <f t="shared" si="757"/>
        <v>0</v>
      </c>
      <c r="Z2292" s="14">
        <f t="shared" si="758"/>
        <v>0</v>
      </c>
      <c r="AA2292" s="14">
        <f t="shared" si="759"/>
        <v>0</v>
      </c>
      <c r="AB2292" s="14">
        <f t="shared" si="763"/>
        <v>0</v>
      </c>
      <c r="AC2292" s="15">
        <f t="shared" si="762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64">N2293+S2293</f>
        <v>650</v>
      </c>
      <c r="Y2293" s="52">
        <f t="shared" ref="Y2293:Y2429" si="765">O2293+T2293</f>
        <v>0</v>
      </c>
      <c r="Z2293" s="52">
        <f t="shared" ref="Z2293:Z2429" si="766">P2293+U2293</f>
        <v>0</v>
      </c>
      <c r="AA2293" s="52">
        <f t="shared" ref="AA2293:AA2429" si="767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801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64"/>
        <v>750</v>
      </c>
      <c r="Y2294" s="14">
        <f t="shared" si="765"/>
        <v>0</v>
      </c>
      <c r="Z2294" s="14">
        <f t="shared" si="766"/>
        <v>0</v>
      </c>
      <c r="AA2294" s="14">
        <f t="shared" si="767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802</v>
      </c>
      <c r="B2295" s="91">
        <v>18</v>
      </c>
      <c r="C2295" s="21" t="s">
        <v>835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64"/>
        <v>610</v>
      </c>
      <c r="Y2295" s="14">
        <f t="shared" si="765"/>
        <v>0</v>
      </c>
      <c r="Z2295" s="14">
        <f t="shared" si="766"/>
        <v>0</v>
      </c>
      <c r="AA2295" s="14">
        <f t="shared" si="767"/>
        <v>0</v>
      </c>
      <c r="AB2295" s="14">
        <f>R2295+W2295</f>
        <v>0</v>
      </c>
      <c r="AC2295" s="15">
        <f t="shared" ref="AC2295:AC2307" si="768">ROUND(X2295+Y2295+Z2295+AA2295+AB2295,1)</f>
        <v>610</v>
      </c>
      <c r="AD2295" s="48">
        <f>(ROUND(AC2295-AC2293,1)/AC2293)</f>
        <v>-6.1538461538461542E-2</v>
      </c>
      <c r="AE2295" s="113" t="s">
        <v>800</v>
      </c>
      <c r="AF2295" s="60"/>
      <c r="AH2295" s="20"/>
    </row>
    <row r="2296" spans="1:34">
      <c r="A2296" s="99" t="s">
        <v>803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64"/>
        <v>610</v>
      </c>
      <c r="Y2296" s="14">
        <f t="shared" si="765"/>
        <v>0</v>
      </c>
      <c r="Z2296" s="14">
        <f t="shared" si="766"/>
        <v>0</v>
      </c>
      <c r="AA2296" s="14">
        <f t="shared" si="767"/>
        <v>0</v>
      </c>
      <c r="AB2296" s="14">
        <f t="shared" ref="AB2296:AB2307" si="769">R2296+W2296</f>
        <v>0</v>
      </c>
      <c r="AC2296" s="15">
        <f t="shared" si="768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804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64"/>
        <v>610</v>
      </c>
      <c r="Y2297" s="14">
        <f t="shared" si="765"/>
        <v>0</v>
      </c>
      <c r="Z2297" s="14">
        <f t="shared" si="766"/>
        <v>0</v>
      </c>
      <c r="AA2297" s="14">
        <f t="shared" si="767"/>
        <v>0</v>
      </c>
      <c r="AB2297" s="14">
        <f t="shared" si="769"/>
        <v>0</v>
      </c>
      <c r="AC2297" s="15">
        <f t="shared" si="768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654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64"/>
        <v>610</v>
      </c>
      <c r="Y2298" s="14">
        <f t="shared" si="765"/>
        <v>0</v>
      </c>
      <c r="Z2298" s="14">
        <f t="shared" si="766"/>
        <v>0</v>
      </c>
      <c r="AA2298" s="14">
        <f t="shared" si="767"/>
        <v>0</v>
      </c>
      <c r="AB2298" s="14">
        <f t="shared" si="769"/>
        <v>0</v>
      </c>
      <c r="AC2298" s="15">
        <f t="shared" si="768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595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64"/>
        <v>209.56</v>
      </c>
      <c r="Y2299" s="14">
        <f t="shared" si="765"/>
        <v>506.25</v>
      </c>
      <c r="Z2299" s="14">
        <f t="shared" si="766"/>
        <v>0</v>
      </c>
      <c r="AA2299" s="14">
        <f t="shared" si="767"/>
        <v>0</v>
      </c>
      <c r="AB2299" s="14">
        <f t="shared" si="769"/>
        <v>0</v>
      </c>
      <c r="AC2299" s="15">
        <f t="shared" si="768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830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64"/>
        <v>209.56</v>
      </c>
      <c r="Y2300" s="14">
        <f t="shared" si="765"/>
        <v>0</v>
      </c>
      <c r="Z2300" s="14">
        <f t="shared" si="766"/>
        <v>506.25</v>
      </c>
      <c r="AA2300" s="14">
        <f t="shared" si="767"/>
        <v>0</v>
      </c>
      <c r="AB2300" s="14">
        <f t="shared" si="769"/>
        <v>0</v>
      </c>
      <c r="AC2300" s="15">
        <f t="shared" si="768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831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64"/>
        <v>209.56</v>
      </c>
      <c r="Y2301" s="14">
        <f t="shared" si="765"/>
        <v>0</v>
      </c>
      <c r="Z2301" s="14">
        <f t="shared" si="766"/>
        <v>0</v>
      </c>
      <c r="AA2301" s="14">
        <f t="shared" si="767"/>
        <v>506.25</v>
      </c>
      <c r="AB2301" s="14">
        <f t="shared" si="769"/>
        <v>0</v>
      </c>
      <c r="AC2301" s="15">
        <f t="shared" si="768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832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64"/>
        <v>209.56</v>
      </c>
      <c r="Y2302" s="14">
        <f t="shared" si="765"/>
        <v>0</v>
      </c>
      <c r="Z2302" s="14">
        <f t="shared" si="766"/>
        <v>0</v>
      </c>
      <c r="AA2302" s="14">
        <f t="shared" si="767"/>
        <v>0</v>
      </c>
      <c r="AB2302" s="14">
        <f t="shared" si="769"/>
        <v>506.25</v>
      </c>
      <c r="AC2302" s="15">
        <f t="shared" si="768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833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64"/>
        <v>750</v>
      </c>
      <c r="Y2303" s="14">
        <f t="shared" si="765"/>
        <v>0</v>
      </c>
      <c r="Z2303" s="14">
        <f t="shared" si="766"/>
        <v>0</v>
      </c>
      <c r="AA2303" s="14">
        <f t="shared" si="767"/>
        <v>0</v>
      </c>
      <c r="AB2303" s="14">
        <f t="shared" si="769"/>
        <v>0</v>
      </c>
      <c r="AC2303" s="15">
        <f t="shared" si="768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834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64"/>
        <v>750</v>
      </c>
      <c r="Y2304" s="14">
        <f t="shared" si="765"/>
        <v>0</v>
      </c>
      <c r="Z2304" s="14">
        <f t="shared" si="766"/>
        <v>0</v>
      </c>
      <c r="AA2304" s="14">
        <f t="shared" si="767"/>
        <v>0</v>
      </c>
      <c r="AB2304" s="14">
        <f t="shared" si="769"/>
        <v>0</v>
      </c>
      <c r="AC2304" s="15">
        <f t="shared" si="768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64"/>
        <v>750</v>
      </c>
      <c r="Y2305" s="14">
        <f t="shared" si="765"/>
        <v>0</v>
      </c>
      <c r="Z2305" s="14">
        <f t="shared" si="766"/>
        <v>0</v>
      </c>
      <c r="AA2305" s="14">
        <f t="shared" si="767"/>
        <v>0</v>
      </c>
      <c r="AB2305" s="14">
        <f t="shared" si="769"/>
        <v>0</v>
      </c>
      <c r="AC2305" s="15">
        <f t="shared" si="768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64"/>
        <v>821</v>
      </c>
      <c r="Y2306" s="14">
        <f t="shared" si="765"/>
        <v>0</v>
      </c>
      <c r="Z2306" s="14">
        <f t="shared" si="766"/>
        <v>0</v>
      </c>
      <c r="AA2306" s="14">
        <f t="shared" si="767"/>
        <v>0</v>
      </c>
      <c r="AB2306" s="14">
        <f t="shared" si="769"/>
        <v>0</v>
      </c>
      <c r="AC2306" s="15">
        <f t="shared" si="768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64"/>
        <v>705</v>
      </c>
      <c r="Y2307" s="14">
        <f t="shared" si="765"/>
        <v>0</v>
      </c>
      <c r="Z2307" s="14">
        <f t="shared" si="766"/>
        <v>0</v>
      </c>
      <c r="AA2307" s="14">
        <f t="shared" si="767"/>
        <v>0</v>
      </c>
      <c r="AB2307" s="14">
        <f t="shared" si="769"/>
        <v>0</v>
      </c>
      <c r="AC2307" s="15">
        <f t="shared" si="768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64"/>
        <v>644.79999999999995</v>
      </c>
      <c r="Y2308" s="52">
        <f t="shared" si="765"/>
        <v>0</v>
      </c>
      <c r="Z2308" s="52">
        <f t="shared" si="766"/>
        <v>0</v>
      </c>
      <c r="AA2308" s="52">
        <f t="shared" si="767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801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70">N2309+S2309</f>
        <v>744</v>
      </c>
      <c r="Y2309" s="14">
        <f t="shared" ref="Y2309:Y2322" si="771">O2309+T2309</f>
        <v>0</v>
      </c>
      <c r="Z2309" s="14">
        <f t="shared" ref="Z2309:Z2322" si="772">P2309+U2309</f>
        <v>0</v>
      </c>
      <c r="AA2309" s="14">
        <f t="shared" ref="AA2309:AA2322" si="773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802</v>
      </c>
      <c r="B2310" s="93">
        <v>12</v>
      </c>
      <c r="C2310" s="21" t="s">
        <v>835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70"/>
        <v>605.12</v>
      </c>
      <c r="Y2310" s="14">
        <f t="shared" si="771"/>
        <v>0</v>
      </c>
      <c r="Z2310" s="14">
        <f t="shared" si="772"/>
        <v>0</v>
      </c>
      <c r="AA2310" s="14">
        <f t="shared" si="773"/>
        <v>0</v>
      </c>
      <c r="AB2310" s="14">
        <f>R2310+W2310</f>
        <v>0</v>
      </c>
      <c r="AC2310" s="15">
        <f t="shared" ref="AC2310:AC2322" si="774">ROUND(X2310+Y2310+Z2310+AA2310+AB2310,1)</f>
        <v>605.1</v>
      </c>
      <c r="AD2310" s="48">
        <f>(ROUND(AC2310-AC2308,1)/AC2308)</f>
        <v>-6.1569478908188598E-2</v>
      </c>
      <c r="AE2310" s="113" t="s">
        <v>800</v>
      </c>
      <c r="AF2310" s="60"/>
      <c r="AH2310" s="20"/>
    </row>
    <row r="2311" spans="1:34">
      <c r="A2311" s="99" t="s">
        <v>803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70"/>
        <v>605.12</v>
      </c>
      <c r="Y2311" s="14">
        <f t="shared" si="771"/>
        <v>0</v>
      </c>
      <c r="Z2311" s="14">
        <f t="shared" si="772"/>
        <v>0</v>
      </c>
      <c r="AA2311" s="14">
        <f t="shared" si="773"/>
        <v>0</v>
      </c>
      <c r="AB2311" s="14">
        <f t="shared" ref="AB2311:AB2322" si="775">R2311+W2311</f>
        <v>0</v>
      </c>
      <c r="AC2311" s="15">
        <f t="shared" si="774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804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70"/>
        <v>605.12</v>
      </c>
      <c r="Y2312" s="14">
        <f t="shared" si="771"/>
        <v>0</v>
      </c>
      <c r="Z2312" s="14">
        <f t="shared" si="772"/>
        <v>0</v>
      </c>
      <c r="AA2312" s="14">
        <f t="shared" si="773"/>
        <v>0</v>
      </c>
      <c r="AB2312" s="14">
        <f t="shared" si="775"/>
        <v>0</v>
      </c>
      <c r="AC2312" s="15">
        <f t="shared" si="774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654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70"/>
        <v>605.12</v>
      </c>
      <c r="Y2313" s="14">
        <f t="shared" si="771"/>
        <v>0</v>
      </c>
      <c r="Z2313" s="14">
        <f t="shared" si="772"/>
        <v>0</v>
      </c>
      <c r="AA2313" s="14">
        <f t="shared" si="773"/>
        <v>0</v>
      </c>
      <c r="AB2313" s="14">
        <f t="shared" si="775"/>
        <v>0</v>
      </c>
      <c r="AC2313" s="15">
        <f t="shared" si="774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595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70"/>
        <v>209.56</v>
      </c>
      <c r="Y2314" s="14">
        <f t="shared" si="771"/>
        <v>502.2</v>
      </c>
      <c r="Z2314" s="14">
        <f t="shared" si="772"/>
        <v>0</v>
      </c>
      <c r="AA2314" s="14">
        <f t="shared" si="773"/>
        <v>0</v>
      </c>
      <c r="AB2314" s="14">
        <f t="shared" si="775"/>
        <v>0</v>
      </c>
      <c r="AC2314" s="15">
        <f t="shared" si="774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830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70"/>
        <v>209.56</v>
      </c>
      <c r="Y2315" s="14">
        <f t="shared" si="771"/>
        <v>0</v>
      </c>
      <c r="Z2315" s="14">
        <f t="shared" si="772"/>
        <v>502.2</v>
      </c>
      <c r="AA2315" s="14">
        <f t="shared" si="773"/>
        <v>0</v>
      </c>
      <c r="AB2315" s="14">
        <f t="shared" si="775"/>
        <v>0</v>
      </c>
      <c r="AC2315" s="15">
        <f t="shared" si="774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831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70"/>
        <v>209.56</v>
      </c>
      <c r="Y2316" s="14">
        <f t="shared" si="771"/>
        <v>0</v>
      </c>
      <c r="Z2316" s="14">
        <f t="shared" si="772"/>
        <v>0</v>
      </c>
      <c r="AA2316" s="14">
        <f t="shared" si="773"/>
        <v>502.2</v>
      </c>
      <c r="AB2316" s="14">
        <f t="shared" si="775"/>
        <v>0</v>
      </c>
      <c r="AC2316" s="15">
        <f t="shared" si="774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832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70"/>
        <v>209.56</v>
      </c>
      <c r="Y2317" s="14">
        <f t="shared" si="771"/>
        <v>0</v>
      </c>
      <c r="Z2317" s="14">
        <f t="shared" si="772"/>
        <v>0</v>
      </c>
      <c r="AA2317" s="14">
        <f t="shared" si="773"/>
        <v>0</v>
      </c>
      <c r="AB2317" s="14">
        <f t="shared" si="775"/>
        <v>502.2</v>
      </c>
      <c r="AC2317" s="15">
        <f t="shared" si="774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833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70"/>
        <v>744</v>
      </c>
      <c r="Y2318" s="14">
        <f t="shared" si="771"/>
        <v>0</v>
      </c>
      <c r="Z2318" s="14">
        <f t="shared" si="772"/>
        <v>0</v>
      </c>
      <c r="AA2318" s="14">
        <f t="shared" si="773"/>
        <v>0</v>
      </c>
      <c r="AB2318" s="14">
        <f t="shared" si="775"/>
        <v>0</v>
      </c>
      <c r="AC2318" s="15">
        <f t="shared" si="774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834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70"/>
        <v>744</v>
      </c>
      <c r="Y2319" s="14">
        <f t="shared" si="771"/>
        <v>0</v>
      </c>
      <c r="Z2319" s="14">
        <f t="shared" si="772"/>
        <v>0</v>
      </c>
      <c r="AA2319" s="14">
        <f t="shared" si="773"/>
        <v>0</v>
      </c>
      <c r="AB2319" s="14">
        <f t="shared" si="775"/>
        <v>0</v>
      </c>
      <c r="AC2319" s="15">
        <f t="shared" si="774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70"/>
        <v>744</v>
      </c>
      <c r="Y2320" s="14">
        <f t="shared" si="771"/>
        <v>0</v>
      </c>
      <c r="Z2320" s="14">
        <f t="shared" si="772"/>
        <v>0</v>
      </c>
      <c r="AA2320" s="14">
        <f t="shared" si="773"/>
        <v>0</v>
      </c>
      <c r="AB2320" s="14">
        <f t="shared" si="775"/>
        <v>0</v>
      </c>
      <c r="AC2320" s="15">
        <f t="shared" si="774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70"/>
        <v>814.4319999999999</v>
      </c>
      <c r="Y2321" s="14">
        <f t="shared" si="771"/>
        <v>0</v>
      </c>
      <c r="Z2321" s="14">
        <f t="shared" si="772"/>
        <v>0</v>
      </c>
      <c r="AA2321" s="14">
        <f t="shared" si="773"/>
        <v>0</v>
      </c>
      <c r="AB2321" s="14">
        <f t="shared" si="775"/>
        <v>0</v>
      </c>
      <c r="AC2321" s="15">
        <f t="shared" si="774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70"/>
        <v>699.36</v>
      </c>
      <c r="Y2322" s="14">
        <f t="shared" si="771"/>
        <v>0</v>
      </c>
      <c r="Z2322" s="14">
        <f t="shared" si="772"/>
        <v>0</v>
      </c>
      <c r="AA2322" s="14">
        <f t="shared" si="773"/>
        <v>0</v>
      </c>
      <c r="AB2322" s="14">
        <f t="shared" si="775"/>
        <v>0</v>
      </c>
      <c r="AC2322" s="15">
        <f t="shared" si="774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64"/>
        <v>728</v>
      </c>
      <c r="Y2323" s="52">
        <f t="shared" si="765"/>
        <v>0</v>
      </c>
      <c r="Z2323" s="52">
        <f t="shared" si="766"/>
        <v>0</v>
      </c>
      <c r="AA2323" s="52">
        <f t="shared" si="767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801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64"/>
        <v>840.00000000000011</v>
      </c>
      <c r="Y2324" s="14">
        <f t="shared" si="765"/>
        <v>0</v>
      </c>
      <c r="Z2324" s="14">
        <f t="shared" si="766"/>
        <v>0</v>
      </c>
      <c r="AA2324" s="14">
        <f t="shared" si="767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802</v>
      </c>
      <c r="B2325" s="91">
        <v>32</v>
      </c>
      <c r="C2325" s="21" t="s">
        <v>835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64"/>
        <v>683.19999999999993</v>
      </c>
      <c r="Y2325" s="14">
        <f t="shared" si="765"/>
        <v>0</v>
      </c>
      <c r="Z2325" s="14">
        <f t="shared" si="766"/>
        <v>0</v>
      </c>
      <c r="AA2325" s="14">
        <f t="shared" si="767"/>
        <v>0</v>
      </c>
      <c r="AB2325" s="14">
        <f>R2325+W2325</f>
        <v>0</v>
      </c>
      <c r="AC2325" s="15">
        <f t="shared" ref="AC2325:AC2337" si="776">ROUND(X2325+Y2325+Z2325+AA2325+AB2325,1)</f>
        <v>683.2</v>
      </c>
      <c r="AD2325" s="48">
        <f>(ROUND(AC2325-AC2323,1)/AC2323)</f>
        <v>-6.1538461538461535E-2</v>
      </c>
      <c r="AE2325" s="113" t="s">
        <v>800</v>
      </c>
      <c r="AF2325" s="60"/>
      <c r="AH2325" s="20"/>
    </row>
    <row r="2326" spans="1:34">
      <c r="A2326" s="99" t="s">
        <v>803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64"/>
        <v>683.19999999999993</v>
      </c>
      <c r="Y2326" s="14">
        <f t="shared" si="765"/>
        <v>0</v>
      </c>
      <c r="Z2326" s="14">
        <f t="shared" si="766"/>
        <v>0</v>
      </c>
      <c r="AA2326" s="14">
        <f t="shared" si="767"/>
        <v>0</v>
      </c>
      <c r="AB2326" s="14">
        <f t="shared" ref="AB2326:AB2337" si="777">R2326+W2326</f>
        <v>0</v>
      </c>
      <c r="AC2326" s="15">
        <f t="shared" si="776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804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64"/>
        <v>683.19999999999993</v>
      </c>
      <c r="Y2327" s="14">
        <f t="shared" si="765"/>
        <v>0</v>
      </c>
      <c r="Z2327" s="14">
        <f t="shared" si="766"/>
        <v>0</v>
      </c>
      <c r="AA2327" s="14">
        <f t="shared" si="767"/>
        <v>0</v>
      </c>
      <c r="AB2327" s="14">
        <f t="shared" si="777"/>
        <v>0</v>
      </c>
      <c r="AC2327" s="15">
        <f t="shared" si="776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654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64"/>
        <v>683.19999999999993</v>
      </c>
      <c r="Y2328" s="14">
        <f t="shared" si="765"/>
        <v>0</v>
      </c>
      <c r="Z2328" s="14">
        <f t="shared" si="766"/>
        <v>0</v>
      </c>
      <c r="AA2328" s="14">
        <f t="shared" si="767"/>
        <v>0</v>
      </c>
      <c r="AB2328" s="14">
        <f t="shared" si="777"/>
        <v>0</v>
      </c>
      <c r="AC2328" s="15">
        <f t="shared" si="776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595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64"/>
        <v>236.6</v>
      </c>
      <c r="Y2329" s="14">
        <f t="shared" si="765"/>
        <v>567</v>
      </c>
      <c r="Z2329" s="14">
        <f t="shared" si="766"/>
        <v>0</v>
      </c>
      <c r="AA2329" s="14">
        <f t="shared" si="767"/>
        <v>0</v>
      </c>
      <c r="AB2329" s="14">
        <f t="shared" si="777"/>
        <v>0</v>
      </c>
      <c r="AC2329" s="15">
        <f t="shared" si="776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830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64"/>
        <v>236.6</v>
      </c>
      <c r="Y2330" s="14">
        <f t="shared" si="765"/>
        <v>0</v>
      </c>
      <c r="Z2330" s="14">
        <f t="shared" si="766"/>
        <v>567</v>
      </c>
      <c r="AA2330" s="14">
        <f t="shared" si="767"/>
        <v>0</v>
      </c>
      <c r="AB2330" s="14">
        <f t="shared" si="777"/>
        <v>0</v>
      </c>
      <c r="AC2330" s="15">
        <f t="shared" si="776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831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64"/>
        <v>236.6</v>
      </c>
      <c r="Y2331" s="14">
        <f t="shared" si="765"/>
        <v>0</v>
      </c>
      <c r="Z2331" s="14">
        <f t="shared" si="766"/>
        <v>0</v>
      </c>
      <c r="AA2331" s="14">
        <f t="shared" si="767"/>
        <v>567</v>
      </c>
      <c r="AB2331" s="14">
        <f t="shared" si="777"/>
        <v>0</v>
      </c>
      <c r="AC2331" s="15">
        <f t="shared" si="776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832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64"/>
        <v>236.6</v>
      </c>
      <c r="Y2332" s="14">
        <f t="shared" si="765"/>
        <v>0</v>
      </c>
      <c r="Z2332" s="14">
        <f t="shared" si="766"/>
        <v>0</v>
      </c>
      <c r="AA2332" s="14">
        <f t="shared" si="767"/>
        <v>0</v>
      </c>
      <c r="AB2332" s="14">
        <f t="shared" si="777"/>
        <v>567</v>
      </c>
      <c r="AC2332" s="15">
        <f t="shared" si="776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833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64"/>
        <v>840</v>
      </c>
      <c r="Y2333" s="14">
        <f t="shared" si="765"/>
        <v>0</v>
      </c>
      <c r="Z2333" s="14">
        <f t="shared" si="766"/>
        <v>0</v>
      </c>
      <c r="AA2333" s="14">
        <f t="shared" si="767"/>
        <v>0</v>
      </c>
      <c r="AB2333" s="14">
        <f t="shared" si="777"/>
        <v>0</v>
      </c>
      <c r="AC2333" s="15">
        <f t="shared" si="776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834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64"/>
        <v>840</v>
      </c>
      <c r="Y2334" s="14">
        <f t="shared" si="765"/>
        <v>0</v>
      </c>
      <c r="Z2334" s="14">
        <f t="shared" si="766"/>
        <v>0</v>
      </c>
      <c r="AA2334" s="14">
        <f t="shared" si="767"/>
        <v>0</v>
      </c>
      <c r="AB2334" s="14">
        <f t="shared" si="777"/>
        <v>0</v>
      </c>
      <c r="AC2334" s="15">
        <f t="shared" si="776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64"/>
        <v>840</v>
      </c>
      <c r="Y2335" s="14">
        <f t="shared" si="765"/>
        <v>0</v>
      </c>
      <c r="Z2335" s="14">
        <f t="shared" si="766"/>
        <v>0</v>
      </c>
      <c r="AA2335" s="14">
        <f t="shared" si="767"/>
        <v>0</v>
      </c>
      <c r="AB2335" s="14">
        <f t="shared" si="777"/>
        <v>0</v>
      </c>
      <c r="AC2335" s="15">
        <f t="shared" si="776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64"/>
        <v>936.32</v>
      </c>
      <c r="Y2336" s="14">
        <f t="shared" si="765"/>
        <v>0</v>
      </c>
      <c r="Z2336" s="14">
        <f t="shared" si="766"/>
        <v>0</v>
      </c>
      <c r="AA2336" s="14">
        <f t="shared" si="767"/>
        <v>0</v>
      </c>
      <c r="AB2336" s="14">
        <f t="shared" si="777"/>
        <v>0</v>
      </c>
      <c r="AC2336" s="15">
        <f t="shared" si="776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64"/>
        <v>772.80000000000007</v>
      </c>
      <c r="Y2337" s="14">
        <f t="shared" si="765"/>
        <v>0</v>
      </c>
      <c r="Z2337" s="14">
        <f t="shared" si="766"/>
        <v>0</v>
      </c>
      <c r="AA2337" s="14">
        <f t="shared" si="767"/>
        <v>0</v>
      </c>
      <c r="AB2337" s="14">
        <f t="shared" si="777"/>
        <v>0</v>
      </c>
      <c r="AC2337" s="15">
        <f t="shared" si="776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64"/>
        <v>440</v>
      </c>
      <c r="Y2338" s="52">
        <f t="shared" si="765"/>
        <v>0</v>
      </c>
      <c r="Z2338" s="52">
        <f t="shared" si="766"/>
        <v>0</v>
      </c>
      <c r="AA2338" s="52">
        <f t="shared" si="767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801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78">N2339+S2339</f>
        <v>572</v>
      </c>
      <c r="Y2339" s="14">
        <f t="shared" ref="Y2339:Y2352" si="779">O2339+T2339</f>
        <v>0</v>
      </c>
      <c r="Z2339" s="14">
        <f t="shared" ref="Z2339:Z2352" si="780">P2339+U2339</f>
        <v>0</v>
      </c>
      <c r="AA2339" s="14">
        <f t="shared" ref="AA2339:AA2352" si="781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802</v>
      </c>
      <c r="B2340" s="93">
        <v>18</v>
      </c>
      <c r="C2340" s="21" t="s">
        <v>835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78"/>
        <v>416</v>
      </c>
      <c r="Y2340" s="14">
        <f t="shared" si="779"/>
        <v>0</v>
      </c>
      <c r="Z2340" s="14">
        <f t="shared" si="780"/>
        <v>0</v>
      </c>
      <c r="AA2340" s="14">
        <f t="shared" si="781"/>
        <v>0</v>
      </c>
      <c r="AB2340" s="14">
        <f>R2340+W2340</f>
        <v>275.2</v>
      </c>
      <c r="AC2340" s="15">
        <f t="shared" ref="AC2340:AC2352" si="782">ROUND(X2340+Y2340+Z2340+AA2340+AB2340,1)</f>
        <v>691.2</v>
      </c>
      <c r="AD2340" s="48">
        <f>(ROUND(AC2340-AC2338,1)/AC2338)</f>
        <v>-5.0549450549450543E-2</v>
      </c>
      <c r="AE2340" s="113" t="s">
        <v>800</v>
      </c>
      <c r="AF2340" s="60"/>
      <c r="AH2340" s="20"/>
    </row>
    <row r="2341" spans="1:34">
      <c r="A2341" s="99" t="s">
        <v>803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78"/>
        <v>416</v>
      </c>
      <c r="Y2341" s="14">
        <f t="shared" si="779"/>
        <v>0</v>
      </c>
      <c r="Z2341" s="14">
        <f t="shared" si="780"/>
        <v>0</v>
      </c>
      <c r="AA2341" s="14">
        <f t="shared" si="781"/>
        <v>0</v>
      </c>
      <c r="AB2341" s="14">
        <f t="shared" ref="AB2341:AB2352" si="783">R2341+W2341</f>
        <v>275.2</v>
      </c>
      <c r="AC2341" s="15">
        <f t="shared" si="782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804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78"/>
        <v>416</v>
      </c>
      <c r="Y2342" s="14">
        <f t="shared" si="779"/>
        <v>0</v>
      </c>
      <c r="Z2342" s="14">
        <f t="shared" si="780"/>
        <v>0</v>
      </c>
      <c r="AA2342" s="14">
        <f t="shared" si="781"/>
        <v>0</v>
      </c>
      <c r="AB2342" s="14">
        <f t="shared" si="783"/>
        <v>275.2</v>
      </c>
      <c r="AC2342" s="15">
        <f t="shared" si="782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654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78"/>
        <v>416</v>
      </c>
      <c r="Y2343" s="14">
        <f t="shared" si="779"/>
        <v>0</v>
      </c>
      <c r="Z2343" s="14">
        <f t="shared" si="780"/>
        <v>0</v>
      </c>
      <c r="AA2343" s="14">
        <f t="shared" si="781"/>
        <v>0</v>
      </c>
      <c r="AB2343" s="14">
        <f t="shared" si="783"/>
        <v>275.2</v>
      </c>
      <c r="AC2343" s="15">
        <f t="shared" si="782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595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339.45000000000005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78"/>
        <v>143</v>
      </c>
      <c r="Y2344" s="14">
        <f t="shared" si="779"/>
        <v>571.95000000000005</v>
      </c>
      <c r="Z2344" s="14">
        <f t="shared" si="780"/>
        <v>0</v>
      </c>
      <c r="AA2344" s="14">
        <f t="shared" si="781"/>
        <v>0</v>
      </c>
      <c r="AB2344" s="14">
        <f t="shared" si="783"/>
        <v>0</v>
      </c>
      <c r="AC2344" s="15">
        <f t="shared" si="782"/>
        <v>715</v>
      </c>
      <c r="AD2344" s="48">
        <f>(ROUND(AC2344-AC2338,1)/AC2338)</f>
        <v>-1.7857142857142856E-2</v>
      </c>
      <c r="AE2344" s="113"/>
      <c r="AF2344" s="60"/>
      <c r="AH2344" s="20"/>
    </row>
    <row r="2345" spans="1:34">
      <c r="A2345" s="99" t="s">
        <v>830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339.45000000000005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78"/>
        <v>143</v>
      </c>
      <c r="Y2345" s="14">
        <f t="shared" si="779"/>
        <v>0</v>
      </c>
      <c r="Z2345" s="14">
        <f t="shared" si="780"/>
        <v>571.95000000000005</v>
      </c>
      <c r="AA2345" s="14">
        <f t="shared" si="781"/>
        <v>0</v>
      </c>
      <c r="AB2345" s="14">
        <f t="shared" si="783"/>
        <v>0</v>
      </c>
      <c r="AC2345" s="15">
        <f t="shared" si="782"/>
        <v>715</v>
      </c>
      <c r="AD2345" s="48">
        <f>(ROUND(AC2345-AC2338,1)/AC2338)</f>
        <v>-1.7857142857142856E-2</v>
      </c>
      <c r="AE2345" s="113"/>
      <c r="AF2345" s="60"/>
      <c r="AH2345" s="20"/>
    </row>
    <row r="2346" spans="1:34">
      <c r="A2346" s="99" t="s">
        <v>831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339.45000000000005</v>
      </c>
      <c r="W2346" s="14">
        <f>(R2346/100)*(K2346*$K$11)+(R2346/100)*(L2346*$L$11)</f>
        <v>0</v>
      </c>
      <c r="X2346" s="14">
        <f t="shared" si="778"/>
        <v>143</v>
      </c>
      <c r="Y2346" s="14">
        <f t="shared" si="779"/>
        <v>0</v>
      </c>
      <c r="Z2346" s="14">
        <f t="shared" si="780"/>
        <v>0</v>
      </c>
      <c r="AA2346" s="14">
        <f t="shared" si="781"/>
        <v>571.95000000000005</v>
      </c>
      <c r="AB2346" s="14">
        <f t="shared" si="783"/>
        <v>0</v>
      </c>
      <c r="AC2346" s="15">
        <f t="shared" si="782"/>
        <v>715</v>
      </c>
      <c r="AD2346" s="48">
        <f>(ROUND(AC2346-AC2338,1)/AC2338)</f>
        <v>-1.7857142857142856E-2</v>
      </c>
      <c r="AE2346" s="113"/>
      <c r="AF2346" s="60"/>
      <c r="AH2346" s="20"/>
    </row>
    <row r="2347" spans="1:34">
      <c r="A2347" s="99" t="s">
        <v>832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339.45000000000005</v>
      </c>
      <c r="X2347" s="14">
        <f t="shared" si="778"/>
        <v>143</v>
      </c>
      <c r="Y2347" s="14">
        <f t="shared" si="779"/>
        <v>0</v>
      </c>
      <c r="Z2347" s="14">
        <f t="shared" si="780"/>
        <v>0</v>
      </c>
      <c r="AA2347" s="14">
        <f t="shared" si="781"/>
        <v>0</v>
      </c>
      <c r="AB2347" s="14">
        <f t="shared" si="783"/>
        <v>571.95000000000005</v>
      </c>
      <c r="AC2347" s="15">
        <f t="shared" si="782"/>
        <v>715</v>
      </c>
      <c r="AD2347" s="48">
        <f>(ROUND(AC2347-AC2338,1)/AC2338)</f>
        <v>-1.7857142857142856E-2</v>
      </c>
      <c r="AE2347" s="113"/>
      <c r="AF2347" s="60"/>
      <c r="AH2347" s="20"/>
    </row>
    <row r="2348" spans="1:34">
      <c r="A2348" s="99" t="s">
        <v>833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285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180</v>
      </c>
      <c r="X2348" s="14">
        <f t="shared" si="778"/>
        <v>435</v>
      </c>
      <c r="Y2348" s="14">
        <f t="shared" si="779"/>
        <v>0</v>
      </c>
      <c r="Z2348" s="14">
        <f t="shared" si="780"/>
        <v>0</v>
      </c>
      <c r="AA2348" s="14">
        <f t="shared" si="781"/>
        <v>0</v>
      </c>
      <c r="AB2348" s="14">
        <f t="shared" si="783"/>
        <v>300</v>
      </c>
      <c r="AC2348" s="15">
        <f t="shared" si="782"/>
        <v>735</v>
      </c>
      <c r="AD2348" s="48">
        <f>(ROUND(AC2348-AC2338,1)/AC2338)</f>
        <v>9.6153846153846159E-3</v>
      </c>
      <c r="AE2348" s="113"/>
      <c r="AF2348" s="60"/>
      <c r="AH2348" s="20"/>
    </row>
    <row r="2349" spans="1:34">
      <c r="A2349" s="99" t="s">
        <v>834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565.5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78"/>
        <v>760.5</v>
      </c>
      <c r="Y2349" s="14">
        <f t="shared" si="779"/>
        <v>0</v>
      </c>
      <c r="Z2349" s="14">
        <f t="shared" si="780"/>
        <v>0</v>
      </c>
      <c r="AA2349" s="14">
        <f t="shared" si="781"/>
        <v>0</v>
      </c>
      <c r="AB2349" s="14">
        <f t="shared" si="783"/>
        <v>0</v>
      </c>
      <c r="AC2349" s="15">
        <f t="shared" si="782"/>
        <v>760.5</v>
      </c>
      <c r="AD2349" s="48">
        <f>(ROUND(AC2349-AC2338,1)/AC2338)</f>
        <v>4.4642857142857144E-2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565.5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78"/>
        <v>760.5</v>
      </c>
      <c r="Y2350" s="14">
        <f t="shared" si="779"/>
        <v>0</v>
      </c>
      <c r="Z2350" s="14">
        <f t="shared" si="780"/>
        <v>0</v>
      </c>
      <c r="AA2350" s="14">
        <f t="shared" si="781"/>
        <v>0</v>
      </c>
      <c r="AB2350" s="14">
        <f t="shared" si="783"/>
        <v>0</v>
      </c>
      <c r="AC2350" s="15">
        <f t="shared" si="782"/>
        <v>760.5</v>
      </c>
      <c r="AD2350" s="48">
        <f>(ROUND(AC2350-AC2338,1)/AC2338)</f>
        <v>4.4642857142857144E-2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78"/>
        <v>646.40000000000009</v>
      </c>
      <c r="Y2351" s="14">
        <f t="shared" si="779"/>
        <v>0</v>
      </c>
      <c r="Z2351" s="14">
        <f t="shared" si="780"/>
        <v>0</v>
      </c>
      <c r="AA2351" s="14">
        <f t="shared" si="781"/>
        <v>0</v>
      </c>
      <c r="AB2351" s="14">
        <f t="shared" si="783"/>
        <v>230.4</v>
      </c>
      <c r="AC2351" s="15">
        <f t="shared" si="782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78"/>
        <v>536.79999999999995</v>
      </c>
      <c r="Y2352" s="14">
        <f t="shared" si="779"/>
        <v>0</v>
      </c>
      <c r="Z2352" s="14">
        <f t="shared" si="780"/>
        <v>0</v>
      </c>
      <c r="AA2352" s="14">
        <f t="shared" si="781"/>
        <v>0</v>
      </c>
      <c r="AB2352" s="14">
        <f t="shared" si="783"/>
        <v>230.4</v>
      </c>
      <c r="AC2352" s="15">
        <f t="shared" si="782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64"/>
        <v>624</v>
      </c>
      <c r="Y2353" s="52">
        <f t="shared" si="765"/>
        <v>0</v>
      </c>
      <c r="Z2353" s="52">
        <f t="shared" si="766"/>
        <v>0</v>
      </c>
      <c r="AA2353" s="52">
        <f t="shared" si="767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801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64"/>
        <v>768</v>
      </c>
      <c r="Y2354" s="14">
        <f t="shared" si="765"/>
        <v>0</v>
      </c>
      <c r="Z2354" s="14">
        <f t="shared" si="766"/>
        <v>0</v>
      </c>
      <c r="AA2354" s="14">
        <f t="shared" si="767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802</v>
      </c>
      <c r="B2355" s="91">
        <v>40</v>
      </c>
      <c r="C2355" s="21" t="s">
        <v>835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64"/>
        <v>585.59999999999991</v>
      </c>
      <c r="Y2355" s="14">
        <f t="shared" si="765"/>
        <v>0</v>
      </c>
      <c r="Z2355" s="14">
        <f t="shared" si="766"/>
        <v>0</v>
      </c>
      <c r="AA2355" s="14">
        <f t="shared" si="767"/>
        <v>0</v>
      </c>
      <c r="AB2355" s="14">
        <f>R2355+W2355</f>
        <v>250</v>
      </c>
      <c r="AC2355" s="15">
        <f t="shared" ref="AC2355:AC2367" si="784">ROUND(X2355+Y2355+Z2355+AA2355+AB2355,1)</f>
        <v>835.6</v>
      </c>
      <c r="AD2355" s="48">
        <f>(ROUND(AC2355-AC2353,1)/AC2353)</f>
        <v>-4.3935926773455376E-2</v>
      </c>
      <c r="AE2355" s="113" t="s">
        <v>800</v>
      </c>
      <c r="AF2355" s="60"/>
      <c r="AH2355" s="20"/>
    </row>
    <row r="2356" spans="1:34">
      <c r="A2356" s="99" t="s">
        <v>803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64"/>
        <v>585.59999999999991</v>
      </c>
      <c r="Y2356" s="14">
        <f t="shared" si="765"/>
        <v>0</v>
      </c>
      <c r="Z2356" s="14">
        <f t="shared" si="766"/>
        <v>0</v>
      </c>
      <c r="AA2356" s="14">
        <f t="shared" si="767"/>
        <v>0</v>
      </c>
      <c r="AB2356" s="14">
        <f t="shared" ref="AB2356:AB2367" si="785">R2356+W2356</f>
        <v>250</v>
      </c>
      <c r="AC2356" s="15">
        <f t="shared" si="784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804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64"/>
        <v>585.59999999999991</v>
      </c>
      <c r="Y2357" s="14">
        <f t="shared" si="765"/>
        <v>0</v>
      </c>
      <c r="Z2357" s="14">
        <f t="shared" si="766"/>
        <v>0</v>
      </c>
      <c r="AA2357" s="14">
        <f t="shared" si="767"/>
        <v>0</v>
      </c>
      <c r="AB2357" s="14">
        <f t="shared" si="785"/>
        <v>250</v>
      </c>
      <c r="AC2357" s="15">
        <f t="shared" si="784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654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64"/>
        <v>585.59999999999991</v>
      </c>
      <c r="Y2358" s="14">
        <f t="shared" si="765"/>
        <v>0</v>
      </c>
      <c r="Z2358" s="14">
        <f t="shared" si="766"/>
        <v>0</v>
      </c>
      <c r="AA2358" s="14">
        <f t="shared" si="767"/>
        <v>0</v>
      </c>
      <c r="AB2358" s="14">
        <f t="shared" si="785"/>
        <v>250</v>
      </c>
      <c r="AC2358" s="15">
        <f t="shared" si="784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595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388.5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64"/>
        <v>202.8</v>
      </c>
      <c r="Y2359" s="14">
        <f t="shared" si="765"/>
        <v>651</v>
      </c>
      <c r="Z2359" s="14">
        <f t="shared" si="766"/>
        <v>0</v>
      </c>
      <c r="AA2359" s="14">
        <f t="shared" si="767"/>
        <v>0</v>
      </c>
      <c r="AB2359" s="14">
        <f t="shared" si="785"/>
        <v>0</v>
      </c>
      <c r="AC2359" s="15">
        <f t="shared" si="784"/>
        <v>853.8</v>
      </c>
      <c r="AD2359" s="48">
        <f>(ROUND(AC2359-AC2353,1)/AC2353)</f>
        <v>-2.3112128146453088E-2</v>
      </c>
      <c r="AE2359" s="113"/>
      <c r="AF2359" s="60"/>
      <c r="AH2359" s="20"/>
    </row>
    <row r="2360" spans="1:34">
      <c r="A2360" s="99" t="s">
        <v>830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388.5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64"/>
        <v>202.8</v>
      </c>
      <c r="Y2360" s="14">
        <f t="shared" si="765"/>
        <v>0</v>
      </c>
      <c r="Z2360" s="14">
        <f t="shared" si="766"/>
        <v>651</v>
      </c>
      <c r="AA2360" s="14">
        <f t="shared" si="767"/>
        <v>0</v>
      </c>
      <c r="AB2360" s="14">
        <f t="shared" si="785"/>
        <v>0</v>
      </c>
      <c r="AC2360" s="15">
        <f t="shared" si="784"/>
        <v>853.8</v>
      </c>
      <c r="AD2360" s="48">
        <f>(ROUND(AC2360-AC2353,1)/AC2353)</f>
        <v>-2.3112128146453088E-2</v>
      </c>
      <c r="AE2360" s="113"/>
      <c r="AF2360" s="60"/>
      <c r="AH2360" s="20"/>
    </row>
    <row r="2361" spans="1:34">
      <c r="A2361" s="99" t="s">
        <v>831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388.5</v>
      </c>
      <c r="W2361" s="14">
        <f>(R2361/100)*(K2361*$K$11)+(R2361/100)*(L2361*$L$11)</f>
        <v>0</v>
      </c>
      <c r="X2361" s="14">
        <f t="shared" si="764"/>
        <v>202.8</v>
      </c>
      <c r="Y2361" s="14">
        <f t="shared" si="765"/>
        <v>0</v>
      </c>
      <c r="Z2361" s="14">
        <f t="shared" si="766"/>
        <v>0</v>
      </c>
      <c r="AA2361" s="14">
        <f t="shared" si="767"/>
        <v>651</v>
      </c>
      <c r="AB2361" s="14">
        <f t="shared" si="785"/>
        <v>0</v>
      </c>
      <c r="AC2361" s="15">
        <f t="shared" si="784"/>
        <v>853.8</v>
      </c>
      <c r="AD2361" s="48">
        <f>(ROUND(AC2361-AC2353,1)/AC2353)</f>
        <v>-2.3112128146453088E-2</v>
      </c>
      <c r="AE2361" s="113"/>
      <c r="AF2361" s="60"/>
      <c r="AH2361" s="20"/>
    </row>
    <row r="2362" spans="1:34">
      <c r="A2362" s="99" t="s">
        <v>832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388.5</v>
      </c>
      <c r="X2362" s="14">
        <f t="shared" si="764"/>
        <v>202.8</v>
      </c>
      <c r="Y2362" s="14">
        <f t="shared" si="765"/>
        <v>0</v>
      </c>
      <c r="Z2362" s="14">
        <f t="shared" si="766"/>
        <v>0</v>
      </c>
      <c r="AA2362" s="14">
        <f t="shared" si="767"/>
        <v>0</v>
      </c>
      <c r="AB2362" s="14">
        <f t="shared" si="785"/>
        <v>651</v>
      </c>
      <c r="AC2362" s="15">
        <f t="shared" si="784"/>
        <v>853.8</v>
      </c>
      <c r="AD2362" s="48">
        <f>(ROUND(AC2362-AC2353,1)/AC2353)</f>
        <v>-2.3112128146453088E-2</v>
      </c>
      <c r="AE2362" s="113"/>
      <c r="AF2362" s="60"/>
      <c r="AH2362" s="20"/>
    </row>
    <row r="2363" spans="1:34">
      <c r="A2363" s="99" t="s">
        <v>833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396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112.5</v>
      </c>
      <c r="X2363" s="14">
        <f t="shared" si="764"/>
        <v>576</v>
      </c>
      <c r="Y2363" s="14">
        <f t="shared" si="765"/>
        <v>0</v>
      </c>
      <c r="Z2363" s="14">
        <f t="shared" si="766"/>
        <v>0</v>
      </c>
      <c r="AA2363" s="14">
        <f t="shared" si="767"/>
        <v>0</v>
      </c>
      <c r="AB2363" s="14">
        <f t="shared" si="785"/>
        <v>300</v>
      </c>
      <c r="AC2363" s="15">
        <f t="shared" si="784"/>
        <v>876</v>
      </c>
      <c r="AD2363" s="48">
        <f>(ROUND(AC2363-AC2353,1)/AC2353)</f>
        <v>2.2883295194508009E-3</v>
      </c>
      <c r="AE2363" s="113"/>
      <c r="AF2363" s="60"/>
      <c r="AH2363" s="20"/>
    </row>
    <row r="2364" spans="1:34">
      <c r="A2364" s="99" t="s">
        <v>834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675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64"/>
        <v>900</v>
      </c>
      <c r="Y2364" s="14">
        <f t="shared" si="765"/>
        <v>0</v>
      </c>
      <c r="Z2364" s="14">
        <f t="shared" si="766"/>
        <v>0</v>
      </c>
      <c r="AA2364" s="14">
        <f t="shared" si="767"/>
        <v>0</v>
      </c>
      <c r="AB2364" s="14">
        <f t="shared" si="785"/>
        <v>0</v>
      </c>
      <c r="AC2364" s="15">
        <f t="shared" si="784"/>
        <v>900</v>
      </c>
      <c r="AD2364" s="48">
        <f>(ROUND(AC2364-AC2353,1)/AC2353)</f>
        <v>2.9748283752860413E-2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675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64"/>
        <v>900</v>
      </c>
      <c r="Y2365" s="14">
        <f t="shared" si="765"/>
        <v>0</v>
      </c>
      <c r="Z2365" s="14">
        <f t="shared" si="766"/>
        <v>0</v>
      </c>
      <c r="AA2365" s="14">
        <f t="shared" si="767"/>
        <v>0</v>
      </c>
      <c r="AB2365" s="14">
        <f t="shared" si="785"/>
        <v>0</v>
      </c>
      <c r="AC2365" s="15">
        <f t="shared" si="784"/>
        <v>900</v>
      </c>
      <c r="AD2365" s="48">
        <f>(ROUND(AC2365-AC2353,1)/AC2353)</f>
        <v>2.9748283752860413E-2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650.88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64"/>
        <v>842.88</v>
      </c>
      <c r="Y2366" s="14">
        <f t="shared" si="765"/>
        <v>0</v>
      </c>
      <c r="Z2366" s="14">
        <f t="shared" si="766"/>
        <v>0</v>
      </c>
      <c r="AA2366" s="14">
        <f t="shared" si="767"/>
        <v>0</v>
      </c>
      <c r="AB2366" s="14">
        <f t="shared" si="785"/>
        <v>200</v>
      </c>
      <c r="AC2366" s="15">
        <f t="shared" si="784"/>
        <v>1042.9000000000001</v>
      </c>
      <c r="AD2366" s="48">
        <f>(ROUND(AC2366-AC2353,1)/AC2353)</f>
        <v>0.19324942791762015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64"/>
        <v>700.8</v>
      </c>
      <c r="Y2367" s="14">
        <f t="shared" si="765"/>
        <v>0</v>
      </c>
      <c r="Z2367" s="14">
        <f t="shared" si="766"/>
        <v>0</v>
      </c>
      <c r="AA2367" s="14">
        <f t="shared" si="767"/>
        <v>0</v>
      </c>
      <c r="AB2367" s="14">
        <f t="shared" si="785"/>
        <v>200</v>
      </c>
      <c r="AC2367" s="15">
        <f t="shared" si="784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576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64"/>
        <v>660</v>
      </c>
      <c r="Y2368" s="52">
        <f t="shared" si="765"/>
        <v>0</v>
      </c>
      <c r="Z2368" s="52">
        <f t="shared" si="766"/>
        <v>0</v>
      </c>
      <c r="AA2368" s="52">
        <f t="shared" si="767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801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64"/>
        <v>756.8</v>
      </c>
      <c r="Y2369" s="14">
        <f t="shared" si="765"/>
        <v>0</v>
      </c>
      <c r="Z2369" s="14">
        <f t="shared" si="766"/>
        <v>0</v>
      </c>
      <c r="AA2369" s="14">
        <f t="shared" si="767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802</v>
      </c>
      <c r="B2370" s="93">
        <v>20</v>
      </c>
      <c r="C2370" s="21" t="s">
        <v>835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64"/>
        <v>616</v>
      </c>
      <c r="Y2370" s="14">
        <f t="shared" si="765"/>
        <v>0</v>
      </c>
      <c r="Z2370" s="14">
        <f t="shared" si="766"/>
        <v>0</v>
      </c>
      <c r="AA2370" s="14">
        <f t="shared" si="767"/>
        <v>0</v>
      </c>
      <c r="AB2370" s="14">
        <f>R2370+W2370</f>
        <v>0</v>
      </c>
      <c r="AC2370" s="15">
        <f t="shared" ref="AC2370:AC2382" si="786">ROUND(X2370+Y2370+Z2370+AA2370+AB2370,1)</f>
        <v>616</v>
      </c>
      <c r="AD2370" s="48">
        <f>(ROUND(AC2370-AC2368,1)/AC2368)</f>
        <v>-6.6666666666666666E-2</v>
      </c>
      <c r="AE2370" s="113" t="s">
        <v>800</v>
      </c>
      <c r="AF2370" s="60"/>
      <c r="AH2370" s="20"/>
    </row>
    <row r="2371" spans="1:34">
      <c r="A2371" s="99" t="s">
        <v>803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64"/>
        <v>616</v>
      </c>
      <c r="Y2371" s="14">
        <f t="shared" si="765"/>
        <v>0</v>
      </c>
      <c r="Z2371" s="14">
        <f t="shared" si="766"/>
        <v>0</v>
      </c>
      <c r="AA2371" s="14">
        <f t="shared" si="767"/>
        <v>0</v>
      </c>
      <c r="AB2371" s="14">
        <f t="shared" ref="AB2371:AB2382" si="787">R2371+W2371</f>
        <v>0</v>
      </c>
      <c r="AC2371" s="15">
        <f t="shared" si="786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804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64"/>
        <v>616</v>
      </c>
      <c r="Y2372" s="14">
        <f t="shared" si="765"/>
        <v>0</v>
      </c>
      <c r="Z2372" s="14">
        <f t="shared" si="766"/>
        <v>0</v>
      </c>
      <c r="AA2372" s="14">
        <f t="shared" si="767"/>
        <v>0</v>
      </c>
      <c r="AB2372" s="14">
        <f t="shared" si="787"/>
        <v>0</v>
      </c>
      <c r="AC2372" s="15">
        <f t="shared" si="786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654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64"/>
        <v>616</v>
      </c>
      <c r="Y2373" s="14">
        <f t="shared" si="765"/>
        <v>0</v>
      </c>
      <c r="Z2373" s="14">
        <f t="shared" si="766"/>
        <v>0</v>
      </c>
      <c r="AA2373" s="14">
        <f t="shared" si="767"/>
        <v>0</v>
      </c>
      <c r="AB2373" s="14">
        <f t="shared" si="787"/>
        <v>0</v>
      </c>
      <c r="AC2373" s="15">
        <f t="shared" si="786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595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64"/>
        <v>280.27999999999997</v>
      </c>
      <c r="Y2374" s="14">
        <f t="shared" si="765"/>
        <v>448.8</v>
      </c>
      <c r="Z2374" s="14">
        <f t="shared" si="766"/>
        <v>0</v>
      </c>
      <c r="AA2374" s="14">
        <f t="shared" si="767"/>
        <v>0</v>
      </c>
      <c r="AB2374" s="14">
        <f t="shared" si="787"/>
        <v>0</v>
      </c>
      <c r="AC2374" s="15">
        <f t="shared" si="786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830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64"/>
        <v>229.51499999999999</v>
      </c>
      <c r="Y2375" s="14">
        <f t="shared" si="765"/>
        <v>0</v>
      </c>
      <c r="Z2375" s="14">
        <f t="shared" si="766"/>
        <v>498.29999999999995</v>
      </c>
      <c r="AA2375" s="14">
        <f t="shared" si="767"/>
        <v>0</v>
      </c>
      <c r="AB2375" s="14">
        <f t="shared" si="787"/>
        <v>0</v>
      </c>
      <c r="AC2375" s="15">
        <f t="shared" si="786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831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64"/>
        <v>157.30000000000001</v>
      </c>
      <c r="Y2376" s="14">
        <f t="shared" si="765"/>
        <v>0</v>
      </c>
      <c r="Z2376" s="14">
        <f t="shared" si="766"/>
        <v>0</v>
      </c>
      <c r="AA2376" s="14">
        <f t="shared" si="767"/>
        <v>574.20000000000005</v>
      </c>
      <c r="AB2376" s="14">
        <f t="shared" si="787"/>
        <v>0</v>
      </c>
      <c r="AC2376" s="15">
        <f t="shared" si="786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832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64"/>
        <v>229.51499999999999</v>
      </c>
      <c r="Y2377" s="14">
        <f t="shared" si="765"/>
        <v>0</v>
      </c>
      <c r="Z2377" s="14">
        <f t="shared" si="766"/>
        <v>0</v>
      </c>
      <c r="AA2377" s="14">
        <f t="shared" si="767"/>
        <v>0</v>
      </c>
      <c r="AB2377" s="14">
        <f t="shared" si="787"/>
        <v>498.29999999999995</v>
      </c>
      <c r="AC2377" s="15">
        <f t="shared" si="786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833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64"/>
        <v>759</v>
      </c>
      <c r="Y2378" s="14">
        <f t="shared" si="765"/>
        <v>0</v>
      </c>
      <c r="Z2378" s="14">
        <f t="shared" si="766"/>
        <v>0</v>
      </c>
      <c r="AA2378" s="14">
        <f t="shared" si="767"/>
        <v>0</v>
      </c>
      <c r="AB2378" s="14">
        <f t="shared" si="787"/>
        <v>0</v>
      </c>
      <c r="AC2378" s="15">
        <f t="shared" si="786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834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64"/>
        <v>739.2</v>
      </c>
      <c r="Y2379" s="14">
        <f t="shared" si="765"/>
        <v>0</v>
      </c>
      <c r="Z2379" s="14">
        <f t="shared" si="766"/>
        <v>0</v>
      </c>
      <c r="AA2379" s="14">
        <f t="shared" si="767"/>
        <v>0</v>
      </c>
      <c r="AB2379" s="14">
        <f t="shared" si="787"/>
        <v>0</v>
      </c>
      <c r="AC2379" s="15">
        <f t="shared" si="786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64"/>
        <v>739.2</v>
      </c>
      <c r="Y2380" s="14">
        <f t="shared" si="765"/>
        <v>0</v>
      </c>
      <c r="Z2380" s="14">
        <f t="shared" si="766"/>
        <v>0</v>
      </c>
      <c r="AA2380" s="14">
        <f t="shared" si="767"/>
        <v>0</v>
      </c>
      <c r="AB2380" s="14">
        <f t="shared" si="787"/>
        <v>0</v>
      </c>
      <c r="AC2380" s="15">
        <f t="shared" si="786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64"/>
        <v>827.2</v>
      </c>
      <c r="Y2381" s="14">
        <f t="shared" si="765"/>
        <v>0</v>
      </c>
      <c r="Z2381" s="14">
        <f t="shared" si="766"/>
        <v>0</v>
      </c>
      <c r="AA2381" s="14">
        <f t="shared" si="767"/>
        <v>0</v>
      </c>
      <c r="AB2381" s="14">
        <f t="shared" si="787"/>
        <v>0</v>
      </c>
      <c r="AC2381" s="15">
        <f t="shared" si="786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64"/>
        <v>712.8</v>
      </c>
      <c r="Y2382" s="14">
        <f t="shared" si="765"/>
        <v>0</v>
      </c>
      <c r="Z2382" s="14">
        <f t="shared" si="766"/>
        <v>0</v>
      </c>
      <c r="AA2382" s="14">
        <f t="shared" si="767"/>
        <v>0</v>
      </c>
      <c r="AB2382" s="14">
        <f t="shared" si="787"/>
        <v>0</v>
      </c>
      <c r="AC2382" s="15">
        <f t="shared" si="786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872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88">N2383+S2383</f>
        <v>672</v>
      </c>
      <c r="Y2383" s="52">
        <f t="shared" ref="Y2383:Y2412" si="789">O2383+T2383</f>
        <v>0</v>
      </c>
      <c r="Z2383" s="52">
        <f t="shared" ref="Z2383:Z2412" si="790">P2383+U2383</f>
        <v>0</v>
      </c>
      <c r="AA2383" s="52">
        <f t="shared" ref="AA2383:AA2412" si="791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801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88"/>
        <v>768</v>
      </c>
      <c r="Y2384" s="14">
        <f t="shared" si="789"/>
        <v>0</v>
      </c>
      <c r="Z2384" s="14">
        <f t="shared" si="790"/>
        <v>0</v>
      </c>
      <c r="AA2384" s="14">
        <f t="shared" si="791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802</v>
      </c>
      <c r="B2385" s="91">
        <v>36</v>
      </c>
      <c r="C2385" s="21" t="s">
        <v>835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88"/>
        <v>628.79999999999995</v>
      </c>
      <c r="Y2385" s="14">
        <f t="shared" si="789"/>
        <v>0</v>
      </c>
      <c r="Z2385" s="14">
        <f t="shared" si="790"/>
        <v>0</v>
      </c>
      <c r="AA2385" s="14">
        <f t="shared" si="791"/>
        <v>0</v>
      </c>
      <c r="AB2385" s="14">
        <f>R2385+W2385</f>
        <v>0</v>
      </c>
      <c r="AC2385" s="15">
        <f t="shared" ref="AC2385:AC2397" si="792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803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88"/>
        <v>628.79999999999995</v>
      </c>
      <c r="Y2386" s="14">
        <f t="shared" si="789"/>
        <v>0</v>
      </c>
      <c r="Z2386" s="14">
        <f t="shared" si="790"/>
        <v>0</v>
      </c>
      <c r="AA2386" s="14">
        <f t="shared" si="791"/>
        <v>0</v>
      </c>
      <c r="AB2386" s="14">
        <f t="shared" ref="AB2386:AB2397" si="793">R2386+W2386</f>
        <v>0</v>
      </c>
      <c r="AC2386" s="15">
        <f t="shared" si="792"/>
        <v>628.79999999999995</v>
      </c>
      <c r="AD2386" s="48">
        <f>(ROUND(AC2386-AC2383,1)/AC2383)</f>
        <v>-6.4285714285714293E-2</v>
      </c>
      <c r="AE2386" s="113" t="s">
        <v>800</v>
      </c>
      <c r="AF2386" s="60"/>
      <c r="AH2386" s="20"/>
    </row>
    <row r="2387" spans="1:34">
      <c r="A2387" s="99" t="s">
        <v>804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88"/>
        <v>628.79999999999995</v>
      </c>
      <c r="Y2387" s="14">
        <f t="shared" si="789"/>
        <v>0</v>
      </c>
      <c r="Z2387" s="14">
        <f t="shared" si="790"/>
        <v>0</v>
      </c>
      <c r="AA2387" s="14">
        <f t="shared" si="791"/>
        <v>0</v>
      </c>
      <c r="AB2387" s="14">
        <f t="shared" si="793"/>
        <v>0</v>
      </c>
      <c r="AC2387" s="15">
        <f t="shared" si="792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654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88"/>
        <v>628.79999999999995</v>
      </c>
      <c r="Y2388" s="14">
        <f t="shared" si="789"/>
        <v>0</v>
      </c>
      <c r="Z2388" s="14">
        <f t="shared" si="790"/>
        <v>0</v>
      </c>
      <c r="AA2388" s="14">
        <f t="shared" si="791"/>
        <v>0</v>
      </c>
      <c r="AB2388" s="14">
        <f t="shared" si="793"/>
        <v>0</v>
      </c>
      <c r="AC2388" s="15">
        <f t="shared" si="792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595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88"/>
        <v>218.4</v>
      </c>
      <c r="Y2389" s="14">
        <f t="shared" si="789"/>
        <v>525.6</v>
      </c>
      <c r="Z2389" s="14">
        <f t="shared" si="790"/>
        <v>0</v>
      </c>
      <c r="AA2389" s="14">
        <f t="shared" si="791"/>
        <v>0</v>
      </c>
      <c r="AB2389" s="14">
        <f t="shared" si="793"/>
        <v>0</v>
      </c>
      <c r="AC2389" s="15">
        <f t="shared" si="792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830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88"/>
        <v>218.4</v>
      </c>
      <c r="Y2390" s="14">
        <f t="shared" si="789"/>
        <v>0</v>
      </c>
      <c r="Z2390" s="14">
        <f t="shared" si="790"/>
        <v>525.6</v>
      </c>
      <c r="AA2390" s="14">
        <f t="shared" si="791"/>
        <v>0</v>
      </c>
      <c r="AB2390" s="14">
        <f t="shared" si="793"/>
        <v>0</v>
      </c>
      <c r="AC2390" s="15">
        <f t="shared" si="792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831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88"/>
        <v>218.4</v>
      </c>
      <c r="Y2391" s="14">
        <f t="shared" si="789"/>
        <v>0</v>
      </c>
      <c r="Z2391" s="14">
        <f t="shared" si="790"/>
        <v>0</v>
      </c>
      <c r="AA2391" s="14">
        <f t="shared" si="791"/>
        <v>525.6</v>
      </c>
      <c r="AB2391" s="14">
        <f t="shared" si="793"/>
        <v>0</v>
      </c>
      <c r="AC2391" s="15">
        <f t="shared" si="792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832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88"/>
        <v>218.4</v>
      </c>
      <c r="Y2392" s="14">
        <f t="shared" si="789"/>
        <v>0</v>
      </c>
      <c r="Z2392" s="14">
        <f t="shared" si="790"/>
        <v>0</v>
      </c>
      <c r="AA2392" s="14">
        <f t="shared" si="791"/>
        <v>0</v>
      </c>
      <c r="AB2392" s="14">
        <f t="shared" si="793"/>
        <v>525.6</v>
      </c>
      <c r="AC2392" s="15">
        <f t="shared" si="792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833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88"/>
        <v>792</v>
      </c>
      <c r="Y2393" s="14">
        <f t="shared" si="789"/>
        <v>0</v>
      </c>
      <c r="Z2393" s="14">
        <f t="shared" si="790"/>
        <v>0</v>
      </c>
      <c r="AA2393" s="14">
        <f t="shared" si="791"/>
        <v>0</v>
      </c>
      <c r="AB2393" s="14">
        <f t="shared" si="793"/>
        <v>0</v>
      </c>
      <c r="AC2393" s="15">
        <f t="shared" si="792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834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88"/>
        <v>792</v>
      </c>
      <c r="Y2394" s="14">
        <f t="shared" si="789"/>
        <v>0</v>
      </c>
      <c r="Z2394" s="14">
        <f t="shared" si="790"/>
        <v>0</v>
      </c>
      <c r="AA2394" s="14">
        <f t="shared" si="791"/>
        <v>0</v>
      </c>
      <c r="AB2394" s="14">
        <f t="shared" si="793"/>
        <v>0</v>
      </c>
      <c r="AC2394" s="15">
        <f t="shared" si="792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88"/>
        <v>792</v>
      </c>
      <c r="Y2395" s="14">
        <f t="shared" si="789"/>
        <v>0</v>
      </c>
      <c r="Z2395" s="14">
        <f t="shared" si="790"/>
        <v>0</v>
      </c>
      <c r="AA2395" s="14">
        <f t="shared" si="791"/>
        <v>0</v>
      </c>
      <c r="AB2395" s="14">
        <f t="shared" si="793"/>
        <v>0</v>
      </c>
      <c r="AC2395" s="15">
        <f t="shared" si="792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88"/>
        <v>883.2</v>
      </c>
      <c r="Y2396" s="14">
        <f t="shared" si="789"/>
        <v>0</v>
      </c>
      <c r="Z2396" s="14">
        <f t="shared" si="790"/>
        <v>0</v>
      </c>
      <c r="AA2396" s="14">
        <f t="shared" si="791"/>
        <v>0</v>
      </c>
      <c r="AB2396" s="14">
        <f t="shared" si="793"/>
        <v>0</v>
      </c>
      <c r="AC2396" s="15">
        <f t="shared" si="792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88"/>
        <v>695.04</v>
      </c>
      <c r="Y2397" s="14">
        <f t="shared" si="789"/>
        <v>0</v>
      </c>
      <c r="Z2397" s="14">
        <f t="shared" si="790"/>
        <v>0</v>
      </c>
      <c r="AA2397" s="14">
        <f t="shared" si="791"/>
        <v>0</v>
      </c>
      <c r="AB2397" s="14">
        <f t="shared" si="793"/>
        <v>0</v>
      </c>
      <c r="AC2397" s="15">
        <f t="shared" si="792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900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471.99999999999994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88"/>
        <v>708</v>
      </c>
      <c r="Y2398" s="52">
        <f t="shared" si="789"/>
        <v>0</v>
      </c>
      <c r="Z2398" s="52">
        <f t="shared" si="790"/>
        <v>0</v>
      </c>
      <c r="AA2398" s="52">
        <f t="shared" si="791"/>
        <v>0</v>
      </c>
      <c r="AB2398" s="52">
        <f>R2398+W2398</f>
        <v>0</v>
      </c>
      <c r="AC2398" s="53">
        <f>ROUND(X2398+Y2398+Z2398+AA2398+AB2398,1)</f>
        <v>708</v>
      </c>
      <c r="AD2398" s="58"/>
      <c r="AE2398" s="113"/>
      <c r="AF2398" s="60"/>
      <c r="AH2398" s="20"/>
    </row>
    <row r="2399" spans="1:34">
      <c r="A2399" s="99" t="s">
        <v>801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613.60000000000014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88"/>
        <v>802.40000000000009</v>
      </c>
      <c r="Y2399" s="14">
        <f t="shared" si="789"/>
        <v>0</v>
      </c>
      <c r="Z2399" s="14">
        <f t="shared" si="790"/>
        <v>0</v>
      </c>
      <c r="AA2399" s="14">
        <f t="shared" si="791"/>
        <v>0</v>
      </c>
      <c r="AB2399" s="14">
        <f>R2399+W2399</f>
        <v>0</v>
      </c>
      <c r="AC2399" s="15">
        <f>ROUND(X2399+Y2399+Z2399+AA2399+AB2399,1)</f>
        <v>802.4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802</v>
      </c>
      <c r="B2400" s="93">
        <v>40</v>
      </c>
      <c r="C2400" s="21" t="s">
        <v>835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424.8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88"/>
        <v>660.8</v>
      </c>
      <c r="Y2400" s="14">
        <f t="shared" si="789"/>
        <v>0</v>
      </c>
      <c r="Z2400" s="14">
        <f t="shared" si="790"/>
        <v>0</v>
      </c>
      <c r="AA2400" s="14">
        <f t="shared" si="791"/>
        <v>0</v>
      </c>
      <c r="AB2400" s="14">
        <f>R2400+W2400</f>
        <v>0</v>
      </c>
      <c r="AC2400" s="15">
        <f t="shared" ref="AC2400:AC2412" si="794">ROUND(X2400+Y2400+Z2400+AA2400+AB2400,1)</f>
        <v>660.8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803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424.8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88"/>
        <v>660.8</v>
      </c>
      <c r="Y2401" s="14">
        <f t="shared" si="789"/>
        <v>0</v>
      </c>
      <c r="Z2401" s="14">
        <f t="shared" si="790"/>
        <v>0</v>
      </c>
      <c r="AA2401" s="14">
        <f t="shared" si="791"/>
        <v>0</v>
      </c>
      <c r="AB2401" s="14">
        <f t="shared" ref="AB2401:AB2412" si="795">R2401+W2401</f>
        <v>0</v>
      </c>
      <c r="AC2401" s="15">
        <f t="shared" si="794"/>
        <v>660.8</v>
      </c>
      <c r="AD2401" s="48">
        <f>(ROUND(AC2401-AC2398,1)/AC2398)</f>
        <v>-6.6666666666666666E-2</v>
      </c>
      <c r="AE2401" s="113" t="s">
        <v>800</v>
      </c>
      <c r="AF2401" s="60"/>
      <c r="AH2401" s="20"/>
    </row>
    <row r="2402" spans="1:34">
      <c r="A2402" s="99" t="s">
        <v>804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424.8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88"/>
        <v>660.8</v>
      </c>
      <c r="Y2402" s="14">
        <f t="shared" si="789"/>
        <v>0</v>
      </c>
      <c r="Z2402" s="14">
        <f t="shared" si="790"/>
        <v>0</v>
      </c>
      <c r="AA2402" s="14">
        <f t="shared" si="791"/>
        <v>0</v>
      </c>
      <c r="AB2402" s="14">
        <f t="shared" si="795"/>
        <v>0</v>
      </c>
      <c r="AC2402" s="15">
        <f t="shared" si="794"/>
        <v>660.8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654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424.8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88"/>
        <v>660.8</v>
      </c>
      <c r="Y2403" s="14">
        <f t="shared" si="789"/>
        <v>0</v>
      </c>
      <c r="Z2403" s="14">
        <f t="shared" si="790"/>
        <v>0</v>
      </c>
      <c r="AA2403" s="14">
        <f t="shared" si="791"/>
        <v>0</v>
      </c>
      <c r="AB2403" s="14">
        <f t="shared" si="795"/>
        <v>0</v>
      </c>
      <c r="AC2403" s="15">
        <f t="shared" si="794"/>
        <v>660.8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595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153.4</v>
      </c>
      <c r="T2404" s="14">
        <f>(O2404/100)*(K2404*$K$9)</f>
        <v>382.32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88"/>
        <v>230.10000000000002</v>
      </c>
      <c r="Y2404" s="14">
        <f t="shared" si="789"/>
        <v>559.31999999999994</v>
      </c>
      <c r="Z2404" s="14">
        <f t="shared" si="790"/>
        <v>0</v>
      </c>
      <c r="AA2404" s="14">
        <f t="shared" si="791"/>
        <v>0</v>
      </c>
      <c r="AB2404" s="14">
        <f t="shared" si="795"/>
        <v>0</v>
      </c>
      <c r="AC2404" s="15">
        <f t="shared" si="794"/>
        <v>789.4</v>
      </c>
      <c r="AD2404" s="48">
        <f>(ROUND(AC2404-AC2398,1)/AC2398)</f>
        <v>0.11497175141242939</v>
      </c>
      <c r="AE2404" s="113"/>
      <c r="AF2404" s="60"/>
    </row>
    <row r="2405" spans="1:34">
      <c r="A2405" s="99" t="s">
        <v>830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153.4</v>
      </c>
      <c r="T2405" s="14">
        <f>(O2405/100)*(K2405*$J$10)</f>
        <v>0</v>
      </c>
      <c r="U2405" s="14">
        <f>(P2405/100)*(K2405*$K$10)+(P2405/100)*(L2405*$L$10)</f>
        <v>382.32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88"/>
        <v>230.10000000000002</v>
      </c>
      <c r="Y2405" s="14">
        <f t="shared" si="789"/>
        <v>0</v>
      </c>
      <c r="Z2405" s="14">
        <f t="shared" si="790"/>
        <v>559.31999999999994</v>
      </c>
      <c r="AA2405" s="14">
        <f t="shared" si="791"/>
        <v>0</v>
      </c>
      <c r="AB2405" s="14">
        <f t="shared" si="795"/>
        <v>0</v>
      </c>
      <c r="AC2405" s="15">
        <f t="shared" si="794"/>
        <v>789.4</v>
      </c>
      <c r="AD2405" s="48">
        <f>(ROUND(AC2405-AC2398,1)/AC2398)</f>
        <v>0.11497175141242939</v>
      </c>
      <c r="AE2405" s="113"/>
      <c r="AF2405" s="60"/>
    </row>
    <row r="2406" spans="1:34">
      <c r="A2406" s="99" t="s">
        <v>831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153.4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382.32</v>
      </c>
      <c r="W2406" s="14">
        <f>(R2406/100)*(K2406*$K$11)+(R2406/100)*(L2406*$L$11)</f>
        <v>0</v>
      </c>
      <c r="X2406" s="14">
        <f t="shared" si="788"/>
        <v>230.10000000000002</v>
      </c>
      <c r="Y2406" s="14">
        <f t="shared" si="789"/>
        <v>0</v>
      </c>
      <c r="Z2406" s="14">
        <f t="shared" si="790"/>
        <v>0</v>
      </c>
      <c r="AA2406" s="14">
        <f t="shared" si="791"/>
        <v>559.31999999999994</v>
      </c>
      <c r="AB2406" s="14">
        <f t="shared" si="795"/>
        <v>0</v>
      </c>
      <c r="AC2406" s="15">
        <f t="shared" si="794"/>
        <v>789.4</v>
      </c>
      <c r="AD2406" s="48">
        <f>(ROUND(AC2406-AC2398,1)/AC2398)</f>
        <v>0.11497175141242939</v>
      </c>
      <c r="AE2406" s="113"/>
      <c r="AF2406" s="60"/>
    </row>
    <row r="2407" spans="1:34">
      <c r="A2407" s="99" t="s">
        <v>832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153.4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382.32</v>
      </c>
      <c r="X2407" s="14">
        <f t="shared" si="788"/>
        <v>230.10000000000002</v>
      </c>
      <c r="Y2407" s="14">
        <f t="shared" si="789"/>
        <v>0</v>
      </c>
      <c r="Z2407" s="14">
        <f t="shared" si="790"/>
        <v>0</v>
      </c>
      <c r="AA2407" s="14">
        <f t="shared" si="791"/>
        <v>0</v>
      </c>
      <c r="AB2407" s="14">
        <f t="shared" si="795"/>
        <v>559.31999999999994</v>
      </c>
      <c r="AC2407" s="15">
        <f t="shared" si="794"/>
        <v>789.4</v>
      </c>
      <c r="AD2407" s="48">
        <f>(ROUND(AC2407-AC2398,1)/AC2398)</f>
        <v>0.11497175141242939</v>
      </c>
      <c r="AE2407" s="113"/>
      <c r="AF2407" s="60"/>
    </row>
    <row r="2408" spans="1:34">
      <c r="A2408" s="99" t="s">
        <v>833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654.9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88"/>
        <v>831.9</v>
      </c>
      <c r="Y2408" s="14">
        <f t="shared" si="789"/>
        <v>0</v>
      </c>
      <c r="Z2408" s="14">
        <f t="shared" si="790"/>
        <v>0</v>
      </c>
      <c r="AA2408" s="14">
        <f t="shared" si="791"/>
        <v>0</v>
      </c>
      <c r="AB2408" s="14">
        <f t="shared" si="795"/>
        <v>0</v>
      </c>
      <c r="AC2408" s="15">
        <f t="shared" si="794"/>
        <v>831.9</v>
      </c>
      <c r="AD2408" s="48">
        <f>(ROUND(AC2408-AC2398,1)/AC2398)</f>
        <v>0.17500000000000002</v>
      </c>
      <c r="AE2408" s="113"/>
      <c r="AF2408" s="60"/>
    </row>
    <row r="2409" spans="1:34">
      <c r="A2409" s="99" t="s">
        <v>834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654.9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88"/>
        <v>831.9</v>
      </c>
      <c r="Y2409" s="14">
        <f t="shared" si="789"/>
        <v>0</v>
      </c>
      <c r="Z2409" s="14">
        <f t="shared" si="790"/>
        <v>0</v>
      </c>
      <c r="AA2409" s="14">
        <f t="shared" si="791"/>
        <v>0</v>
      </c>
      <c r="AB2409" s="14">
        <f t="shared" si="795"/>
        <v>0</v>
      </c>
      <c r="AC2409" s="15">
        <f t="shared" si="794"/>
        <v>831.9</v>
      </c>
      <c r="AD2409" s="48">
        <f>(ROUND(AC2409-AC2398,1)/AC2398)</f>
        <v>0.17500000000000002</v>
      </c>
      <c r="AE2409" s="113"/>
      <c r="AF2409" s="6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654.9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88"/>
        <v>831.9</v>
      </c>
      <c r="Y2410" s="14">
        <f t="shared" si="789"/>
        <v>0</v>
      </c>
      <c r="Z2410" s="14">
        <f t="shared" si="790"/>
        <v>0</v>
      </c>
      <c r="AA2410" s="14">
        <f t="shared" si="791"/>
        <v>0</v>
      </c>
      <c r="AB2410" s="14">
        <f t="shared" si="795"/>
        <v>0</v>
      </c>
      <c r="AC2410" s="15">
        <f t="shared" si="794"/>
        <v>831.9</v>
      </c>
      <c r="AD2410" s="48">
        <f>(ROUND(AC2410-AC2398,1)/AC2398)</f>
        <v>0.17500000000000002</v>
      </c>
      <c r="AE2410" s="113"/>
      <c r="AF2410" s="6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745.76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88"/>
        <v>934.56</v>
      </c>
      <c r="Y2411" s="14">
        <f t="shared" si="789"/>
        <v>0</v>
      </c>
      <c r="Z2411" s="14">
        <f t="shared" si="790"/>
        <v>0</v>
      </c>
      <c r="AA2411" s="14">
        <f t="shared" si="791"/>
        <v>0</v>
      </c>
      <c r="AB2411" s="14">
        <f t="shared" si="795"/>
        <v>0</v>
      </c>
      <c r="AC2411" s="15">
        <f t="shared" si="794"/>
        <v>934.6</v>
      </c>
      <c r="AD2411" s="48">
        <f>(ROUND(AC2411-AC2398,1)/AC2398)</f>
        <v>0.32005649717514123</v>
      </c>
      <c r="AE2411" s="113"/>
      <c r="AF2411" s="6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539.96800000000007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88"/>
        <v>728.76800000000003</v>
      </c>
      <c r="Y2412" s="14">
        <f t="shared" si="789"/>
        <v>0</v>
      </c>
      <c r="Z2412" s="14">
        <f t="shared" si="790"/>
        <v>0</v>
      </c>
      <c r="AA2412" s="14">
        <f t="shared" si="791"/>
        <v>0</v>
      </c>
      <c r="AB2412" s="14">
        <f t="shared" si="795"/>
        <v>0</v>
      </c>
      <c r="AC2412" s="15">
        <f t="shared" si="794"/>
        <v>728.8</v>
      </c>
      <c r="AD2412" s="48">
        <f>(ROUND(AC2412-AC2398,1)/AC2398)</f>
        <v>2.9378531073446328E-2</v>
      </c>
      <c r="AE2412" s="113"/>
      <c r="AF2412" s="60"/>
    </row>
    <row r="2413" spans="1:34">
      <c r="A2413" s="107"/>
      <c r="B2413" s="148" t="s">
        <v>797</v>
      </c>
      <c r="C2413" s="148"/>
      <c r="D2413" s="148"/>
      <c r="E2413" s="148"/>
      <c r="F2413" s="148"/>
      <c r="G2413" s="148"/>
      <c r="H2413" s="148"/>
      <c r="I2413" s="148"/>
      <c r="J2413" s="148"/>
      <c r="K2413" s="148"/>
      <c r="L2413" s="148"/>
      <c r="M2413" s="148"/>
      <c r="N2413" s="148"/>
      <c r="O2413" s="148"/>
      <c r="P2413" s="148"/>
      <c r="Q2413" s="148"/>
      <c r="R2413" s="148"/>
      <c r="S2413" s="148"/>
      <c r="T2413" s="148"/>
      <c r="U2413" s="148"/>
      <c r="V2413" s="148"/>
      <c r="W2413" s="148"/>
      <c r="X2413" s="148"/>
      <c r="Y2413" s="148"/>
      <c r="Z2413" s="148"/>
      <c r="AA2413" s="148"/>
      <c r="AB2413" s="148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96">N2414+S2414</f>
        <v>604.80000000000007</v>
      </c>
      <c r="Y2414" s="14">
        <f t="shared" ref="Y2414:Y2428" si="797">O2414+T2414</f>
        <v>0</v>
      </c>
      <c r="Z2414" s="14">
        <f t="shared" ref="Z2414:Z2428" si="798">P2414+U2414</f>
        <v>0</v>
      </c>
      <c r="AA2414" s="14">
        <f t="shared" ref="AA2414:AA2428" si="799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801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96"/>
        <v>699.84000000000015</v>
      </c>
      <c r="Y2415" s="14">
        <f t="shared" si="797"/>
        <v>0</v>
      </c>
      <c r="Z2415" s="14">
        <f t="shared" si="798"/>
        <v>0</v>
      </c>
      <c r="AA2415" s="14">
        <f t="shared" si="799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802</v>
      </c>
      <c r="B2416" s="87">
        <v>16</v>
      </c>
      <c r="C2416" s="21" t="s">
        <v>835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96"/>
        <v>565.92000000000007</v>
      </c>
      <c r="Y2416" s="14">
        <f t="shared" si="797"/>
        <v>0</v>
      </c>
      <c r="Z2416" s="14">
        <f t="shared" si="798"/>
        <v>0</v>
      </c>
      <c r="AA2416" s="14">
        <f t="shared" si="799"/>
        <v>0</v>
      </c>
      <c r="AB2416" s="14">
        <f>R2416+W2416</f>
        <v>0</v>
      </c>
      <c r="AC2416" s="15">
        <f t="shared" ref="AC2416:AC2428" si="800">ROUND(X2416+Y2416+Z2416+AA2416+AB2416,1)</f>
        <v>565.9</v>
      </c>
      <c r="AD2416" s="48">
        <f>(ROUND(AC2416-AC2414,1)/AC2414)</f>
        <v>-6.4318783068783067E-2</v>
      </c>
      <c r="AE2416" s="113" t="s">
        <v>800</v>
      </c>
      <c r="AF2416" s="60"/>
    </row>
    <row r="2417" spans="1:32">
      <c r="A2417" s="99" t="s">
        <v>803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96"/>
        <v>565.92000000000007</v>
      </c>
      <c r="Y2417" s="14">
        <f t="shared" si="797"/>
        <v>0</v>
      </c>
      <c r="Z2417" s="14">
        <f t="shared" si="798"/>
        <v>0</v>
      </c>
      <c r="AA2417" s="14">
        <f t="shared" si="799"/>
        <v>0</v>
      </c>
      <c r="AB2417" s="14">
        <f t="shared" ref="AB2417:AB2428" si="801">R2417+W2417</f>
        <v>0</v>
      </c>
      <c r="AC2417" s="15">
        <f t="shared" si="800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804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96"/>
        <v>565.92000000000007</v>
      </c>
      <c r="Y2418" s="14">
        <f t="shared" si="797"/>
        <v>0</v>
      </c>
      <c r="Z2418" s="14">
        <f t="shared" si="798"/>
        <v>0</v>
      </c>
      <c r="AA2418" s="14">
        <f t="shared" si="799"/>
        <v>0</v>
      </c>
      <c r="AB2418" s="14">
        <f t="shared" si="801"/>
        <v>0</v>
      </c>
      <c r="AC2418" s="15">
        <f t="shared" si="800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654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96"/>
        <v>565.92000000000007</v>
      </c>
      <c r="Y2419" s="14">
        <f t="shared" si="797"/>
        <v>0</v>
      </c>
      <c r="Z2419" s="14">
        <f t="shared" si="798"/>
        <v>0</v>
      </c>
      <c r="AA2419" s="14">
        <f t="shared" si="799"/>
        <v>0</v>
      </c>
      <c r="AB2419" s="14">
        <f t="shared" si="801"/>
        <v>0</v>
      </c>
      <c r="AC2419" s="15">
        <f t="shared" si="800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595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96"/>
        <v>196.56</v>
      </c>
      <c r="Y2420" s="14">
        <f t="shared" si="797"/>
        <v>469.8</v>
      </c>
      <c r="Z2420" s="14">
        <f t="shared" si="798"/>
        <v>0</v>
      </c>
      <c r="AA2420" s="14">
        <f t="shared" si="799"/>
        <v>0</v>
      </c>
      <c r="AB2420" s="14">
        <f t="shared" si="801"/>
        <v>0</v>
      </c>
      <c r="AC2420" s="15">
        <f t="shared" si="800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830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96"/>
        <v>196.56</v>
      </c>
      <c r="Y2421" s="14">
        <f t="shared" si="797"/>
        <v>0</v>
      </c>
      <c r="Z2421" s="14">
        <f t="shared" si="798"/>
        <v>469.8</v>
      </c>
      <c r="AA2421" s="14">
        <f t="shared" si="799"/>
        <v>0</v>
      </c>
      <c r="AB2421" s="14">
        <f t="shared" si="801"/>
        <v>0</v>
      </c>
      <c r="AC2421" s="15">
        <f t="shared" si="800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831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96"/>
        <v>196.56</v>
      </c>
      <c r="Y2422" s="14">
        <f t="shared" si="797"/>
        <v>0</v>
      </c>
      <c r="Z2422" s="14">
        <f t="shared" si="798"/>
        <v>0</v>
      </c>
      <c r="AA2422" s="14">
        <f t="shared" si="799"/>
        <v>469.8</v>
      </c>
      <c r="AB2422" s="14">
        <f t="shared" si="801"/>
        <v>0</v>
      </c>
      <c r="AC2422" s="15">
        <f t="shared" si="800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832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96"/>
        <v>196.56</v>
      </c>
      <c r="Y2423" s="14">
        <f t="shared" si="797"/>
        <v>0</v>
      </c>
      <c r="Z2423" s="14">
        <f t="shared" si="798"/>
        <v>0</v>
      </c>
      <c r="AA2423" s="14">
        <f t="shared" si="799"/>
        <v>0</v>
      </c>
      <c r="AB2423" s="14">
        <f t="shared" si="801"/>
        <v>469.8</v>
      </c>
      <c r="AC2423" s="15">
        <f t="shared" si="800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833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96"/>
        <v>696.6</v>
      </c>
      <c r="Y2424" s="14">
        <f t="shared" si="797"/>
        <v>0</v>
      </c>
      <c r="Z2424" s="14">
        <f t="shared" si="798"/>
        <v>0</v>
      </c>
      <c r="AA2424" s="14">
        <f t="shared" si="799"/>
        <v>0</v>
      </c>
      <c r="AB2424" s="14">
        <f t="shared" si="801"/>
        <v>0</v>
      </c>
      <c r="AC2424" s="15">
        <f t="shared" si="800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834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96"/>
        <v>696.6</v>
      </c>
      <c r="Y2425" s="14">
        <f t="shared" si="797"/>
        <v>0</v>
      </c>
      <c r="Z2425" s="14">
        <f t="shared" si="798"/>
        <v>0</v>
      </c>
      <c r="AA2425" s="14">
        <f t="shared" si="799"/>
        <v>0</v>
      </c>
      <c r="AB2425" s="14">
        <f t="shared" si="801"/>
        <v>0</v>
      </c>
      <c r="AC2425" s="15">
        <f t="shared" si="800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96"/>
        <v>696.6</v>
      </c>
      <c r="Y2426" s="14">
        <f t="shared" si="797"/>
        <v>0</v>
      </c>
      <c r="Z2426" s="14">
        <f t="shared" si="798"/>
        <v>0</v>
      </c>
      <c r="AA2426" s="14">
        <f t="shared" si="799"/>
        <v>0</v>
      </c>
      <c r="AB2426" s="14">
        <f t="shared" si="801"/>
        <v>0</v>
      </c>
      <c r="AC2426" s="15">
        <f t="shared" si="800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96"/>
        <v>756.86400000000003</v>
      </c>
      <c r="Y2427" s="14">
        <f t="shared" si="797"/>
        <v>0</v>
      </c>
      <c r="Z2427" s="14">
        <f t="shared" si="798"/>
        <v>0</v>
      </c>
      <c r="AA2427" s="14">
        <f t="shared" si="799"/>
        <v>0</v>
      </c>
      <c r="AB2427" s="14">
        <f t="shared" si="801"/>
        <v>0</v>
      </c>
      <c r="AC2427" s="15">
        <f t="shared" si="800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96"/>
        <v>657.50400000000013</v>
      </c>
      <c r="Y2428" s="14">
        <f t="shared" si="797"/>
        <v>0</v>
      </c>
      <c r="Z2428" s="14">
        <f t="shared" si="798"/>
        <v>0</v>
      </c>
      <c r="AA2428" s="14">
        <f t="shared" si="799"/>
        <v>0</v>
      </c>
      <c r="AB2428" s="14">
        <f t="shared" si="801"/>
        <v>0</v>
      </c>
      <c r="AC2428" s="15">
        <f t="shared" si="800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400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64"/>
        <v>650</v>
      </c>
      <c r="Y2429" s="52">
        <f t="shared" si="765"/>
        <v>0</v>
      </c>
      <c r="Z2429" s="52">
        <f t="shared" si="766"/>
        <v>0</v>
      </c>
      <c r="AA2429" s="52">
        <f t="shared" si="767"/>
        <v>0</v>
      </c>
      <c r="AB2429" s="52">
        <f>R2429+W2429</f>
        <v>0</v>
      </c>
      <c r="AC2429" s="53">
        <f>ROUND(X2429+Y2429+Z2429+AA2429+AB2429,1)</f>
        <v>650</v>
      </c>
      <c r="AD2429" s="58"/>
      <c r="AE2429" s="113"/>
      <c r="AF2429" s="60"/>
    </row>
    <row r="2430" spans="1:32">
      <c r="A2430" s="99" t="s">
        <v>801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550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802">N2430+S2430</f>
        <v>750</v>
      </c>
      <c r="Y2430" s="14">
        <f t="shared" ref="Y2430:Y2443" si="803">O2430+T2430</f>
        <v>0</v>
      </c>
      <c r="Z2430" s="14">
        <f t="shared" ref="Z2430:Z2443" si="804">P2430+U2430</f>
        <v>0</v>
      </c>
      <c r="AA2430" s="14">
        <f t="shared" ref="AA2430:AA2443" si="805">Q2430+V2430</f>
        <v>0</v>
      </c>
      <c r="AB2430" s="14">
        <f>R2430+W2430</f>
        <v>0</v>
      </c>
      <c r="AC2430" s="15">
        <f>ROUND(X2430+Y2430+Z2430+AA2430+AB2430,1)</f>
        <v>750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802</v>
      </c>
      <c r="B2431" s="91">
        <v>25</v>
      </c>
      <c r="C2431" s="21" t="s">
        <v>835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802"/>
        <v>610</v>
      </c>
      <c r="Y2431" s="14">
        <f t="shared" si="803"/>
        <v>0</v>
      </c>
      <c r="Z2431" s="14">
        <f t="shared" si="804"/>
        <v>0</v>
      </c>
      <c r="AA2431" s="14">
        <f t="shared" si="805"/>
        <v>0</v>
      </c>
      <c r="AB2431" s="14">
        <f>R2431+W2431</f>
        <v>0</v>
      </c>
      <c r="AC2431" s="15">
        <f t="shared" ref="AC2431:AC2443" si="806">ROUND(X2431+Y2431+Z2431+AA2431+AB2431,1)</f>
        <v>610</v>
      </c>
      <c r="AD2431" s="48">
        <f>(ROUND(AC2431-AC2429,1)/AC2429)</f>
        <v>-6.1538461538461542E-2</v>
      </c>
      <c r="AE2431" s="113" t="s">
        <v>800</v>
      </c>
      <c r="AF2431" s="60"/>
    </row>
    <row r="2432" spans="1:32">
      <c r="A2432" s="99" t="s">
        <v>803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802"/>
        <v>610</v>
      </c>
      <c r="Y2432" s="14">
        <f t="shared" si="803"/>
        <v>0</v>
      </c>
      <c r="Z2432" s="14">
        <f t="shared" si="804"/>
        <v>0</v>
      </c>
      <c r="AA2432" s="14">
        <f t="shared" si="805"/>
        <v>0</v>
      </c>
      <c r="AB2432" s="14">
        <f t="shared" ref="AB2432:AB2443" si="807">R2432+W2432</f>
        <v>0</v>
      </c>
      <c r="AC2432" s="15">
        <f t="shared" si="806"/>
        <v>610</v>
      </c>
      <c r="AD2432" s="48">
        <f>(ROUND(AC2432-AC2429,1)/AC2429)</f>
        <v>-6.1538461538461542E-2</v>
      </c>
      <c r="AE2432" s="113"/>
      <c r="AF2432" s="60"/>
    </row>
    <row r="2433" spans="1:32">
      <c r="A2433" s="99" t="s">
        <v>804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802"/>
        <v>610</v>
      </c>
      <c r="Y2433" s="14">
        <f t="shared" si="803"/>
        <v>0</v>
      </c>
      <c r="Z2433" s="14">
        <f t="shared" si="804"/>
        <v>0</v>
      </c>
      <c r="AA2433" s="14">
        <f t="shared" si="805"/>
        <v>0</v>
      </c>
      <c r="AB2433" s="14">
        <f t="shared" si="807"/>
        <v>0</v>
      </c>
      <c r="AC2433" s="15">
        <f t="shared" si="806"/>
        <v>610</v>
      </c>
      <c r="AD2433" s="48">
        <f>(ROUND(AC2433-AC2429,1)/AC2429)</f>
        <v>-6.1538461538461542E-2</v>
      </c>
      <c r="AE2433" s="113"/>
      <c r="AF2433" s="60"/>
    </row>
    <row r="2434" spans="1:32">
      <c r="A2434" s="99" t="s">
        <v>654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802"/>
        <v>610</v>
      </c>
      <c r="Y2434" s="14">
        <f t="shared" si="803"/>
        <v>0</v>
      </c>
      <c r="Z2434" s="14">
        <f t="shared" si="804"/>
        <v>0</v>
      </c>
      <c r="AA2434" s="14">
        <f t="shared" si="805"/>
        <v>0</v>
      </c>
      <c r="AB2434" s="14">
        <f t="shared" si="807"/>
        <v>0</v>
      </c>
      <c r="AC2434" s="15">
        <f t="shared" si="806"/>
        <v>610</v>
      </c>
      <c r="AD2434" s="48">
        <f>(ROUND(AC2434-AC2429,1)/AC2429)</f>
        <v>-6.1538461538461542E-2</v>
      </c>
      <c r="AE2434" s="113"/>
      <c r="AF2434" s="60"/>
    </row>
    <row r="2435" spans="1:32">
      <c r="A2435" s="99" t="s">
        <v>595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156</v>
      </c>
      <c r="T2435" s="14">
        <f>(O2435/100)*(K2435*$K$9)</f>
        <v>318.75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802"/>
        <v>253.5</v>
      </c>
      <c r="Y2435" s="14">
        <f t="shared" si="803"/>
        <v>506.25</v>
      </c>
      <c r="Z2435" s="14">
        <f t="shared" si="804"/>
        <v>0</v>
      </c>
      <c r="AA2435" s="14">
        <f t="shared" si="805"/>
        <v>0</v>
      </c>
      <c r="AB2435" s="14">
        <f t="shared" si="807"/>
        <v>0</v>
      </c>
      <c r="AC2435" s="15">
        <f t="shared" si="806"/>
        <v>759.8</v>
      </c>
      <c r="AD2435" s="48">
        <f>(ROUND(AC2435-AC2429,1)/AC2429)</f>
        <v>0.16892307692307693</v>
      </c>
      <c r="AE2435" s="113"/>
      <c r="AF2435" s="60"/>
    </row>
    <row r="2436" spans="1:32">
      <c r="A2436" s="99" t="s">
        <v>830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156</v>
      </c>
      <c r="T2436" s="14">
        <f>(O2436/100)*(K2436*$J$10)</f>
        <v>0</v>
      </c>
      <c r="U2436" s="14">
        <f>(P2436/100)*(K2436*$K$10)+(P2436/100)*(L2436*$L$10)</f>
        <v>318.75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802"/>
        <v>253.5</v>
      </c>
      <c r="Y2436" s="14">
        <f t="shared" si="803"/>
        <v>0</v>
      </c>
      <c r="Z2436" s="14">
        <f t="shared" si="804"/>
        <v>506.25</v>
      </c>
      <c r="AA2436" s="14">
        <f t="shared" si="805"/>
        <v>0</v>
      </c>
      <c r="AB2436" s="14">
        <f t="shared" si="807"/>
        <v>0</v>
      </c>
      <c r="AC2436" s="15">
        <f t="shared" si="806"/>
        <v>759.8</v>
      </c>
      <c r="AD2436" s="48">
        <f>(ROUND(AC2436-AC2429,1)/AC2429)</f>
        <v>0.16892307692307693</v>
      </c>
      <c r="AE2436" s="113"/>
      <c r="AF2436" s="60"/>
    </row>
    <row r="2437" spans="1:32">
      <c r="A2437" s="99" t="s">
        <v>831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156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318.75</v>
      </c>
      <c r="W2437" s="14">
        <f>(R2437/100)*(K2437*$K$11)+(R2437/100)*(L2437*$L$11)</f>
        <v>0</v>
      </c>
      <c r="X2437" s="14">
        <f t="shared" si="802"/>
        <v>253.5</v>
      </c>
      <c r="Y2437" s="14">
        <f t="shared" si="803"/>
        <v>0</v>
      </c>
      <c r="Z2437" s="14">
        <f t="shared" si="804"/>
        <v>0</v>
      </c>
      <c r="AA2437" s="14">
        <f t="shared" si="805"/>
        <v>506.25</v>
      </c>
      <c r="AB2437" s="14">
        <f t="shared" si="807"/>
        <v>0</v>
      </c>
      <c r="AC2437" s="15">
        <f t="shared" si="806"/>
        <v>759.8</v>
      </c>
      <c r="AD2437" s="48">
        <f>(ROUND(AC2437-AC2429,1)/AC2429)</f>
        <v>0.16892307692307693</v>
      </c>
      <c r="AE2437" s="113"/>
      <c r="AF2437" s="60"/>
    </row>
    <row r="2438" spans="1:32">
      <c r="A2438" s="99" t="s">
        <v>832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156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318.75</v>
      </c>
      <c r="X2438" s="14">
        <f t="shared" si="802"/>
        <v>253.5</v>
      </c>
      <c r="Y2438" s="14">
        <f t="shared" si="803"/>
        <v>0</v>
      </c>
      <c r="Z2438" s="14">
        <f t="shared" si="804"/>
        <v>0</v>
      </c>
      <c r="AA2438" s="14">
        <f t="shared" si="805"/>
        <v>0</v>
      </c>
      <c r="AB2438" s="14">
        <f t="shared" si="807"/>
        <v>506.25</v>
      </c>
      <c r="AC2438" s="15">
        <f t="shared" si="806"/>
        <v>759.8</v>
      </c>
      <c r="AD2438" s="48">
        <f>(ROUND(AC2438-AC2429,1)/AC2429)</f>
        <v>0.16892307692307693</v>
      </c>
      <c r="AE2438" s="113"/>
      <c r="AF2438" s="60"/>
    </row>
    <row r="2439" spans="1:32">
      <c r="A2439" s="99" t="s">
        <v>833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562.5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802"/>
        <v>750</v>
      </c>
      <c r="Y2439" s="14">
        <f t="shared" si="803"/>
        <v>0</v>
      </c>
      <c r="Z2439" s="14">
        <f t="shared" si="804"/>
        <v>0</v>
      </c>
      <c r="AA2439" s="14">
        <f t="shared" si="805"/>
        <v>0</v>
      </c>
      <c r="AB2439" s="14">
        <f t="shared" si="807"/>
        <v>0</v>
      </c>
      <c r="AC2439" s="15">
        <f t="shared" si="806"/>
        <v>750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834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562.5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802"/>
        <v>750</v>
      </c>
      <c r="Y2440" s="14">
        <f t="shared" si="803"/>
        <v>0</v>
      </c>
      <c r="Z2440" s="14">
        <f t="shared" si="804"/>
        <v>0</v>
      </c>
      <c r="AA2440" s="14">
        <f t="shared" si="805"/>
        <v>0</v>
      </c>
      <c r="AB2440" s="14">
        <f t="shared" si="807"/>
        <v>0</v>
      </c>
      <c r="AC2440" s="15">
        <f t="shared" si="806"/>
        <v>750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562.5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802"/>
        <v>750</v>
      </c>
      <c r="Y2441" s="14">
        <f t="shared" si="803"/>
        <v>0</v>
      </c>
      <c r="Z2441" s="14">
        <f t="shared" si="804"/>
        <v>0</v>
      </c>
      <c r="AA2441" s="14">
        <f t="shared" si="805"/>
        <v>0</v>
      </c>
      <c r="AB2441" s="14">
        <f t="shared" si="807"/>
        <v>0</v>
      </c>
      <c r="AC2441" s="15">
        <f t="shared" si="806"/>
        <v>750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636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802"/>
        <v>836</v>
      </c>
      <c r="Y2442" s="14">
        <f t="shared" si="803"/>
        <v>0</v>
      </c>
      <c r="Z2442" s="14">
        <f t="shared" si="804"/>
        <v>0</v>
      </c>
      <c r="AA2442" s="14">
        <f t="shared" si="805"/>
        <v>0</v>
      </c>
      <c r="AB2442" s="14">
        <f t="shared" si="807"/>
        <v>0</v>
      </c>
      <c r="AC2442" s="15">
        <f t="shared" si="806"/>
        <v>836</v>
      </c>
      <c r="AD2442" s="48">
        <f>(ROUND(AC2442-AC2429,1)/AC2429)</f>
        <v>0.28615384615384615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802"/>
        <v>690</v>
      </c>
      <c r="Y2443" s="14">
        <f t="shared" si="803"/>
        <v>0</v>
      </c>
      <c r="Z2443" s="14">
        <f t="shared" si="804"/>
        <v>0</v>
      </c>
      <c r="AA2443" s="14">
        <f t="shared" si="805"/>
        <v>0</v>
      </c>
      <c r="AB2443" s="14">
        <f t="shared" si="807"/>
        <v>0</v>
      </c>
      <c r="AC2443" s="15">
        <f t="shared" si="806"/>
        <v>690</v>
      </c>
      <c r="AD2443" s="48">
        <f>(ROUND(AC2443-AC2429,1)/AC2429)</f>
        <v>6.1538461538461542E-2</v>
      </c>
      <c r="AE2443" s="113"/>
      <c r="AF2443" s="60"/>
    </row>
    <row r="2444" spans="1:32">
      <c r="A2444" s="107"/>
      <c r="B2444" s="148" t="s">
        <v>109</v>
      </c>
      <c r="C2444" s="148"/>
      <c r="D2444" s="148"/>
      <c r="E2444" s="148"/>
      <c r="F2444" s="148"/>
      <c r="G2444" s="148"/>
      <c r="H2444" s="148"/>
      <c r="I2444" s="148"/>
      <c r="J2444" s="148"/>
      <c r="K2444" s="148"/>
      <c r="L2444" s="148"/>
      <c r="M2444" s="148"/>
      <c r="N2444" s="148"/>
      <c r="O2444" s="148"/>
      <c r="P2444" s="148"/>
      <c r="Q2444" s="148"/>
      <c r="R2444" s="148"/>
      <c r="S2444" s="148"/>
      <c r="T2444" s="148"/>
      <c r="U2444" s="148"/>
      <c r="V2444" s="148"/>
      <c r="W2444" s="148"/>
      <c r="X2444" s="148"/>
      <c r="Y2444" s="148"/>
      <c r="Z2444" s="148"/>
      <c r="AA2444" s="148"/>
      <c r="AB2444" s="148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808">N2445+S2445</f>
        <v>582.40000000000009</v>
      </c>
      <c r="Y2445" s="14">
        <f t="shared" ref="Y2445:Y2459" si="809">O2445+T2445</f>
        <v>0</v>
      </c>
      <c r="Z2445" s="14">
        <f t="shared" ref="Z2445:Z2459" si="810">P2445+U2445</f>
        <v>0</v>
      </c>
      <c r="AA2445" s="14">
        <f t="shared" ref="AA2445:AA2459" si="811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801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808"/>
        <v>672.00000000000011</v>
      </c>
      <c r="Y2446" s="14">
        <f t="shared" si="809"/>
        <v>0</v>
      </c>
      <c r="Z2446" s="14">
        <f t="shared" si="810"/>
        <v>0</v>
      </c>
      <c r="AA2446" s="14">
        <f t="shared" si="811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800</v>
      </c>
      <c r="AF2446" s="60"/>
    </row>
    <row r="2447" spans="1:32">
      <c r="A2447" s="99" t="s">
        <v>802</v>
      </c>
      <c r="B2447" s="87">
        <v>0</v>
      </c>
      <c r="C2447" s="21" t="s">
        <v>835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808"/>
        <v>546.56000000000006</v>
      </c>
      <c r="Y2447" s="14">
        <f t="shared" si="809"/>
        <v>0</v>
      </c>
      <c r="Z2447" s="14">
        <f t="shared" si="810"/>
        <v>0</v>
      </c>
      <c r="AA2447" s="14">
        <f t="shared" si="811"/>
        <v>0</v>
      </c>
      <c r="AB2447" s="14">
        <f>R2447+W2447</f>
        <v>0</v>
      </c>
      <c r="AC2447" s="15">
        <f t="shared" ref="AC2447:AC2459" si="812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803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808"/>
        <v>546.56000000000006</v>
      </c>
      <c r="Y2448" s="14">
        <f t="shared" si="809"/>
        <v>0</v>
      </c>
      <c r="Z2448" s="14">
        <f t="shared" si="810"/>
        <v>0</v>
      </c>
      <c r="AA2448" s="14">
        <f t="shared" si="811"/>
        <v>0</v>
      </c>
      <c r="AB2448" s="14">
        <f t="shared" ref="AB2448:AB2460" si="813">R2448+W2448</f>
        <v>0</v>
      </c>
      <c r="AC2448" s="15">
        <f t="shared" si="812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804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808"/>
        <v>546.56000000000006</v>
      </c>
      <c r="Y2449" s="14">
        <f t="shared" si="809"/>
        <v>0</v>
      </c>
      <c r="Z2449" s="14">
        <f t="shared" si="810"/>
        <v>0</v>
      </c>
      <c r="AA2449" s="14">
        <f t="shared" si="811"/>
        <v>0</v>
      </c>
      <c r="AB2449" s="14">
        <f t="shared" si="813"/>
        <v>0</v>
      </c>
      <c r="AC2449" s="15">
        <f t="shared" si="812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654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808"/>
        <v>546.56000000000006</v>
      </c>
      <c r="Y2450" s="14">
        <f t="shared" si="809"/>
        <v>0</v>
      </c>
      <c r="Z2450" s="14">
        <f t="shared" si="810"/>
        <v>0</v>
      </c>
      <c r="AA2450" s="14">
        <f t="shared" si="811"/>
        <v>0</v>
      </c>
      <c r="AB2450" s="14">
        <f t="shared" si="813"/>
        <v>0</v>
      </c>
      <c r="AC2450" s="15">
        <f t="shared" si="812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595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808"/>
        <v>189.27999999999997</v>
      </c>
      <c r="Y2451" s="14">
        <f t="shared" si="809"/>
        <v>453.59999999999997</v>
      </c>
      <c r="Z2451" s="14">
        <f t="shared" si="810"/>
        <v>0</v>
      </c>
      <c r="AA2451" s="14">
        <f t="shared" si="811"/>
        <v>0</v>
      </c>
      <c r="AB2451" s="14">
        <f t="shared" si="813"/>
        <v>0</v>
      </c>
      <c r="AC2451" s="15">
        <f t="shared" si="812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830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808"/>
        <v>189.27999999999997</v>
      </c>
      <c r="Y2452" s="14">
        <f t="shared" si="809"/>
        <v>0</v>
      </c>
      <c r="Z2452" s="14">
        <f t="shared" si="810"/>
        <v>453.59999999999997</v>
      </c>
      <c r="AA2452" s="14">
        <f t="shared" si="811"/>
        <v>0</v>
      </c>
      <c r="AB2452" s="14">
        <f t="shared" si="813"/>
        <v>0</v>
      </c>
      <c r="AC2452" s="15">
        <f t="shared" si="812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831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808"/>
        <v>189.27999999999997</v>
      </c>
      <c r="Y2453" s="14">
        <f t="shared" si="809"/>
        <v>0</v>
      </c>
      <c r="Z2453" s="14">
        <f t="shared" si="810"/>
        <v>0</v>
      </c>
      <c r="AA2453" s="14">
        <f t="shared" si="811"/>
        <v>453.59999999999997</v>
      </c>
      <c r="AB2453" s="14">
        <f t="shared" si="813"/>
        <v>0</v>
      </c>
      <c r="AC2453" s="15">
        <f t="shared" si="812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832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808"/>
        <v>189.27999999999997</v>
      </c>
      <c r="Y2454" s="14">
        <f t="shared" si="809"/>
        <v>0</v>
      </c>
      <c r="Z2454" s="14">
        <f t="shared" si="810"/>
        <v>0</v>
      </c>
      <c r="AA2454" s="14">
        <f t="shared" si="811"/>
        <v>0</v>
      </c>
      <c r="AB2454" s="14">
        <f t="shared" si="813"/>
        <v>453.59999999999997</v>
      </c>
      <c r="AC2454" s="15">
        <f t="shared" si="812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833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808"/>
        <v>672</v>
      </c>
      <c r="Y2455" s="14">
        <f t="shared" si="809"/>
        <v>0</v>
      </c>
      <c r="Z2455" s="14">
        <f t="shared" si="810"/>
        <v>0</v>
      </c>
      <c r="AA2455" s="14">
        <f t="shared" si="811"/>
        <v>0</v>
      </c>
      <c r="AB2455" s="14">
        <f t="shared" si="813"/>
        <v>0</v>
      </c>
      <c r="AC2455" s="15">
        <f t="shared" si="812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834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808"/>
        <v>672</v>
      </c>
      <c r="Y2456" s="14">
        <f t="shared" si="809"/>
        <v>0</v>
      </c>
      <c r="Z2456" s="14">
        <f t="shared" si="810"/>
        <v>0</v>
      </c>
      <c r="AA2456" s="14">
        <f t="shared" si="811"/>
        <v>0</v>
      </c>
      <c r="AB2456" s="14">
        <f t="shared" si="813"/>
        <v>0</v>
      </c>
      <c r="AC2456" s="15">
        <f t="shared" si="812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808"/>
        <v>672</v>
      </c>
      <c r="Y2457" s="14">
        <f t="shared" si="809"/>
        <v>0</v>
      </c>
      <c r="Z2457" s="14">
        <f t="shared" si="810"/>
        <v>0</v>
      </c>
      <c r="AA2457" s="14">
        <f t="shared" si="811"/>
        <v>0</v>
      </c>
      <c r="AB2457" s="14">
        <f t="shared" si="813"/>
        <v>0</v>
      </c>
      <c r="AC2457" s="15">
        <f t="shared" si="812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808"/>
        <v>638.84800000000007</v>
      </c>
      <c r="Y2458" s="14">
        <f t="shared" si="809"/>
        <v>0</v>
      </c>
      <c r="Z2458" s="14">
        <f t="shared" si="810"/>
        <v>0</v>
      </c>
      <c r="AA2458" s="14">
        <f t="shared" si="811"/>
        <v>0</v>
      </c>
      <c r="AB2458" s="14">
        <f t="shared" si="813"/>
        <v>0</v>
      </c>
      <c r="AC2458" s="15">
        <f t="shared" si="812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808"/>
        <v>728.44800000000009</v>
      </c>
      <c r="Y2459" s="14">
        <f t="shared" si="809"/>
        <v>0</v>
      </c>
      <c r="Z2459" s="14">
        <f t="shared" si="810"/>
        <v>0</v>
      </c>
      <c r="AA2459" s="14">
        <f t="shared" si="811"/>
        <v>0</v>
      </c>
      <c r="AB2459" s="14">
        <f t="shared" si="813"/>
        <v>0</v>
      </c>
      <c r="AC2459" s="15">
        <f t="shared" si="812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814">N2460+S2460</f>
        <v>583.20000000000005</v>
      </c>
      <c r="Y2460" s="52">
        <f t="shared" ref="Y2460:Y2504" si="815">O2460+T2460</f>
        <v>0</v>
      </c>
      <c r="Z2460" s="52">
        <f t="shared" ref="Z2460:Z2504" si="816">P2460+U2460</f>
        <v>0</v>
      </c>
      <c r="AA2460" s="52">
        <f t="shared" ref="AA2460:AA2504" si="817">Q2460+V2460</f>
        <v>0</v>
      </c>
      <c r="AB2460" s="52">
        <f t="shared" si="813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801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814"/>
        <v>673.92000000000007</v>
      </c>
      <c r="Y2461" s="14">
        <f t="shared" si="815"/>
        <v>0</v>
      </c>
      <c r="Z2461" s="14">
        <f t="shared" si="816"/>
        <v>0</v>
      </c>
      <c r="AA2461" s="14">
        <f t="shared" si="817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800</v>
      </c>
      <c r="AF2461" s="60"/>
    </row>
    <row r="2462" spans="1:32">
      <c r="A2462" s="99" t="s">
        <v>802</v>
      </c>
      <c r="B2462" s="89">
        <v>8</v>
      </c>
      <c r="C2462" s="21" t="s">
        <v>835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814"/>
        <v>546.48</v>
      </c>
      <c r="Y2462" s="14">
        <f t="shared" si="815"/>
        <v>0</v>
      </c>
      <c r="Z2462" s="14">
        <f t="shared" si="816"/>
        <v>0</v>
      </c>
      <c r="AA2462" s="14">
        <f t="shared" si="817"/>
        <v>0</v>
      </c>
      <c r="AB2462" s="14">
        <f>R2462+W2462</f>
        <v>0</v>
      </c>
      <c r="AC2462" s="15">
        <f t="shared" ref="AC2462:AC2474" si="818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803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814"/>
        <v>546.48</v>
      </c>
      <c r="Y2463" s="14">
        <f t="shared" si="815"/>
        <v>0</v>
      </c>
      <c r="Z2463" s="14">
        <f t="shared" si="816"/>
        <v>0</v>
      </c>
      <c r="AA2463" s="14">
        <f t="shared" si="817"/>
        <v>0</v>
      </c>
      <c r="AB2463" s="14">
        <f t="shared" ref="AB2463:AB2475" si="819">R2463+W2463</f>
        <v>0</v>
      </c>
      <c r="AC2463" s="15">
        <f t="shared" si="818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804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814"/>
        <v>546.48</v>
      </c>
      <c r="Y2464" s="14">
        <f t="shared" si="815"/>
        <v>0</v>
      </c>
      <c r="Z2464" s="14">
        <f t="shared" si="816"/>
        <v>0</v>
      </c>
      <c r="AA2464" s="14">
        <f t="shared" si="817"/>
        <v>0</v>
      </c>
      <c r="AB2464" s="14">
        <f t="shared" si="819"/>
        <v>0</v>
      </c>
      <c r="AC2464" s="15">
        <f t="shared" si="818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654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814"/>
        <v>546.48</v>
      </c>
      <c r="Y2465" s="14">
        <f t="shared" si="815"/>
        <v>0</v>
      </c>
      <c r="Z2465" s="14">
        <f t="shared" si="816"/>
        <v>0</v>
      </c>
      <c r="AA2465" s="14">
        <f t="shared" si="817"/>
        <v>0</v>
      </c>
      <c r="AB2465" s="14">
        <f t="shared" si="819"/>
        <v>0</v>
      </c>
      <c r="AC2465" s="15">
        <f t="shared" si="818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595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814"/>
        <v>189.54000000000002</v>
      </c>
      <c r="Y2466" s="14">
        <f t="shared" si="815"/>
        <v>453.6</v>
      </c>
      <c r="Z2466" s="14">
        <f t="shared" si="816"/>
        <v>0</v>
      </c>
      <c r="AA2466" s="14">
        <f t="shared" si="817"/>
        <v>0</v>
      </c>
      <c r="AB2466" s="14">
        <f t="shared" si="819"/>
        <v>0</v>
      </c>
      <c r="AC2466" s="15">
        <f t="shared" si="818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830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814"/>
        <v>189.54000000000002</v>
      </c>
      <c r="Y2467" s="14">
        <f t="shared" si="815"/>
        <v>0</v>
      </c>
      <c r="Z2467" s="14">
        <f t="shared" si="816"/>
        <v>453.6</v>
      </c>
      <c r="AA2467" s="14">
        <f t="shared" si="817"/>
        <v>0</v>
      </c>
      <c r="AB2467" s="14">
        <f t="shared" si="819"/>
        <v>0</v>
      </c>
      <c r="AC2467" s="15">
        <f t="shared" si="818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831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814"/>
        <v>189.54000000000002</v>
      </c>
      <c r="Y2468" s="14">
        <f t="shared" si="815"/>
        <v>0</v>
      </c>
      <c r="Z2468" s="14">
        <f t="shared" si="816"/>
        <v>0</v>
      </c>
      <c r="AA2468" s="14">
        <f t="shared" si="817"/>
        <v>453.6</v>
      </c>
      <c r="AB2468" s="14">
        <f t="shared" si="819"/>
        <v>0</v>
      </c>
      <c r="AC2468" s="15">
        <f t="shared" si="818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832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814"/>
        <v>189.54000000000002</v>
      </c>
      <c r="Y2469" s="14">
        <f t="shared" si="815"/>
        <v>0</v>
      </c>
      <c r="Z2469" s="14">
        <f t="shared" si="816"/>
        <v>0</v>
      </c>
      <c r="AA2469" s="14">
        <f t="shared" si="817"/>
        <v>0</v>
      </c>
      <c r="AB2469" s="14">
        <f t="shared" si="819"/>
        <v>453.6</v>
      </c>
      <c r="AC2469" s="15">
        <f t="shared" si="818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833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814"/>
        <v>673.92000000000007</v>
      </c>
      <c r="Y2470" s="14">
        <f t="shared" si="815"/>
        <v>0</v>
      </c>
      <c r="Z2470" s="14">
        <f t="shared" si="816"/>
        <v>0</v>
      </c>
      <c r="AA2470" s="14">
        <f t="shared" si="817"/>
        <v>0</v>
      </c>
      <c r="AB2470" s="14">
        <f t="shared" si="819"/>
        <v>0</v>
      </c>
      <c r="AC2470" s="15">
        <f t="shared" si="818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834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814"/>
        <v>673.92000000000007</v>
      </c>
      <c r="Y2471" s="14">
        <f t="shared" si="815"/>
        <v>0</v>
      </c>
      <c r="Z2471" s="14">
        <f t="shared" si="816"/>
        <v>0</v>
      </c>
      <c r="AA2471" s="14">
        <f t="shared" si="817"/>
        <v>0</v>
      </c>
      <c r="AB2471" s="14">
        <f t="shared" si="819"/>
        <v>0</v>
      </c>
      <c r="AC2471" s="15">
        <f t="shared" si="818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814"/>
        <v>673.92000000000007</v>
      </c>
      <c r="Y2472" s="14">
        <f t="shared" si="815"/>
        <v>0</v>
      </c>
      <c r="Z2472" s="14">
        <f t="shared" si="816"/>
        <v>0</v>
      </c>
      <c r="AA2472" s="14">
        <f t="shared" si="817"/>
        <v>0</v>
      </c>
      <c r="AB2472" s="14">
        <f t="shared" si="819"/>
        <v>0</v>
      </c>
      <c r="AC2472" s="15">
        <f t="shared" si="818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814"/>
        <v>732.67200000000003</v>
      </c>
      <c r="Y2473" s="14">
        <f t="shared" si="815"/>
        <v>0</v>
      </c>
      <c r="Z2473" s="14">
        <f t="shared" si="816"/>
        <v>0</v>
      </c>
      <c r="AA2473" s="14">
        <f t="shared" si="817"/>
        <v>0</v>
      </c>
      <c r="AB2473" s="14">
        <f t="shared" si="819"/>
        <v>0</v>
      </c>
      <c r="AC2473" s="15">
        <f t="shared" si="818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814"/>
        <v>636.76800000000003</v>
      </c>
      <c r="Y2474" s="14">
        <f t="shared" si="815"/>
        <v>0</v>
      </c>
      <c r="Z2474" s="14">
        <f t="shared" si="816"/>
        <v>0</v>
      </c>
      <c r="AA2474" s="14">
        <f t="shared" si="817"/>
        <v>0</v>
      </c>
      <c r="AB2474" s="14">
        <f t="shared" si="819"/>
        <v>0</v>
      </c>
      <c r="AC2474" s="15">
        <f t="shared" si="818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814"/>
        <v>648</v>
      </c>
      <c r="Y2475" s="52">
        <f t="shared" si="815"/>
        <v>0</v>
      </c>
      <c r="Z2475" s="52">
        <f t="shared" si="816"/>
        <v>0</v>
      </c>
      <c r="AA2475" s="52">
        <f t="shared" si="817"/>
        <v>0</v>
      </c>
      <c r="AB2475" s="52">
        <f t="shared" si="819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801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814"/>
        <v>748.8</v>
      </c>
      <c r="Y2476" s="14">
        <f t="shared" si="815"/>
        <v>0</v>
      </c>
      <c r="Z2476" s="14">
        <f t="shared" si="816"/>
        <v>0</v>
      </c>
      <c r="AA2476" s="14">
        <f t="shared" si="817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800</v>
      </c>
      <c r="AF2476" s="60"/>
    </row>
    <row r="2477" spans="1:32">
      <c r="A2477" s="99" t="s">
        <v>802</v>
      </c>
      <c r="B2477" s="87">
        <v>0</v>
      </c>
      <c r="C2477" s="21" t="s">
        <v>835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814"/>
        <v>607.20000000000005</v>
      </c>
      <c r="Y2477" s="14">
        <f t="shared" si="815"/>
        <v>0</v>
      </c>
      <c r="Z2477" s="14">
        <f t="shared" si="816"/>
        <v>0</v>
      </c>
      <c r="AA2477" s="14">
        <f t="shared" si="817"/>
        <v>0</v>
      </c>
      <c r="AB2477" s="14">
        <f>R2477+W2477</f>
        <v>0</v>
      </c>
      <c r="AC2477" s="15">
        <f t="shared" ref="AC2477:AC2489" si="820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803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814"/>
        <v>607.20000000000005</v>
      </c>
      <c r="Y2478" s="14">
        <f t="shared" si="815"/>
        <v>0</v>
      </c>
      <c r="Z2478" s="14">
        <f t="shared" si="816"/>
        <v>0</v>
      </c>
      <c r="AA2478" s="14">
        <f t="shared" si="817"/>
        <v>0</v>
      </c>
      <c r="AB2478" s="14">
        <f t="shared" ref="AB2478:AB2490" si="821">R2478+W2478</f>
        <v>0</v>
      </c>
      <c r="AC2478" s="15">
        <f t="shared" si="820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804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814"/>
        <v>607.20000000000005</v>
      </c>
      <c r="Y2479" s="14">
        <f t="shared" si="815"/>
        <v>0</v>
      </c>
      <c r="Z2479" s="14">
        <f t="shared" si="816"/>
        <v>0</v>
      </c>
      <c r="AA2479" s="14">
        <f t="shared" si="817"/>
        <v>0</v>
      </c>
      <c r="AB2479" s="14">
        <f t="shared" si="821"/>
        <v>0</v>
      </c>
      <c r="AC2479" s="15">
        <f t="shared" si="820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654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814"/>
        <v>607.20000000000005</v>
      </c>
      <c r="Y2480" s="14">
        <f t="shared" si="815"/>
        <v>0</v>
      </c>
      <c r="Z2480" s="14">
        <f t="shared" si="816"/>
        <v>0</v>
      </c>
      <c r="AA2480" s="14">
        <f t="shared" si="817"/>
        <v>0</v>
      </c>
      <c r="AB2480" s="14">
        <f t="shared" si="821"/>
        <v>0</v>
      </c>
      <c r="AC2480" s="15">
        <f t="shared" si="820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595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814"/>
        <v>210.60000000000002</v>
      </c>
      <c r="Y2481" s="14">
        <f t="shared" si="815"/>
        <v>504</v>
      </c>
      <c r="Z2481" s="14">
        <f t="shared" si="816"/>
        <v>0</v>
      </c>
      <c r="AA2481" s="14">
        <f t="shared" si="817"/>
        <v>0</v>
      </c>
      <c r="AB2481" s="14">
        <f t="shared" si="821"/>
        <v>0</v>
      </c>
      <c r="AC2481" s="15">
        <f t="shared" si="820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830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814"/>
        <v>210.60000000000002</v>
      </c>
      <c r="Y2482" s="14">
        <f t="shared" si="815"/>
        <v>0</v>
      </c>
      <c r="Z2482" s="14">
        <f t="shared" si="816"/>
        <v>504</v>
      </c>
      <c r="AA2482" s="14">
        <f t="shared" si="817"/>
        <v>0</v>
      </c>
      <c r="AB2482" s="14">
        <f t="shared" si="821"/>
        <v>0</v>
      </c>
      <c r="AC2482" s="15">
        <f t="shared" si="820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831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814"/>
        <v>210.60000000000002</v>
      </c>
      <c r="Y2483" s="14">
        <f t="shared" si="815"/>
        <v>0</v>
      </c>
      <c r="Z2483" s="14">
        <f t="shared" si="816"/>
        <v>0</v>
      </c>
      <c r="AA2483" s="14">
        <f t="shared" si="817"/>
        <v>504</v>
      </c>
      <c r="AB2483" s="14">
        <f t="shared" si="821"/>
        <v>0</v>
      </c>
      <c r="AC2483" s="15">
        <f t="shared" si="820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832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814"/>
        <v>210.60000000000002</v>
      </c>
      <c r="Y2484" s="14">
        <f t="shared" si="815"/>
        <v>0</v>
      </c>
      <c r="Z2484" s="14">
        <f t="shared" si="816"/>
        <v>0</v>
      </c>
      <c r="AA2484" s="14">
        <f t="shared" si="817"/>
        <v>0</v>
      </c>
      <c r="AB2484" s="14">
        <f t="shared" si="821"/>
        <v>504</v>
      </c>
      <c r="AC2484" s="15">
        <f t="shared" si="820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833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814"/>
        <v>745.2</v>
      </c>
      <c r="Y2485" s="14">
        <f t="shared" si="815"/>
        <v>0</v>
      </c>
      <c r="Z2485" s="14">
        <f t="shared" si="816"/>
        <v>0</v>
      </c>
      <c r="AA2485" s="14">
        <f t="shared" si="817"/>
        <v>0</v>
      </c>
      <c r="AB2485" s="14">
        <f t="shared" si="821"/>
        <v>0</v>
      </c>
      <c r="AC2485" s="15">
        <f t="shared" si="820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834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814"/>
        <v>745.2</v>
      </c>
      <c r="Y2486" s="14">
        <f t="shared" si="815"/>
        <v>0</v>
      </c>
      <c r="Z2486" s="14">
        <f t="shared" si="816"/>
        <v>0</v>
      </c>
      <c r="AA2486" s="14">
        <f t="shared" si="817"/>
        <v>0</v>
      </c>
      <c r="AB2486" s="14">
        <f t="shared" si="821"/>
        <v>0</v>
      </c>
      <c r="AC2486" s="15">
        <f t="shared" si="820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814"/>
        <v>745.2</v>
      </c>
      <c r="Y2487" s="14">
        <f t="shared" si="815"/>
        <v>0</v>
      </c>
      <c r="Z2487" s="14">
        <f t="shared" si="816"/>
        <v>0</v>
      </c>
      <c r="AA2487" s="14">
        <f t="shared" si="817"/>
        <v>0</v>
      </c>
      <c r="AB2487" s="14">
        <f t="shared" si="821"/>
        <v>0</v>
      </c>
      <c r="AC2487" s="15">
        <f t="shared" si="820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814"/>
        <v>703.68</v>
      </c>
      <c r="Y2488" s="14">
        <f t="shared" si="815"/>
        <v>0</v>
      </c>
      <c r="Z2488" s="14">
        <f t="shared" si="816"/>
        <v>0</v>
      </c>
      <c r="AA2488" s="14">
        <f t="shared" si="817"/>
        <v>0</v>
      </c>
      <c r="AB2488" s="14">
        <f t="shared" si="821"/>
        <v>0</v>
      </c>
      <c r="AC2488" s="15">
        <f t="shared" si="820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814"/>
        <v>817.92</v>
      </c>
      <c r="Y2489" s="14">
        <f t="shared" si="815"/>
        <v>0</v>
      </c>
      <c r="Z2489" s="14">
        <f t="shared" si="816"/>
        <v>0</v>
      </c>
      <c r="AA2489" s="14">
        <f t="shared" si="817"/>
        <v>0</v>
      </c>
      <c r="AB2489" s="14">
        <f t="shared" si="821"/>
        <v>0</v>
      </c>
      <c r="AC2489" s="15">
        <f t="shared" si="820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814"/>
        <v>637.20000000000005</v>
      </c>
      <c r="Y2490" s="52">
        <f t="shared" si="815"/>
        <v>0</v>
      </c>
      <c r="Z2490" s="52">
        <f t="shared" si="816"/>
        <v>0</v>
      </c>
      <c r="AA2490" s="52">
        <f t="shared" si="817"/>
        <v>0</v>
      </c>
      <c r="AB2490" s="52">
        <f t="shared" si="821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801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14"/>
        <v>736.32000000000016</v>
      </c>
      <c r="Y2491" s="14">
        <f t="shared" si="815"/>
        <v>0</v>
      </c>
      <c r="Z2491" s="14">
        <f t="shared" si="816"/>
        <v>0</v>
      </c>
      <c r="AA2491" s="14">
        <f t="shared" si="817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800</v>
      </c>
      <c r="AF2491" s="60"/>
    </row>
    <row r="2492" spans="1:32">
      <c r="A2492" s="99" t="s">
        <v>802</v>
      </c>
      <c r="B2492" s="89">
        <v>0</v>
      </c>
      <c r="C2492" s="21" t="s">
        <v>835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14"/>
        <v>597.07999999999993</v>
      </c>
      <c r="Y2492" s="14">
        <f t="shared" si="815"/>
        <v>0</v>
      </c>
      <c r="Z2492" s="14">
        <f t="shared" si="816"/>
        <v>0</v>
      </c>
      <c r="AA2492" s="14">
        <f t="shared" si="817"/>
        <v>0</v>
      </c>
      <c r="AB2492" s="14">
        <f>R2492+W2492</f>
        <v>0</v>
      </c>
      <c r="AC2492" s="15">
        <f t="shared" ref="AC2492:AC2504" si="822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803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14"/>
        <v>597.07999999999993</v>
      </c>
      <c r="Y2493" s="14">
        <f t="shared" si="815"/>
        <v>0</v>
      </c>
      <c r="Z2493" s="14">
        <f t="shared" si="816"/>
        <v>0</v>
      </c>
      <c r="AA2493" s="14">
        <f t="shared" si="817"/>
        <v>0</v>
      </c>
      <c r="AB2493" s="14">
        <f t="shared" ref="AB2493:AB2505" si="823">R2493+W2493</f>
        <v>0</v>
      </c>
      <c r="AC2493" s="15">
        <f t="shared" si="822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804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14"/>
        <v>597.07999999999993</v>
      </c>
      <c r="Y2494" s="14">
        <f t="shared" si="815"/>
        <v>0</v>
      </c>
      <c r="Z2494" s="14">
        <f t="shared" si="816"/>
        <v>0</v>
      </c>
      <c r="AA2494" s="14">
        <f t="shared" si="817"/>
        <v>0</v>
      </c>
      <c r="AB2494" s="14">
        <f t="shared" si="823"/>
        <v>0</v>
      </c>
      <c r="AC2494" s="15">
        <f t="shared" si="822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654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14"/>
        <v>597.07999999999993</v>
      </c>
      <c r="Y2495" s="14">
        <f t="shared" si="815"/>
        <v>0</v>
      </c>
      <c r="Z2495" s="14">
        <f t="shared" si="816"/>
        <v>0</v>
      </c>
      <c r="AA2495" s="14">
        <f t="shared" si="817"/>
        <v>0</v>
      </c>
      <c r="AB2495" s="14">
        <f t="shared" si="823"/>
        <v>0</v>
      </c>
      <c r="AC2495" s="15">
        <f t="shared" si="822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595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14"/>
        <v>207.08999999999997</v>
      </c>
      <c r="Y2496" s="14">
        <f t="shared" si="815"/>
        <v>495.6</v>
      </c>
      <c r="Z2496" s="14">
        <f t="shared" si="816"/>
        <v>0</v>
      </c>
      <c r="AA2496" s="14">
        <f t="shared" si="817"/>
        <v>0</v>
      </c>
      <c r="AB2496" s="14">
        <f t="shared" si="823"/>
        <v>0</v>
      </c>
      <c r="AC2496" s="15">
        <f t="shared" si="822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830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14"/>
        <v>207.08999999999997</v>
      </c>
      <c r="Y2497" s="14">
        <f t="shared" si="815"/>
        <v>0</v>
      </c>
      <c r="Z2497" s="14">
        <f t="shared" si="816"/>
        <v>495.6</v>
      </c>
      <c r="AA2497" s="14">
        <f t="shared" si="817"/>
        <v>0</v>
      </c>
      <c r="AB2497" s="14">
        <f t="shared" si="823"/>
        <v>0</v>
      </c>
      <c r="AC2497" s="15">
        <f t="shared" si="822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831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814"/>
        <v>207.08999999999997</v>
      </c>
      <c r="Y2498" s="14">
        <f t="shared" si="815"/>
        <v>0</v>
      </c>
      <c r="Z2498" s="14">
        <f t="shared" si="816"/>
        <v>0</v>
      </c>
      <c r="AA2498" s="14">
        <f t="shared" si="817"/>
        <v>495.6</v>
      </c>
      <c r="AB2498" s="14">
        <f t="shared" si="823"/>
        <v>0</v>
      </c>
      <c r="AC2498" s="15">
        <f t="shared" si="822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832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814"/>
        <v>207.08999999999997</v>
      </c>
      <c r="Y2499" s="14">
        <f t="shared" si="815"/>
        <v>0</v>
      </c>
      <c r="Z2499" s="14">
        <f t="shared" si="816"/>
        <v>0</v>
      </c>
      <c r="AA2499" s="14">
        <f t="shared" si="817"/>
        <v>0</v>
      </c>
      <c r="AB2499" s="14">
        <f t="shared" si="823"/>
        <v>495.6</v>
      </c>
      <c r="AC2499" s="15">
        <f t="shared" si="822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833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14"/>
        <v>732.78</v>
      </c>
      <c r="Y2500" s="14">
        <f t="shared" si="815"/>
        <v>0</v>
      </c>
      <c r="Z2500" s="14">
        <f t="shared" si="816"/>
        <v>0</v>
      </c>
      <c r="AA2500" s="14">
        <f t="shared" si="817"/>
        <v>0</v>
      </c>
      <c r="AB2500" s="14">
        <f t="shared" si="823"/>
        <v>0</v>
      </c>
      <c r="AC2500" s="15">
        <f t="shared" si="822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834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14"/>
        <v>732.78</v>
      </c>
      <c r="Y2501" s="14">
        <f t="shared" si="815"/>
        <v>0</v>
      </c>
      <c r="Z2501" s="14">
        <f t="shared" si="816"/>
        <v>0</v>
      </c>
      <c r="AA2501" s="14">
        <f t="shared" si="817"/>
        <v>0</v>
      </c>
      <c r="AB2501" s="14">
        <f t="shared" si="823"/>
        <v>0</v>
      </c>
      <c r="AC2501" s="15">
        <f t="shared" si="822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14"/>
        <v>732.78</v>
      </c>
      <c r="Y2502" s="14">
        <f t="shared" si="815"/>
        <v>0</v>
      </c>
      <c r="Z2502" s="14">
        <f t="shared" si="816"/>
        <v>0</v>
      </c>
      <c r="AA2502" s="14">
        <f t="shared" si="817"/>
        <v>0</v>
      </c>
      <c r="AB2502" s="14">
        <f t="shared" si="823"/>
        <v>0</v>
      </c>
      <c r="AC2502" s="15">
        <f t="shared" si="822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14"/>
        <v>684.40000000000009</v>
      </c>
      <c r="Y2503" s="14">
        <f t="shared" si="815"/>
        <v>0</v>
      </c>
      <c r="Z2503" s="14">
        <f t="shared" si="816"/>
        <v>0</v>
      </c>
      <c r="AA2503" s="14">
        <f t="shared" si="817"/>
        <v>0</v>
      </c>
      <c r="AB2503" s="14">
        <f t="shared" si="823"/>
        <v>0</v>
      </c>
      <c r="AC2503" s="15">
        <f t="shared" si="822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14"/>
        <v>811.84000000000015</v>
      </c>
      <c r="Y2504" s="14">
        <f t="shared" si="815"/>
        <v>0</v>
      </c>
      <c r="Z2504" s="14">
        <f t="shared" si="816"/>
        <v>0</v>
      </c>
      <c r="AA2504" s="14">
        <f t="shared" si="817"/>
        <v>0</v>
      </c>
      <c r="AB2504" s="14">
        <f t="shared" si="823"/>
        <v>0</v>
      </c>
      <c r="AC2504" s="15">
        <f t="shared" si="822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24">N2505+S2505</f>
        <v>624</v>
      </c>
      <c r="Y2505" s="52">
        <f t="shared" ref="Y2505:Y2519" si="825">O2505+T2505</f>
        <v>0</v>
      </c>
      <c r="Z2505" s="52">
        <f t="shared" ref="Z2505:Z2519" si="826">P2505+U2505</f>
        <v>0</v>
      </c>
      <c r="AA2505" s="52">
        <f t="shared" ref="AA2505:AA2519" si="827">Q2505+V2505</f>
        <v>0</v>
      </c>
      <c r="AB2505" s="52">
        <f t="shared" si="823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801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24"/>
        <v>758.4</v>
      </c>
      <c r="Y2506" s="14">
        <f t="shared" si="825"/>
        <v>0</v>
      </c>
      <c r="Z2506" s="14">
        <f t="shared" si="826"/>
        <v>0</v>
      </c>
      <c r="AA2506" s="14">
        <f t="shared" si="827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800</v>
      </c>
      <c r="AF2506" s="60"/>
    </row>
    <row r="2507" spans="1:32">
      <c r="A2507" s="99" t="s">
        <v>802</v>
      </c>
      <c r="B2507" s="87">
        <v>18</v>
      </c>
      <c r="C2507" s="21" t="s">
        <v>835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24"/>
        <v>585.59999999999991</v>
      </c>
      <c r="Y2507" s="14">
        <f t="shared" si="825"/>
        <v>0</v>
      </c>
      <c r="Z2507" s="14">
        <f t="shared" si="826"/>
        <v>0</v>
      </c>
      <c r="AA2507" s="14">
        <f t="shared" si="827"/>
        <v>0</v>
      </c>
      <c r="AB2507" s="14">
        <f>R2507+W2507</f>
        <v>0</v>
      </c>
      <c r="AC2507" s="15">
        <f t="shared" ref="AC2507:AC2519" si="828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803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24"/>
        <v>585.59999999999991</v>
      </c>
      <c r="Y2508" s="14">
        <f t="shared" si="825"/>
        <v>0</v>
      </c>
      <c r="Z2508" s="14">
        <f t="shared" si="826"/>
        <v>0</v>
      </c>
      <c r="AA2508" s="14">
        <f t="shared" si="827"/>
        <v>0</v>
      </c>
      <c r="AB2508" s="14">
        <f t="shared" ref="AB2508:AB2520" si="829">R2508+W2508</f>
        <v>0</v>
      </c>
      <c r="AC2508" s="15">
        <f t="shared" si="828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804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24"/>
        <v>585.59999999999991</v>
      </c>
      <c r="Y2509" s="14">
        <f t="shared" si="825"/>
        <v>0</v>
      </c>
      <c r="Z2509" s="14">
        <f t="shared" si="826"/>
        <v>0</v>
      </c>
      <c r="AA2509" s="14">
        <f t="shared" si="827"/>
        <v>0</v>
      </c>
      <c r="AB2509" s="14">
        <f t="shared" si="829"/>
        <v>0</v>
      </c>
      <c r="AC2509" s="15">
        <f t="shared" si="828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654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24"/>
        <v>585.59999999999991</v>
      </c>
      <c r="Y2510" s="14">
        <f t="shared" si="825"/>
        <v>0</v>
      </c>
      <c r="Z2510" s="14">
        <f t="shared" si="826"/>
        <v>0</v>
      </c>
      <c r="AA2510" s="14">
        <f t="shared" si="827"/>
        <v>0</v>
      </c>
      <c r="AB2510" s="14">
        <f t="shared" si="829"/>
        <v>0</v>
      </c>
      <c r="AC2510" s="15">
        <f t="shared" si="828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595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24"/>
        <v>202.8</v>
      </c>
      <c r="Y2511" s="14">
        <f t="shared" si="825"/>
        <v>486</v>
      </c>
      <c r="Z2511" s="14">
        <f t="shared" si="826"/>
        <v>0</v>
      </c>
      <c r="AA2511" s="14">
        <f t="shared" si="827"/>
        <v>0</v>
      </c>
      <c r="AB2511" s="14">
        <f t="shared" si="829"/>
        <v>0</v>
      </c>
      <c r="AC2511" s="15">
        <f t="shared" si="828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830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24"/>
        <v>202.8</v>
      </c>
      <c r="Y2512" s="14">
        <f t="shared" si="825"/>
        <v>0</v>
      </c>
      <c r="Z2512" s="14">
        <f t="shared" si="826"/>
        <v>486</v>
      </c>
      <c r="AA2512" s="14">
        <f t="shared" si="827"/>
        <v>0</v>
      </c>
      <c r="AB2512" s="14">
        <f t="shared" si="829"/>
        <v>0</v>
      </c>
      <c r="AC2512" s="15">
        <f t="shared" si="828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831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24"/>
        <v>202.8</v>
      </c>
      <c r="Y2513" s="14">
        <f t="shared" si="825"/>
        <v>0</v>
      </c>
      <c r="Z2513" s="14">
        <f t="shared" si="826"/>
        <v>0</v>
      </c>
      <c r="AA2513" s="14">
        <f t="shared" si="827"/>
        <v>486</v>
      </c>
      <c r="AB2513" s="14">
        <f t="shared" si="829"/>
        <v>0</v>
      </c>
      <c r="AC2513" s="15">
        <f t="shared" si="828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832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24"/>
        <v>202.8</v>
      </c>
      <c r="Y2514" s="14">
        <f t="shared" si="825"/>
        <v>0</v>
      </c>
      <c r="Z2514" s="14">
        <f t="shared" si="826"/>
        <v>0</v>
      </c>
      <c r="AA2514" s="14">
        <f t="shared" si="827"/>
        <v>0</v>
      </c>
      <c r="AB2514" s="14">
        <f t="shared" si="829"/>
        <v>486</v>
      </c>
      <c r="AC2514" s="15">
        <f t="shared" si="828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833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24"/>
        <v>720</v>
      </c>
      <c r="Y2515" s="14">
        <f t="shared" si="825"/>
        <v>0</v>
      </c>
      <c r="Z2515" s="14">
        <f t="shared" si="826"/>
        <v>0</v>
      </c>
      <c r="AA2515" s="14">
        <f t="shared" si="827"/>
        <v>0</v>
      </c>
      <c r="AB2515" s="14">
        <f t="shared" si="829"/>
        <v>0</v>
      </c>
      <c r="AC2515" s="15">
        <f t="shared" si="828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834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24"/>
        <v>720</v>
      </c>
      <c r="Y2516" s="14">
        <f t="shared" si="825"/>
        <v>0</v>
      </c>
      <c r="Z2516" s="14">
        <f t="shared" si="826"/>
        <v>0</v>
      </c>
      <c r="AA2516" s="14">
        <f t="shared" si="827"/>
        <v>0</v>
      </c>
      <c r="AB2516" s="14">
        <f t="shared" si="829"/>
        <v>0</v>
      </c>
      <c r="AC2516" s="15">
        <f t="shared" si="828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24"/>
        <v>720</v>
      </c>
      <c r="Y2517" s="14">
        <f t="shared" si="825"/>
        <v>0</v>
      </c>
      <c r="Z2517" s="14">
        <f t="shared" si="826"/>
        <v>0</v>
      </c>
      <c r="AA2517" s="14">
        <f t="shared" si="827"/>
        <v>0</v>
      </c>
      <c r="AB2517" s="14">
        <f t="shared" si="829"/>
        <v>0</v>
      </c>
      <c r="AC2517" s="15">
        <f t="shared" si="828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24"/>
        <v>732.48</v>
      </c>
      <c r="Y2518" s="14">
        <f t="shared" si="825"/>
        <v>0</v>
      </c>
      <c r="Z2518" s="14">
        <f t="shared" si="826"/>
        <v>0</v>
      </c>
      <c r="AA2518" s="14">
        <f t="shared" si="827"/>
        <v>0</v>
      </c>
      <c r="AB2518" s="14">
        <f t="shared" si="829"/>
        <v>0</v>
      </c>
      <c r="AC2518" s="15">
        <f t="shared" si="828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24"/>
        <v>732.48</v>
      </c>
      <c r="Y2519" s="14">
        <f t="shared" si="825"/>
        <v>0</v>
      </c>
      <c r="Z2519" s="14">
        <f t="shared" si="826"/>
        <v>0</v>
      </c>
      <c r="AA2519" s="14">
        <f t="shared" si="827"/>
        <v>0</v>
      </c>
      <c r="AB2519" s="14">
        <f t="shared" si="829"/>
        <v>0</v>
      </c>
      <c r="AC2519" s="15">
        <f t="shared" si="828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30">N2520+S2520</f>
        <v>624</v>
      </c>
      <c r="Y2520" s="52">
        <f t="shared" ref="Y2520:Y2610" si="831">O2520+T2520</f>
        <v>0</v>
      </c>
      <c r="Z2520" s="52">
        <f t="shared" ref="Z2520:Z2610" si="832">P2520+U2520</f>
        <v>0</v>
      </c>
      <c r="AA2520" s="52">
        <f t="shared" ref="AA2520:AA2610" si="833">Q2520+V2520</f>
        <v>0</v>
      </c>
      <c r="AB2520" s="52">
        <f t="shared" si="829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801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30"/>
        <v>720</v>
      </c>
      <c r="Y2521" s="14">
        <f t="shared" si="831"/>
        <v>0</v>
      </c>
      <c r="Z2521" s="14">
        <f t="shared" si="832"/>
        <v>0</v>
      </c>
      <c r="AA2521" s="14">
        <f t="shared" si="833"/>
        <v>0</v>
      </c>
      <c r="AB2521" s="14">
        <f t="shared" ref="AB2521:AB2537" si="834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800</v>
      </c>
      <c r="AF2521" s="60"/>
    </row>
    <row r="2522" spans="1:32">
      <c r="A2522" s="99" t="s">
        <v>802</v>
      </c>
      <c r="B2522" s="89">
        <v>0</v>
      </c>
      <c r="C2522" s="21" t="s">
        <v>835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30"/>
        <v>585.59999999999991</v>
      </c>
      <c r="Y2522" s="14">
        <f t="shared" si="831"/>
        <v>0</v>
      </c>
      <c r="Z2522" s="14">
        <f t="shared" si="832"/>
        <v>0</v>
      </c>
      <c r="AA2522" s="14">
        <f t="shared" si="833"/>
        <v>0</v>
      </c>
      <c r="AB2522" s="14">
        <f t="shared" si="834"/>
        <v>0</v>
      </c>
      <c r="AC2522" s="15">
        <f t="shared" ref="AC2522:AC2534" si="835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803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30"/>
        <v>585.59999999999991</v>
      </c>
      <c r="Y2523" s="14">
        <f t="shared" si="831"/>
        <v>0</v>
      </c>
      <c r="Z2523" s="14">
        <f t="shared" si="832"/>
        <v>0</v>
      </c>
      <c r="AA2523" s="14">
        <f t="shared" si="833"/>
        <v>0</v>
      </c>
      <c r="AB2523" s="14">
        <f t="shared" si="834"/>
        <v>0</v>
      </c>
      <c r="AC2523" s="15">
        <f t="shared" si="835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804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30"/>
        <v>610</v>
      </c>
      <c r="Y2524" s="14">
        <f t="shared" si="831"/>
        <v>0</v>
      </c>
      <c r="Z2524" s="14">
        <f t="shared" si="832"/>
        <v>0</v>
      </c>
      <c r="AA2524" s="14">
        <f t="shared" si="833"/>
        <v>0</v>
      </c>
      <c r="AB2524" s="14">
        <f t="shared" si="834"/>
        <v>0</v>
      </c>
      <c r="AC2524" s="15">
        <f t="shared" si="835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654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30"/>
        <v>585.59999999999991</v>
      </c>
      <c r="Y2525" s="14">
        <f t="shared" si="831"/>
        <v>0</v>
      </c>
      <c r="Z2525" s="14">
        <f t="shared" si="832"/>
        <v>0</v>
      </c>
      <c r="AA2525" s="14">
        <f t="shared" si="833"/>
        <v>0</v>
      </c>
      <c r="AB2525" s="14">
        <f t="shared" si="834"/>
        <v>0</v>
      </c>
      <c r="AC2525" s="15">
        <f t="shared" si="835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595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30"/>
        <v>202.8</v>
      </c>
      <c r="Y2526" s="14">
        <f t="shared" si="831"/>
        <v>486</v>
      </c>
      <c r="Z2526" s="14">
        <f t="shared" si="832"/>
        <v>0</v>
      </c>
      <c r="AA2526" s="14">
        <f t="shared" si="833"/>
        <v>0</v>
      </c>
      <c r="AB2526" s="14">
        <f t="shared" si="834"/>
        <v>0</v>
      </c>
      <c r="AC2526" s="15">
        <f t="shared" si="835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830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30"/>
        <v>202.8</v>
      </c>
      <c r="Y2527" s="14">
        <f t="shared" si="831"/>
        <v>0</v>
      </c>
      <c r="Z2527" s="14">
        <f t="shared" si="832"/>
        <v>486</v>
      </c>
      <c r="AA2527" s="14">
        <f t="shared" si="833"/>
        <v>0</v>
      </c>
      <c r="AB2527" s="14">
        <f t="shared" si="834"/>
        <v>0</v>
      </c>
      <c r="AC2527" s="15">
        <f t="shared" si="835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831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30"/>
        <v>202.8</v>
      </c>
      <c r="Y2528" s="14">
        <f t="shared" si="831"/>
        <v>0</v>
      </c>
      <c r="Z2528" s="14">
        <f t="shared" si="832"/>
        <v>0</v>
      </c>
      <c r="AA2528" s="14">
        <f t="shared" si="833"/>
        <v>486</v>
      </c>
      <c r="AB2528" s="14">
        <f t="shared" si="834"/>
        <v>0</v>
      </c>
      <c r="AC2528" s="15">
        <f t="shared" si="835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832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30"/>
        <v>202.8</v>
      </c>
      <c r="Y2529" s="14">
        <f t="shared" si="831"/>
        <v>0</v>
      </c>
      <c r="Z2529" s="14">
        <f t="shared" si="832"/>
        <v>0</v>
      </c>
      <c r="AA2529" s="14">
        <f t="shared" si="833"/>
        <v>0</v>
      </c>
      <c r="AB2529" s="14">
        <f t="shared" si="834"/>
        <v>486</v>
      </c>
      <c r="AC2529" s="15">
        <f t="shared" si="835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833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30"/>
        <v>720</v>
      </c>
      <c r="Y2530" s="14">
        <f t="shared" si="831"/>
        <v>0</v>
      </c>
      <c r="Z2530" s="14">
        <f t="shared" si="832"/>
        <v>0</v>
      </c>
      <c r="AA2530" s="14">
        <f t="shared" si="833"/>
        <v>0</v>
      </c>
      <c r="AB2530" s="14">
        <f t="shared" si="834"/>
        <v>0</v>
      </c>
      <c r="AC2530" s="15">
        <f t="shared" si="835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834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30"/>
        <v>720</v>
      </c>
      <c r="Y2531" s="14">
        <f t="shared" si="831"/>
        <v>0</v>
      </c>
      <c r="Z2531" s="14">
        <f t="shared" si="832"/>
        <v>0</v>
      </c>
      <c r="AA2531" s="14">
        <f t="shared" si="833"/>
        <v>0</v>
      </c>
      <c r="AB2531" s="14">
        <f t="shared" si="834"/>
        <v>0</v>
      </c>
      <c r="AC2531" s="15">
        <f t="shared" si="835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30"/>
        <v>720</v>
      </c>
      <c r="Y2532" s="14">
        <f t="shared" si="831"/>
        <v>0</v>
      </c>
      <c r="Z2532" s="14">
        <f t="shared" si="832"/>
        <v>0</v>
      </c>
      <c r="AA2532" s="14">
        <f t="shared" si="833"/>
        <v>0</v>
      </c>
      <c r="AB2532" s="14">
        <f t="shared" si="834"/>
        <v>0</v>
      </c>
      <c r="AC2532" s="15">
        <f t="shared" si="835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30"/>
        <v>662.4</v>
      </c>
      <c r="Y2533" s="14">
        <f t="shared" si="831"/>
        <v>0</v>
      </c>
      <c r="Z2533" s="14">
        <f t="shared" si="832"/>
        <v>0</v>
      </c>
      <c r="AA2533" s="14">
        <f t="shared" si="833"/>
        <v>0</v>
      </c>
      <c r="AB2533" s="14">
        <f t="shared" si="834"/>
        <v>0</v>
      </c>
      <c r="AC2533" s="15">
        <f t="shared" si="835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30"/>
        <v>802.56000000000006</v>
      </c>
      <c r="Y2534" s="14">
        <f t="shared" si="831"/>
        <v>0</v>
      </c>
      <c r="Z2534" s="14">
        <f t="shared" si="832"/>
        <v>0</v>
      </c>
      <c r="AA2534" s="14">
        <f t="shared" si="833"/>
        <v>0</v>
      </c>
      <c r="AB2534" s="14">
        <f t="shared" si="834"/>
        <v>0</v>
      </c>
      <c r="AC2534" s="15">
        <f t="shared" si="835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30"/>
        <v>624</v>
      </c>
      <c r="Y2535" s="52">
        <f t="shared" si="831"/>
        <v>0</v>
      </c>
      <c r="Z2535" s="52">
        <f t="shared" si="832"/>
        <v>0</v>
      </c>
      <c r="AA2535" s="52">
        <f t="shared" si="833"/>
        <v>0</v>
      </c>
      <c r="AB2535" s="52">
        <f t="shared" si="834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801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30"/>
        <v>722.8</v>
      </c>
      <c r="Y2536" s="14">
        <f t="shared" si="831"/>
        <v>0</v>
      </c>
      <c r="Z2536" s="14">
        <f t="shared" si="832"/>
        <v>0</v>
      </c>
      <c r="AA2536" s="14">
        <f t="shared" si="833"/>
        <v>0</v>
      </c>
      <c r="AB2536" s="14">
        <f t="shared" si="834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800</v>
      </c>
      <c r="AF2536" s="60"/>
    </row>
    <row r="2537" spans="1:32">
      <c r="A2537" s="99" t="s">
        <v>802</v>
      </c>
      <c r="B2537" s="87">
        <v>0</v>
      </c>
      <c r="C2537" s="21" t="s">
        <v>835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30"/>
        <v>587.6</v>
      </c>
      <c r="Y2537" s="14">
        <f t="shared" si="831"/>
        <v>0</v>
      </c>
      <c r="Z2537" s="14">
        <f t="shared" si="832"/>
        <v>0</v>
      </c>
      <c r="AA2537" s="14">
        <f t="shared" si="833"/>
        <v>0</v>
      </c>
      <c r="AB2537" s="14">
        <f t="shared" si="834"/>
        <v>0</v>
      </c>
      <c r="AC2537" s="15">
        <f t="shared" ref="AC2537:AC2549" si="836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803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30"/>
        <v>587.6</v>
      </c>
      <c r="Y2538" s="14">
        <f t="shared" si="831"/>
        <v>0</v>
      </c>
      <c r="Z2538" s="14">
        <f t="shared" si="832"/>
        <v>0</v>
      </c>
      <c r="AA2538" s="14">
        <f t="shared" si="833"/>
        <v>0</v>
      </c>
      <c r="AB2538" s="14">
        <f t="shared" ref="AB2538:AB2550" si="837">R2538+W2538</f>
        <v>0</v>
      </c>
      <c r="AC2538" s="15">
        <f t="shared" si="836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804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30"/>
        <v>587.6</v>
      </c>
      <c r="Y2539" s="14">
        <f t="shared" si="831"/>
        <v>0</v>
      </c>
      <c r="Z2539" s="14">
        <f t="shared" si="832"/>
        <v>0</v>
      </c>
      <c r="AA2539" s="14">
        <f t="shared" si="833"/>
        <v>0</v>
      </c>
      <c r="AB2539" s="14">
        <f t="shared" si="837"/>
        <v>0</v>
      </c>
      <c r="AC2539" s="15">
        <f t="shared" si="836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654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30"/>
        <v>587.6</v>
      </c>
      <c r="Y2540" s="14">
        <f t="shared" si="831"/>
        <v>0</v>
      </c>
      <c r="Z2540" s="14">
        <f t="shared" si="832"/>
        <v>0</v>
      </c>
      <c r="AA2540" s="14">
        <f t="shared" si="833"/>
        <v>0</v>
      </c>
      <c r="AB2540" s="14">
        <f t="shared" si="837"/>
        <v>0</v>
      </c>
      <c r="AC2540" s="15">
        <f t="shared" si="836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595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30"/>
        <v>202.79999999999998</v>
      </c>
      <c r="Y2541" s="14">
        <f t="shared" si="831"/>
        <v>487.5</v>
      </c>
      <c r="Z2541" s="14">
        <f t="shared" si="832"/>
        <v>0</v>
      </c>
      <c r="AA2541" s="14">
        <f t="shared" si="833"/>
        <v>0</v>
      </c>
      <c r="AB2541" s="14">
        <f t="shared" si="837"/>
        <v>0</v>
      </c>
      <c r="AC2541" s="15">
        <f t="shared" si="836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830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30"/>
        <v>202.79999999999998</v>
      </c>
      <c r="Y2542" s="14">
        <f t="shared" si="831"/>
        <v>0</v>
      </c>
      <c r="Z2542" s="14">
        <f t="shared" si="832"/>
        <v>487.5</v>
      </c>
      <c r="AA2542" s="14">
        <f t="shared" si="833"/>
        <v>0</v>
      </c>
      <c r="AB2542" s="14">
        <f t="shared" si="837"/>
        <v>0</v>
      </c>
      <c r="AC2542" s="15">
        <f t="shared" si="836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831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30"/>
        <v>202.79999999999998</v>
      </c>
      <c r="Y2543" s="14">
        <f t="shared" si="831"/>
        <v>0</v>
      </c>
      <c r="Z2543" s="14">
        <f t="shared" si="832"/>
        <v>0</v>
      </c>
      <c r="AA2543" s="14">
        <f t="shared" si="833"/>
        <v>487.5</v>
      </c>
      <c r="AB2543" s="14">
        <f t="shared" si="837"/>
        <v>0</v>
      </c>
      <c r="AC2543" s="15">
        <f t="shared" si="836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832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30"/>
        <v>202.79999999999998</v>
      </c>
      <c r="Y2544" s="14">
        <f t="shared" si="831"/>
        <v>0</v>
      </c>
      <c r="Z2544" s="14">
        <f t="shared" si="832"/>
        <v>0</v>
      </c>
      <c r="AA2544" s="14">
        <f t="shared" si="833"/>
        <v>0</v>
      </c>
      <c r="AB2544" s="14">
        <f t="shared" si="837"/>
        <v>487.5</v>
      </c>
      <c r="AC2544" s="15">
        <f t="shared" si="836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833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30"/>
        <v>721.5</v>
      </c>
      <c r="Y2545" s="14">
        <f t="shared" si="831"/>
        <v>0</v>
      </c>
      <c r="Z2545" s="14">
        <f t="shared" si="832"/>
        <v>0</v>
      </c>
      <c r="AA2545" s="14">
        <f t="shared" si="833"/>
        <v>0</v>
      </c>
      <c r="AB2545" s="14">
        <f t="shared" si="837"/>
        <v>0</v>
      </c>
      <c r="AC2545" s="15">
        <f t="shared" si="836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834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30"/>
        <v>721.5</v>
      </c>
      <c r="Y2546" s="14">
        <f t="shared" si="831"/>
        <v>0</v>
      </c>
      <c r="Z2546" s="14">
        <f t="shared" si="832"/>
        <v>0</v>
      </c>
      <c r="AA2546" s="14">
        <f t="shared" si="833"/>
        <v>0</v>
      </c>
      <c r="AB2546" s="14">
        <f t="shared" si="837"/>
        <v>0</v>
      </c>
      <c r="AC2546" s="15">
        <f t="shared" si="836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30"/>
        <v>721.5</v>
      </c>
      <c r="Y2547" s="14">
        <f t="shared" si="831"/>
        <v>0</v>
      </c>
      <c r="Z2547" s="14">
        <f t="shared" si="832"/>
        <v>0</v>
      </c>
      <c r="AA2547" s="14">
        <f t="shared" si="833"/>
        <v>0</v>
      </c>
      <c r="AB2547" s="14">
        <f t="shared" si="837"/>
        <v>0</v>
      </c>
      <c r="AC2547" s="15">
        <f t="shared" si="836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30"/>
        <v>667.68000000000006</v>
      </c>
      <c r="Y2548" s="14">
        <f t="shared" si="831"/>
        <v>0</v>
      </c>
      <c r="Z2548" s="14">
        <f t="shared" si="832"/>
        <v>0</v>
      </c>
      <c r="AA2548" s="14">
        <f t="shared" si="833"/>
        <v>0</v>
      </c>
      <c r="AB2548" s="14">
        <f t="shared" si="837"/>
        <v>0</v>
      </c>
      <c r="AC2548" s="15">
        <f t="shared" si="836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30"/>
        <v>796.64</v>
      </c>
      <c r="Y2549" s="14">
        <f t="shared" si="831"/>
        <v>0</v>
      </c>
      <c r="Z2549" s="14">
        <f t="shared" si="832"/>
        <v>0</v>
      </c>
      <c r="AA2549" s="14">
        <f t="shared" si="833"/>
        <v>0</v>
      </c>
      <c r="AB2549" s="14">
        <f t="shared" si="837"/>
        <v>0</v>
      </c>
      <c r="AC2549" s="15">
        <f t="shared" si="836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38">N2550+S2550</f>
        <v>634.4</v>
      </c>
      <c r="Y2550" s="52">
        <f t="shared" ref="Y2550:Y2564" si="839">O2550+T2550</f>
        <v>0</v>
      </c>
      <c r="Z2550" s="52">
        <f t="shared" ref="Z2550:Z2564" si="840">P2550+U2550</f>
        <v>0</v>
      </c>
      <c r="AA2550" s="52">
        <f t="shared" ref="AA2550:AA2564" si="841">Q2550+V2550</f>
        <v>0</v>
      </c>
      <c r="AB2550" s="52">
        <f t="shared" si="837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801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38"/>
        <v>732.00000000000011</v>
      </c>
      <c r="Y2551" s="14">
        <f t="shared" si="839"/>
        <v>0</v>
      </c>
      <c r="Z2551" s="14">
        <f t="shared" si="840"/>
        <v>0</v>
      </c>
      <c r="AA2551" s="14">
        <f t="shared" si="841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800</v>
      </c>
      <c r="AF2551" s="60"/>
    </row>
    <row r="2552" spans="1:32">
      <c r="A2552" s="99" t="s">
        <v>802</v>
      </c>
      <c r="B2552" s="89">
        <v>0</v>
      </c>
      <c r="C2552" s="21" t="s">
        <v>835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38"/>
        <v>595.36</v>
      </c>
      <c r="Y2552" s="14">
        <f t="shared" si="839"/>
        <v>0</v>
      </c>
      <c r="Z2552" s="14">
        <f t="shared" si="840"/>
        <v>0</v>
      </c>
      <c r="AA2552" s="14">
        <f t="shared" si="841"/>
        <v>0</v>
      </c>
      <c r="AB2552" s="14">
        <f>R2552+W2552</f>
        <v>0</v>
      </c>
      <c r="AC2552" s="15">
        <f t="shared" ref="AC2552:AC2564" si="842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803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38"/>
        <v>595.36</v>
      </c>
      <c r="Y2553" s="14">
        <f t="shared" si="839"/>
        <v>0</v>
      </c>
      <c r="Z2553" s="14">
        <f t="shared" si="840"/>
        <v>0</v>
      </c>
      <c r="AA2553" s="14">
        <f t="shared" si="841"/>
        <v>0</v>
      </c>
      <c r="AB2553" s="14">
        <f t="shared" ref="AB2553:AB2564" si="843">R2553+W2553</f>
        <v>0</v>
      </c>
      <c r="AC2553" s="15">
        <f t="shared" si="842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804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38"/>
        <v>595.36</v>
      </c>
      <c r="Y2554" s="14">
        <f t="shared" si="839"/>
        <v>0</v>
      </c>
      <c r="Z2554" s="14">
        <f t="shared" si="840"/>
        <v>0</v>
      </c>
      <c r="AA2554" s="14">
        <f t="shared" si="841"/>
        <v>0</v>
      </c>
      <c r="AB2554" s="14">
        <f t="shared" si="843"/>
        <v>0</v>
      </c>
      <c r="AC2554" s="15">
        <f t="shared" si="842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654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38"/>
        <v>595.36</v>
      </c>
      <c r="Y2555" s="14">
        <f t="shared" si="839"/>
        <v>0</v>
      </c>
      <c r="Z2555" s="14">
        <f t="shared" si="840"/>
        <v>0</v>
      </c>
      <c r="AA2555" s="14">
        <f t="shared" si="841"/>
        <v>0</v>
      </c>
      <c r="AB2555" s="14">
        <f t="shared" si="843"/>
        <v>0</v>
      </c>
      <c r="AC2555" s="15">
        <f t="shared" si="842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595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38"/>
        <v>206.18</v>
      </c>
      <c r="Y2556" s="14">
        <f t="shared" si="839"/>
        <v>494.1</v>
      </c>
      <c r="Z2556" s="14">
        <f t="shared" si="840"/>
        <v>0</v>
      </c>
      <c r="AA2556" s="14">
        <f t="shared" si="841"/>
        <v>0</v>
      </c>
      <c r="AB2556" s="14">
        <f t="shared" si="843"/>
        <v>0</v>
      </c>
      <c r="AC2556" s="15">
        <f t="shared" si="842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830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38"/>
        <v>206.18</v>
      </c>
      <c r="Y2557" s="14">
        <f t="shared" si="839"/>
        <v>0</v>
      </c>
      <c r="Z2557" s="14">
        <f t="shared" si="840"/>
        <v>494.1</v>
      </c>
      <c r="AA2557" s="14">
        <f t="shared" si="841"/>
        <v>0</v>
      </c>
      <c r="AB2557" s="14">
        <f t="shared" si="843"/>
        <v>0</v>
      </c>
      <c r="AC2557" s="15">
        <f t="shared" si="842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831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38"/>
        <v>206.18</v>
      </c>
      <c r="Y2558" s="14">
        <f t="shared" si="839"/>
        <v>0</v>
      </c>
      <c r="Z2558" s="14">
        <f t="shared" si="840"/>
        <v>0</v>
      </c>
      <c r="AA2558" s="14">
        <f t="shared" si="841"/>
        <v>494.1</v>
      </c>
      <c r="AB2558" s="14">
        <f t="shared" si="843"/>
        <v>0</v>
      </c>
      <c r="AC2558" s="15">
        <f t="shared" si="842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832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38"/>
        <v>206.18</v>
      </c>
      <c r="Y2559" s="14">
        <f t="shared" si="839"/>
        <v>0</v>
      </c>
      <c r="Z2559" s="14">
        <f t="shared" si="840"/>
        <v>0</v>
      </c>
      <c r="AA2559" s="14">
        <f t="shared" si="841"/>
        <v>0</v>
      </c>
      <c r="AB2559" s="14">
        <f t="shared" si="843"/>
        <v>494.1</v>
      </c>
      <c r="AC2559" s="15">
        <f t="shared" si="842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833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38"/>
        <v>732</v>
      </c>
      <c r="Y2560" s="14">
        <f t="shared" si="839"/>
        <v>0</v>
      </c>
      <c r="Z2560" s="14">
        <f t="shared" si="840"/>
        <v>0</v>
      </c>
      <c r="AA2560" s="14">
        <f t="shared" si="841"/>
        <v>0</v>
      </c>
      <c r="AB2560" s="14">
        <f t="shared" si="843"/>
        <v>0</v>
      </c>
      <c r="AC2560" s="15">
        <f t="shared" si="842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834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38"/>
        <v>732</v>
      </c>
      <c r="Y2561" s="14">
        <f t="shared" si="839"/>
        <v>0</v>
      </c>
      <c r="Z2561" s="14">
        <f t="shared" si="840"/>
        <v>0</v>
      </c>
      <c r="AA2561" s="14">
        <f t="shared" si="841"/>
        <v>0</v>
      </c>
      <c r="AB2561" s="14">
        <f t="shared" si="843"/>
        <v>0</v>
      </c>
      <c r="AC2561" s="15">
        <f t="shared" si="842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38"/>
        <v>732</v>
      </c>
      <c r="Y2562" s="14">
        <f t="shared" si="839"/>
        <v>0</v>
      </c>
      <c r="Z2562" s="14">
        <f t="shared" si="840"/>
        <v>0</v>
      </c>
      <c r="AA2562" s="14">
        <f t="shared" si="841"/>
        <v>0</v>
      </c>
      <c r="AB2562" s="14">
        <f t="shared" si="843"/>
        <v>0</v>
      </c>
      <c r="AC2562" s="15">
        <f t="shared" si="842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38"/>
        <v>673.44</v>
      </c>
      <c r="Y2563" s="14">
        <f t="shared" si="839"/>
        <v>0</v>
      </c>
      <c r="Z2563" s="14">
        <f t="shared" si="840"/>
        <v>0</v>
      </c>
      <c r="AA2563" s="14">
        <f t="shared" si="841"/>
        <v>0</v>
      </c>
      <c r="AB2563" s="14">
        <f t="shared" si="843"/>
        <v>0</v>
      </c>
      <c r="AC2563" s="15">
        <f t="shared" si="842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38"/>
        <v>815.93600000000004</v>
      </c>
      <c r="Y2564" s="14">
        <f t="shared" si="839"/>
        <v>0</v>
      </c>
      <c r="Z2564" s="14">
        <f t="shared" si="840"/>
        <v>0</v>
      </c>
      <c r="AA2564" s="14">
        <f t="shared" si="841"/>
        <v>0</v>
      </c>
      <c r="AB2564" s="14">
        <f t="shared" si="843"/>
        <v>0</v>
      </c>
      <c r="AC2564" s="15">
        <f t="shared" si="842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288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30"/>
        <v>528</v>
      </c>
      <c r="Y2565" s="52">
        <f t="shared" si="831"/>
        <v>0</v>
      </c>
      <c r="Z2565" s="52">
        <f t="shared" si="832"/>
        <v>0</v>
      </c>
      <c r="AA2565" s="52">
        <f t="shared" si="833"/>
        <v>224</v>
      </c>
      <c r="AB2565" s="52">
        <f>R2565+W2565</f>
        <v>0</v>
      </c>
      <c r="AC2565" s="53">
        <f>ROUND(X2565+Y2565+Z2565+AA2565+AB2565,1)</f>
        <v>752</v>
      </c>
      <c r="AD2565" s="58"/>
      <c r="AE2565" s="113"/>
      <c r="AF2565" s="60"/>
    </row>
    <row r="2566" spans="1:32">
      <c r="A2566" s="99" t="s">
        <v>801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470.4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30"/>
        <v>662.4</v>
      </c>
      <c r="Y2566" s="14">
        <f t="shared" si="831"/>
        <v>0</v>
      </c>
      <c r="Z2566" s="14">
        <f t="shared" si="832"/>
        <v>0</v>
      </c>
      <c r="AA2566" s="14">
        <f t="shared" si="833"/>
        <v>179.2</v>
      </c>
      <c r="AB2566" s="14">
        <f>R2566+W2566</f>
        <v>0</v>
      </c>
      <c r="AC2566" s="15">
        <f>ROUND(X2566+Y2566+Z2566+AA2566+AB2566,1)</f>
        <v>841.6</v>
      </c>
      <c r="AD2566" s="48">
        <f>(ROUND(AC2566-AC2565,1)/AC2565)</f>
        <v>0.11914893617021276</v>
      </c>
      <c r="AE2566" s="113" t="s">
        <v>800</v>
      </c>
      <c r="AF2566" s="60"/>
    </row>
    <row r="2567" spans="1:32">
      <c r="A2567" s="99" t="s">
        <v>802</v>
      </c>
      <c r="B2567" s="91">
        <v>14</v>
      </c>
      <c r="C2567" s="21" t="s">
        <v>835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259.2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30"/>
        <v>499.2</v>
      </c>
      <c r="Y2567" s="14">
        <f t="shared" si="831"/>
        <v>0</v>
      </c>
      <c r="Z2567" s="14">
        <f t="shared" si="832"/>
        <v>0</v>
      </c>
      <c r="AA2567" s="14">
        <f t="shared" si="833"/>
        <v>217.6</v>
      </c>
      <c r="AB2567" s="14">
        <f>R2567+W2567</f>
        <v>0</v>
      </c>
      <c r="AC2567" s="15">
        <f t="shared" ref="AC2567:AC2579" si="844">ROUND(X2567+Y2567+Z2567+AA2567+AB2567,1)</f>
        <v>716.8</v>
      </c>
      <c r="AD2567" s="48">
        <f>(ROUND(AC2567-AC2565,1)/AC2565)</f>
        <v>-4.6808510638297877E-2</v>
      </c>
      <c r="AE2567" s="113"/>
      <c r="AF2567" s="60"/>
    </row>
    <row r="2568" spans="1:32">
      <c r="A2568" s="99" t="s">
        <v>803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259.2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30"/>
        <v>499.2</v>
      </c>
      <c r="Y2568" s="14">
        <f t="shared" si="831"/>
        <v>0</v>
      </c>
      <c r="Z2568" s="14">
        <f t="shared" si="832"/>
        <v>0</v>
      </c>
      <c r="AA2568" s="14">
        <f t="shared" si="833"/>
        <v>217.6</v>
      </c>
      <c r="AB2568" s="14">
        <f t="shared" ref="AB2568:AB2579" si="845">R2568+W2568</f>
        <v>0</v>
      </c>
      <c r="AC2568" s="15">
        <f t="shared" si="844"/>
        <v>716.8</v>
      </c>
      <c r="AD2568" s="48">
        <f>(ROUND(AC2568-AC2565,1)/AC2565)</f>
        <v>-4.6808510638297877E-2</v>
      </c>
      <c r="AE2568" s="113"/>
      <c r="AF2568" s="60"/>
    </row>
    <row r="2569" spans="1:32">
      <c r="A2569" s="99" t="s">
        <v>804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259.2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30"/>
        <v>499.2</v>
      </c>
      <c r="Y2569" s="14">
        <f t="shared" si="831"/>
        <v>0</v>
      </c>
      <c r="Z2569" s="14">
        <f t="shared" si="832"/>
        <v>0</v>
      </c>
      <c r="AA2569" s="14">
        <f t="shared" si="833"/>
        <v>217.6</v>
      </c>
      <c r="AB2569" s="14">
        <f t="shared" si="845"/>
        <v>0</v>
      </c>
      <c r="AC2569" s="15">
        <f t="shared" si="844"/>
        <v>716.8</v>
      </c>
      <c r="AD2569" s="48">
        <f>(ROUND(AC2569-AC2565,1)/AC2565)</f>
        <v>-4.6808510638297877E-2</v>
      </c>
      <c r="AE2569" s="113"/>
      <c r="AF2569" s="60"/>
    </row>
    <row r="2570" spans="1:32">
      <c r="A2570" s="99" t="s">
        <v>654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259.2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30"/>
        <v>499.2</v>
      </c>
      <c r="Y2570" s="14">
        <f t="shared" si="831"/>
        <v>0</v>
      </c>
      <c r="Z2570" s="14">
        <f t="shared" si="832"/>
        <v>0</v>
      </c>
      <c r="AA2570" s="14">
        <f t="shared" si="833"/>
        <v>217.6</v>
      </c>
      <c r="AB2570" s="14">
        <f t="shared" si="845"/>
        <v>0</v>
      </c>
      <c r="AC2570" s="15">
        <f t="shared" si="844"/>
        <v>716.8</v>
      </c>
      <c r="AD2570" s="48">
        <f>(ROUND(AC2570-AC2565,1)/AC2565)</f>
        <v>-4.6808510638297877E-2</v>
      </c>
      <c r="AE2570" s="113"/>
      <c r="AF2570" s="60"/>
    </row>
    <row r="2571" spans="1:32">
      <c r="A2571" s="99" t="s">
        <v>595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326.39999999999998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30"/>
        <v>171.60000000000002</v>
      </c>
      <c r="Y2571" s="14">
        <f t="shared" si="831"/>
        <v>581.4</v>
      </c>
      <c r="Z2571" s="14">
        <f t="shared" si="832"/>
        <v>0</v>
      </c>
      <c r="AA2571" s="14">
        <f t="shared" si="833"/>
        <v>0</v>
      </c>
      <c r="AB2571" s="14">
        <f t="shared" si="845"/>
        <v>0</v>
      </c>
      <c r="AC2571" s="15">
        <f t="shared" si="844"/>
        <v>753</v>
      </c>
      <c r="AD2571" s="48">
        <f>(ROUND(AC2571-AC2565,1)/AC2565)</f>
        <v>1.3297872340425532E-3</v>
      </c>
      <c r="AE2571" s="113"/>
      <c r="AF2571" s="60"/>
    </row>
    <row r="2572" spans="1:32">
      <c r="A2572" s="99" t="s">
        <v>830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326.39999999999998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30"/>
        <v>171.60000000000002</v>
      </c>
      <c r="Y2572" s="14">
        <f t="shared" si="831"/>
        <v>0</v>
      </c>
      <c r="Z2572" s="14">
        <f t="shared" si="832"/>
        <v>581.4</v>
      </c>
      <c r="AA2572" s="14">
        <f t="shared" si="833"/>
        <v>0</v>
      </c>
      <c r="AB2572" s="14">
        <f t="shared" si="845"/>
        <v>0</v>
      </c>
      <c r="AC2572" s="15">
        <f t="shared" si="844"/>
        <v>753</v>
      </c>
      <c r="AD2572" s="48">
        <f>(ROUND(AC2572-AC2565,1)/AC2565)</f>
        <v>1.3297872340425532E-3</v>
      </c>
      <c r="AE2572" s="113"/>
      <c r="AF2572" s="60"/>
    </row>
    <row r="2573" spans="1:32">
      <c r="A2573" s="99" t="s">
        <v>831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326.39999999999998</v>
      </c>
      <c r="W2573" s="14">
        <f>(R2573/100)*(K2573*$K$11)+(R2573/100)*(L2573*$L$11)</f>
        <v>0</v>
      </c>
      <c r="X2573" s="14">
        <f t="shared" si="830"/>
        <v>171.60000000000002</v>
      </c>
      <c r="Y2573" s="14">
        <f t="shared" si="831"/>
        <v>0</v>
      </c>
      <c r="Z2573" s="14">
        <f t="shared" si="832"/>
        <v>0</v>
      </c>
      <c r="AA2573" s="14">
        <f t="shared" si="833"/>
        <v>581.4</v>
      </c>
      <c r="AB2573" s="14">
        <f t="shared" si="845"/>
        <v>0</v>
      </c>
      <c r="AC2573" s="15">
        <f t="shared" si="844"/>
        <v>753</v>
      </c>
      <c r="AD2573" s="48">
        <f>(ROUND(AC2573-AC2565,1)/AC2565)</f>
        <v>1.3297872340425532E-3</v>
      </c>
      <c r="AE2573" s="113"/>
      <c r="AF2573" s="60"/>
    </row>
    <row r="2574" spans="1:32">
      <c r="A2574" s="99" t="s">
        <v>832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326.39999999999998</v>
      </c>
      <c r="X2574" s="14">
        <f t="shared" si="830"/>
        <v>171.60000000000002</v>
      </c>
      <c r="Y2574" s="14">
        <f t="shared" si="831"/>
        <v>0</v>
      </c>
      <c r="Z2574" s="14">
        <f t="shared" si="832"/>
        <v>0</v>
      </c>
      <c r="AA2574" s="14">
        <f t="shared" si="833"/>
        <v>0</v>
      </c>
      <c r="AB2574" s="14">
        <f t="shared" si="845"/>
        <v>581.4</v>
      </c>
      <c r="AC2574" s="15">
        <f t="shared" si="844"/>
        <v>753</v>
      </c>
      <c r="AD2574" s="48">
        <f>(ROUND(AC2574-AC2565,1)/AC2565)</f>
        <v>1.3297872340425532E-3</v>
      </c>
      <c r="AE2574" s="113"/>
      <c r="AF2574" s="60"/>
    </row>
    <row r="2575" spans="1:32">
      <c r="A2575" s="99" t="s">
        <v>833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342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132</v>
      </c>
      <c r="W2575" s="14">
        <f>(R2575/100)*(K2575*$K$13)+(R2575/100)*(L2575*$L$13)+(R2575/100)*(M2575*$M$13)</f>
        <v>0</v>
      </c>
      <c r="X2575" s="14">
        <f t="shared" si="830"/>
        <v>522</v>
      </c>
      <c r="Y2575" s="14">
        <f t="shared" si="831"/>
        <v>0</v>
      </c>
      <c r="Z2575" s="14">
        <f t="shared" si="832"/>
        <v>0</v>
      </c>
      <c r="AA2575" s="14">
        <f t="shared" si="833"/>
        <v>252</v>
      </c>
      <c r="AB2575" s="14">
        <f t="shared" si="845"/>
        <v>0</v>
      </c>
      <c r="AC2575" s="15">
        <f t="shared" si="844"/>
        <v>774</v>
      </c>
      <c r="AD2575" s="48">
        <f>(ROUND(AC2575-AC2565,1)/AC2565)</f>
        <v>2.9255319148936171E-2</v>
      </c>
      <c r="AE2575" s="113"/>
      <c r="AF2575" s="60"/>
    </row>
    <row r="2576" spans="1:32">
      <c r="A2576" s="99" t="s">
        <v>834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588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30"/>
        <v>798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45"/>
        <v>0</v>
      </c>
      <c r="AC2576" s="15">
        <f t="shared" si="844"/>
        <v>798</v>
      </c>
      <c r="AD2576" s="48">
        <f>(ROUND(AC2576-AC2565,1)/AC2565)</f>
        <v>6.1170212765957445E-2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588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30"/>
        <v>798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45"/>
        <v>0</v>
      </c>
      <c r="AC2577" s="15">
        <f t="shared" si="844"/>
        <v>798</v>
      </c>
      <c r="AD2577" s="48">
        <f>(ROUND(AC2577-AC2565,1)/AC2565)</f>
        <v>6.1170212765957445E-2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439.68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30"/>
        <v>631.68000000000006</v>
      </c>
      <c r="Y2578" s="14">
        <f t="shared" si="831"/>
        <v>0</v>
      </c>
      <c r="Z2578" s="14">
        <f t="shared" si="832"/>
        <v>0</v>
      </c>
      <c r="AA2578" s="14">
        <f t="shared" si="833"/>
        <v>179.2</v>
      </c>
      <c r="AB2578" s="14">
        <f t="shared" si="845"/>
        <v>0</v>
      </c>
      <c r="AC2578" s="15">
        <f t="shared" si="844"/>
        <v>810.9</v>
      </c>
      <c r="AD2578" s="48">
        <f>(ROUND(AC2578-AC2565,1)/AC2565)</f>
        <v>7.8324468085106375E-2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542.4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30"/>
        <v>734.4</v>
      </c>
      <c r="Y2579" s="14">
        <f t="shared" si="831"/>
        <v>0</v>
      </c>
      <c r="Z2579" s="14">
        <f t="shared" si="832"/>
        <v>0</v>
      </c>
      <c r="AA2579" s="14">
        <f t="shared" si="833"/>
        <v>179.2</v>
      </c>
      <c r="AB2579" s="14">
        <f t="shared" si="845"/>
        <v>0</v>
      </c>
      <c r="AC2579" s="15">
        <f t="shared" si="844"/>
        <v>913.6</v>
      </c>
      <c r="AD2579" s="48">
        <f>(ROUND(AC2579-AC2565,1)/AC2565)</f>
        <v>0.2148936170212766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30"/>
        <v>672</v>
      </c>
      <c r="Y2580" s="52">
        <f t="shared" si="831"/>
        <v>0</v>
      </c>
      <c r="Z2580" s="52">
        <f t="shared" si="832"/>
        <v>0</v>
      </c>
      <c r="AA2580" s="52">
        <f t="shared" si="833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801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46">N2581+S2581</f>
        <v>777.6</v>
      </c>
      <c r="Y2581" s="14">
        <f t="shared" ref="Y2581:Y2594" si="847">O2581+T2581</f>
        <v>0</v>
      </c>
      <c r="Z2581" s="14">
        <f t="shared" ref="Z2581:Z2594" si="848">P2581+U2581</f>
        <v>0</v>
      </c>
      <c r="AA2581" s="14">
        <f t="shared" ref="AA2581:AA2594" si="849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802</v>
      </c>
      <c r="B2582" s="93">
        <v>0</v>
      </c>
      <c r="C2582" s="21" t="s">
        <v>835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46"/>
        <v>628.79999999999995</v>
      </c>
      <c r="Y2582" s="14">
        <f t="shared" si="847"/>
        <v>0</v>
      </c>
      <c r="Z2582" s="14">
        <f t="shared" si="848"/>
        <v>0</v>
      </c>
      <c r="AA2582" s="14">
        <f t="shared" si="849"/>
        <v>0</v>
      </c>
      <c r="AB2582" s="14">
        <f>R2582+W2582</f>
        <v>0</v>
      </c>
      <c r="AC2582" s="15">
        <f t="shared" ref="AC2582:AC2594" si="850">ROUND(X2582+Y2582+Z2582+AA2582+AB2582,1)</f>
        <v>628.79999999999995</v>
      </c>
      <c r="AD2582" s="48">
        <f>(ROUND(AC2582-AC2580,1)/AC2580)</f>
        <v>-6.4285714285714293E-2</v>
      </c>
      <c r="AE2582" s="113" t="s">
        <v>800</v>
      </c>
      <c r="AF2582" s="60"/>
    </row>
    <row r="2583" spans="1:32">
      <c r="A2583" s="99" t="s">
        <v>803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46"/>
        <v>628.79999999999995</v>
      </c>
      <c r="Y2583" s="14">
        <f t="shared" si="847"/>
        <v>0</v>
      </c>
      <c r="Z2583" s="14">
        <f t="shared" si="848"/>
        <v>0</v>
      </c>
      <c r="AA2583" s="14">
        <f t="shared" si="849"/>
        <v>0</v>
      </c>
      <c r="AB2583" s="14">
        <f t="shared" ref="AB2583:AB2594" si="851">R2583+W2583</f>
        <v>0</v>
      </c>
      <c r="AC2583" s="15">
        <f t="shared" si="850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804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46"/>
        <v>628.79999999999995</v>
      </c>
      <c r="Y2584" s="14">
        <f t="shared" si="847"/>
        <v>0</v>
      </c>
      <c r="Z2584" s="14">
        <f t="shared" si="848"/>
        <v>0</v>
      </c>
      <c r="AA2584" s="14">
        <f t="shared" si="849"/>
        <v>0</v>
      </c>
      <c r="AB2584" s="14">
        <f t="shared" si="851"/>
        <v>0</v>
      </c>
      <c r="AC2584" s="15">
        <f t="shared" si="850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654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46"/>
        <v>628.79999999999995</v>
      </c>
      <c r="Y2585" s="14">
        <f t="shared" si="847"/>
        <v>0</v>
      </c>
      <c r="Z2585" s="14">
        <f t="shared" si="848"/>
        <v>0</v>
      </c>
      <c r="AA2585" s="14">
        <f t="shared" si="849"/>
        <v>0</v>
      </c>
      <c r="AB2585" s="14">
        <f t="shared" si="851"/>
        <v>0</v>
      </c>
      <c r="AC2585" s="15">
        <f t="shared" si="850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595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46"/>
        <v>218.4</v>
      </c>
      <c r="Y2586" s="14">
        <f t="shared" si="847"/>
        <v>522</v>
      </c>
      <c r="Z2586" s="14">
        <f t="shared" si="848"/>
        <v>0</v>
      </c>
      <c r="AA2586" s="14">
        <f t="shared" si="849"/>
        <v>0</v>
      </c>
      <c r="AB2586" s="14">
        <f t="shared" si="851"/>
        <v>0</v>
      </c>
      <c r="AC2586" s="15">
        <f t="shared" si="850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830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46"/>
        <v>218.4</v>
      </c>
      <c r="Y2587" s="14">
        <f t="shared" si="847"/>
        <v>0</v>
      </c>
      <c r="Z2587" s="14">
        <f t="shared" si="848"/>
        <v>522</v>
      </c>
      <c r="AA2587" s="14">
        <f t="shared" si="849"/>
        <v>0</v>
      </c>
      <c r="AB2587" s="14">
        <f t="shared" si="851"/>
        <v>0</v>
      </c>
      <c r="AC2587" s="15">
        <f t="shared" si="850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831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46"/>
        <v>218.4</v>
      </c>
      <c r="Y2588" s="14">
        <f t="shared" si="847"/>
        <v>0</v>
      </c>
      <c r="Z2588" s="14">
        <f t="shared" si="848"/>
        <v>0</v>
      </c>
      <c r="AA2588" s="14">
        <f t="shared" si="849"/>
        <v>522</v>
      </c>
      <c r="AB2588" s="14">
        <f t="shared" si="851"/>
        <v>0</v>
      </c>
      <c r="AC2588" s="15">
        <f t="shared" si="850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832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46"/>
        <v>218.4</v>
      </c>
      <c r="Y2589" s="14">
        <f t="shared" si="847"/>
        <v>0</v>
      </c>
      <c r="Z2589" s="14">
        <f t="shared" si="848"/>
        <v>0</v>
      </c>
      <c r="AA2589" s="14">
        <f t="shared" si="849"/>
        <v>0</v>
      </c>
      <c r="AB2589" s="14">
        <f t="shared" si="851"/>
        <v>522</v>
      </c>
      <c r="AC2589" s="15">
        <f t="shared" si="850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833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46"/>
        <v>774</v>
      </c>
      <c r="Y2590" s="14">
        <f t="shared" si="847"/>
        <v>0</v>
      </c>
      <c r="Z2590" s="14">
        <f t="shared" si="848"/>
        <v>0</v>
      </c>
      <c r="AA2590" s="14">
        <f t="shared" si="849"/>
        <v>0</v>
      </c>
      <c r="AB2590" s="14">
        <f t="shared" si="851"/>
        <v>0</v>
      </c>
      <c r="AC2590" s="15">
        <f t="shared" si="850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834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46"/>
        <v>774</v>
      </c>
      <c r="Y2591" s="14">
        <f t="shared" si="847"/>
        <v>0</v>
      </c>
      <c r="Z2591" s="14">
        <f t="shared" si="848"/>
        <v>0</v>
      </c>
      <c r="AA2591" s="14">
        <f t="shared" si="849"/>
        <v>0</v>
      </c>
      <c r="AB2591" s="14">
        <f t="shared" si="851"/>
        <v>0</v>
      </c>
      <c r="AC2591" s="15">
        <f t="shared" si="850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46"/>
        <v>774</v>
      </c>
      <c r="Y2592" s="14">
        <f t="shared" si="847"/>
        <v>0</v>
      </c>
      <c r="Z2592" s="14">
        <f t="shared" si="848"/>
        <v>0</v>
      </c>
      <c r="AA2592" s="14">
        <f t="shared" si="849"/>
        <v>0</v>
      </c>
      <c r="AB2592" s="14">
        <f t="shared" si="851"/>
        <v>0</v>
      </c>
      <c r="AC2592" s="15">
        <f t="shared" si="850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46"/>
        <v>700.8</v>
      </c>
      <c r="Y2593" s="14">
        <f t="shared" si="847"/>
        <v>0</v>
      </c>
      <c r="Z2593" s="14">
        <f t="shared" si="848"/>
        <v>0</v>
      </c>
      <c r="AA2593" s="14">
        <f t="shared" si="849"/>
        <v>0</v>
      </c>
      <c r="AB2593" s="14">
        <f t="shared" si="851"/>
        <v>0</v>
      </c>
      <c r="AC2593" s="15">
        <f t="shared" si="850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678.72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46"/>
        <v>870.72</v>
      </c>
      <c r="Y2594" s="14">
        <f t="shared" si="847"/>
        <v>0</v>
      </c>
      <c r="Z2594" s="14">
        <f t="shared" si="848"/>
        <v>0</v>
      </c>
      <c r="AA2594" s="14">
        <f t="shared" si="849"/>
        <v>0</v>
      </c>
      <c r="AB2594" s="14">
        <f t="shared" si="851"/>
        <v>0</v>
      </c>
      <c r="AC2594" s="15">
        <f t="shared" si="850"/>
        <v>870.7</v>
      </c>
      <c r="AD2594" s="48">
        <f>(ROUND(AC2594-AC2580,1)/AC2580)</f>
        <v>0.29568452380952381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801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52">N2596+S2596</f>
        <v>773.76</v>
      </c>
      <c r="Y2596" s="14">
        <f t="shared" ref="Y2596:Y2609" si="853">O2596+T2596</f>
        <v>0</v>
      </c>
      <c r="Z2596" s="14">
        <f t="shared" ref="Z2596:Z2609" si="854">P2596+U2596</f>
        <v>0</v>
      </c>
      <c r="AA2596" s="14">
        <f t="shared" ref="AA2596:AA2609" si="855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802</v>
      </c>
      <c r="B2597" s="91">
        <v>18</v>
      </c>
      <c r="C2597" s="21" t="s">
        <v>835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52"/>
        <v>627.43999999999994</v>
      </c>
      <c r="Y2597" s="14">
        <f t="shared" si="853"/>
        <v>0</v>
      </c>
      <c r="Z2597" s="14">
        <f t="shared" si="854"/>
        <v>0</v>
      </c>
      <c r="AA2597" s="14">
        <f t="shared" si="855"/>
        <v>0</v>
      </c>
      <c r="AB2597" s="14">
        <f>R2597+W2597</f>
        <v>0</v>
      </c>
      <c r="AC2597" s="15">
        <f t="shared" ref="AC2597:AC2609" si="856">ROUND(X2597+Y2597+Z2597+AA2597+AB2597,1)</f>
        <v>627.4</v>
      </c>
      <c r="AD2597" s="48">
        <f>(ROUND(AC2597-AC2595,1)/AC2595)</f>
        <v>-6.302270011947432E-2</v>
      </c>
      <c r="AE2597" s="113" t="s">
        <v>800</v>
      </c>
      <c r="AF2597" s="60"/>
    </row>
    <row r="2598" spans="1:32">
      <c r="A2598" s="99" t="s">
        <v>803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52"/>
        <v>627.43999999999994</v>
      </c>
      <c r="Y2598" s="14">
        <f t="shared" si="853"/>
        <v>0</v>
      </c>
      <c r="Z2598" s="14">
        <f t="shared" si="854"/>
        <v>0</v>
      </c>
      <c r="AA2598" s="14">
        <f t="shared" si="855"/>
        <v>0</v>
      </c>
      <c r="AB2598" s="14">
        <f t="shared" ref="AB2598:AB2609" si="857">R2598+W2598</f>
        <v>0</v>
      </c>
      <c r="AC2598" s="15">
        <f t="shared" si="856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804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52"/>
        <v>627.43999999999994</v>
      </c>
      <c r="Y2599" s="14">
        <f t="shared" si="853"/>
        <v>0</v>
      </c>
      <c r="Z2599" s="14">
        <f t="shared" si="854"/>
        <v>0</v>
      </c>
      <c r="AA2599" s="14">
        <f t="shared" si="855"/>
        <v>0</v>
      </c>
      <c r="AB2599" s="14">
        <f t="shared" si="857"/>
        <v>0</v>
      </c>
      <c r="AC2599" s="15">
        <f t="shared" si="856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654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52"/>
        <v>627.43999999999994</v>
      </c>
      <c r="Y2600" s="14">
        <f t="shared" si="853"/>
        <v>0</v>
      </c>
      <c r="Z2600" s="14">
        <f t="shared" si="854"/>
        <v>0</v>
      </c>
      <c r="AA2600" s="14">
        <f t="shared" si="855"/>
        <v>0</v>
      </c>
      <c r="AB2600" s="14">
        <f t="shared" si="857"/>
        <v>0</v>
      </c>
      <c r="AC2600" s="15">
        <f t="shared" si="856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595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52"/>
        <v>217.62</v>
      </c>
      <c r="Y2601" s="14">
        <f t="shared" si="853"/>
        <v>520.79999999999995</v>
      </c>
      <c r="Z2601" s="14">
        <f t="shared" si="854"/>
        <v>0</v>
      </c>
      <c r="AA2601" s="14">
        <f t="shared" si="855"/>
        <v>0</v>
      </c>
      <c r="AB2601" s="14">
        <f t="shared" si="857"/>
        <v>0</v>
      </c>
      <c r="AC2601" s="15">
        <f t="shared" si="856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830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52"/>
        <v>217.62</v>
      </c>
      <c r="Y2602" s="14">
        <f t="shared" si="853"/>
        <v>0</v>
      </c>
      <c r="Z2602" s="14">
        <f t="shared" si="854"/>
        <v>520.79999999999995</v>
      </c>
      <c r="AA2602" s="14">
        <f t="shared" si="855"/>
        <v>0</v>
      </c>
      <c r="AB2602" s="14">
        <f t="shared" si="857"/>
        <v>0</v>
      </c>
      <c r="AC2602" s="15">
        <f t="shared" si="856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831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52"/>
        <v>217.62</v>
      </c>
      <c r="Y2603" s="14">
        <f t="shared" si="853"/>
        <v>0</v>
      </c>
      <c r="Z2603" s="14">
        <f t="shared" si="854"/>
        <v>0</v>
      </c>
      <c r="AA2603" s="14">
        <f t="shared" si="855"/>
        <v>520.79999999999995</v>
      </c>
      <c r="AB2603" s="14">
        <f t="shared" si="857"/>
        <v>0</v>
      </c>
      <c r="AC2603" s="15">
        <f t="shared" si="856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832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52"/>
        <v>217.62</v>
      </c>
      <c r="Y2604" s="14">
        <f t="shared" si="853"/>
        <v>0</v>
      </c>
      <c r="Z2604" s="14">
        <f t="shared" si="854"/>
        <v>0</v>
      </c>
      <c r="AA2604" s="14">
        <f t="shared" si="855"/>
        <v>0</v>
      </c>
      <c r="AB2604" s="14">
        <f t="shared" si="857"/>
        <v>520.79999999999995</v>
      </c>
      <c r="AC2604" s="15">
        <f t="shared" si="856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833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52"/>
        <v>770.04000000000008</v>
      </c>
      <c r="Y2605" s="14">
        <f t="shared" si="853"/>
        <v>0</v>
      </c>
      <c r="Z2605" s="14">
        <f t="shared" si="854"/>
        <v>0</v>
      </c>
      <c r="AA2605" s="14">
        <f t="shared" si="855"/>
        <v>0</v>
      </c>
      <c r="AB2605" s="14">
        <f t="shared" si="857"/>
        <v>0</v>
      </c>
      <c r="AC2605" s="15">
        <f t="shared" si="856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834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52"/>
        <v>770.04000000000008</v>
      </c>
      <c r="Y2606" s="14">
        <f t="shared" si="853"/>
        <v>0</v>
      </c>
      <c r="Z2606" s="14">
        <f t="shared" si="854"/>
        <v>0</v>
      </c>
      <c r="AA2606" s="14">
        <f t="shared" si="855"/>
        <v>0</v>
      </c>
      <c r="AB2606" s="14">
        <f t="shared" si="857"/>
        <v>0</v>
      </c>
      <c r="AC2606" s="15">
        <f t="shared" si="856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52"/>
        <v>770.04000000000008</v>
      </c>
      <c r="Y2607" s="14">
        <f t="shared" si="853"/>
        <v>0</v>
      </c>
      <c r="Z2607" s="14">
        <f t="shared" si="854"/>
        <v>0</v>
      </c>
      <c r="AA2607" s="14">
        <f t="shared" si="855"/>
        <v>0</v>
      </c>
      <c r="AB2607" s="14">
        <f t="shared" si="857"/>
        <v>0</v>
      </c>
      <c r="AC2607" s="15">
        <f t="shared" si="856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52"/>
        <v>727.13599999999997</v>
      </c>
      <c r="Y2608" s="14">
        <f t="shared" si="853"/>
        <v>0</v>
      </c>
      <c r="Z2608" s="14">
        <f t="shared" si="854"/>
        <v>0</v>
      </c>
      <c r="AA2608" s="14">
        <f t="shared" si="855"/>
        <v>0</v>
      </c>
      <c r="AB2608" s="14">
        <f t="shared" si="857"/>
        <v>0</v>
      </c>
      <c r="AC2608" s="15">
        <f t="shared" si="856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52"/>
        <v>845.18399999999997</v>
      </c>
      <c r="Y2609" s="14">
        <f t="shared" si="853"/>
        <v>0</v>
      </c>
      <c r="Z2609" s="14">
        <f t="shared" si="854"/>
        <v>0</v>
      </c>
      <c r="AA2609" s="14">
        <f t="shared" si="855"/>
        <v>0</v>
      </c>
      <c r="AB2609" s="14">
        <f t="shared" si="857"/>
        <v>0</v>
      </c>
      <c r="AC2609" s="15">
        <f t="shared" si="856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30"/>
        <v>500</v>
      </c>
      <c r="Y2610" s="52">
        <f t="shared" si="831"/>
        <v>0</v>
      </c>
      <c r="Z2610" s="52">
        <f t="shared" si="832"/>
        <v>224</v>
      </c>
      <c r="AA2610" s="52">
        <f t="shared" si="833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801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58">N2611+S2611</f>
        <v>625</v>
      </c>
      <c r="Y2611" s="14">
        <f t="shared" ref="Y2611:Y2624" si="859">O2611+T2611</f>
        <v>0</v>
      </c>
      <c r="Z2611" s="14">
        <f t="shared" ref="Z2611:Z2624" si="860">P2611+U2611</f>
        <v>179.2</v>
      </c>
      <c r="AA2611" s="14">
        <f t="shared" ref="AA2611:AA2624" si="861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802</v>
      </c>
      <c r="B2612" s="93">
        <v>0</v>
      </c>
      <c r="C2612" s="21" t="s">
        <v>835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58"/>
        <v>475</v>
      </c>
      <c r="Y2612" s="14">
        <f t="shared" si="859"/>
        <v>0</v>
      </c>
      <c r="Z2612" s="14">
        <f t="shared" si="860"/>
        <v>217.6</v>
      </c>
      <c r="AA2612" s="14">
        <f t="shared" si="861"/>
        <v>0</v>
      </c>
      <c r="AB2612" s="14">
        <f>R2612+W2612</f>
        <v>0</v>
      </c>
      <c r="AC2612" s="15">
        <f t="shared" ref="AC2612:AC2624" si="862">ROUND(X2612+Y2612+Z2612+AA2612+AB2612,1)</f>
        <v>692.6</v>
      </c>
      <c r="AD2612" s="48">
        <f>(ROUND(AC2612-AC2610,1)/AC2610)</f>
        <v>-4.3370165745856351E-2</v>
      </c>
      <c r="AE2612" s="113" t="s">
        <v>800</v>
      </c>
      <c r="AF2612" s="60"/>
    </row>
    <row r="2613" spans="1:32">
      <c r="A2613" s="99" t="s">
        <v>803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58"/>
        <v>475</v>
      </c>
      <c r="Y2613" s="14">
        <f t="shared" si="859"/>
        <v>0</v>
      </c>
      <c r="Z2613" s="14">
        <f t="shared" si="860"/>
        <v>217.6</v>
      </c>
      <c r="AA2613" s="14">
        <f t="shared" si="861"/>
        <v>0</v>
      </c>
      <c r="AB2613" s="14">
        <f t="shared" ref="AB2613:AB2624" si="863">R2613+W2613</f>
        <v>0</v>
      </c>
      <c r="AC2613" s="15">
        <f t="shared" si="862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804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58"/>
        <v>475</v>
      </c>
      <c r="Y2614" s="14">
        <f t="shared" si="859"/>
        <v>0</v>
      </c>
      <c r="Z2614" s="14">
        <f t="shared" si="860"/>
        <v>217.6</v>
      </c>
      <c r="AA2614" s="14">
        <f t="shared" si="861"/>
        <v>0</v>
      </c>
      <c r="AB2614" s="14">
        <f t="shared" si="863"/>
        <v>0</v>
      </c>
      <c r="AC2614" s="15">
        <f t="shared" si="862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654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58"/>
        <v>475</v>
      </c>
      <c r="Y2615" s="14">
        <f t="shared" si="859"/>
        <v>0</v>
      </c>
      <c r="Z2615" s="14">
        <f t="shared" si="860"/>
        <v>217.6</v>
      </c>
      <c r="AA2615" s="14">
        <f t="shared" si="861"/>
        <v>0</v>
      </c>
      <c r="AB2615" s="14">
        <f t="shared" si="863"/>
        <v>0</v>
      </c>
      <c r="AC2615" s="15">
        <f t="shared" si="862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595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285.59999999999997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58"/>
        <v>161.20000000000002</v>
      </c>
      <c r="Y2616" s="14">
        <f t="shared" si="859"/>
        <v>540.59999999999991</v>
      </c>
      <c r="Z2616" s="14">
        <f t="shared" si="860"/>
        <v>0</v>
      </c>
      <c r="AA2616" s="14">
        <f t="shared" si="861"/>
        <v>0</v>
      </c>
      <c r="AB2616" s="14">
        <f t="shared" si="863"/>
        <v>0</v>
      </c>
      <c r="AC2616" s="15">
        <f t="shared" si="862"/>
        <v>701.8</v>
      </c>
      <c r="AD2616" s="48">
        <f>(ROUND(AC2616-AC2610,1)/AC2610)</f>
        <v>-3.0662983425414365E-2</v>
      </c>
      <c r="AE2616" s="113"/>
      <c r="AF2616" s="60"/>
    </row>
    <row r="2617" spans="1:32">
      <c r="A2617" s="99" t="s">
        <v>830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285.59999999999997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58"/>
        <v>161.20000000000002</v>
      </c>
      <c r="Y2617" s="14">
        <f t="shared" si="859"/>
        <v>0</v>
      </c>
      <c r="Z2617" s="14">
        <f t="shared" si="860"/>
        <v>540.59999999999991</v>
      </c>
      <c r="AA2617" s="14">
        <f t="shared" si="861"/>
        <v>0</v>
      </c>
      <c r="AB2617" s="14">
        <f t="shared" si="863"/>
        <v>0</v>
      </c>
      <c r="AC2617" s="15">
        <f t="shared" si="862"/>
        <v>701.8</v>
      </c>
      <c r="AD2617" s="48">
        <f>(ROUND(AC2617-AC2610,1)/AC2610)</f>
        <v>-3.0662983425414365E-2</v>
      </c>
      <c r="AE2617" s="113"/>
      <c r="AF2617" s="60"/>
    </row>
    <row r="2618" spans="1:32">
      <c r="A2618" s="99" t="s">
        <v>831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285.59999999999997</v>
      </c>
      <c r="W2618" s="14">
        <f>(R2618/100)*(K2618*$K$11)+(R2618/100)*(L2618*$L$11)</f>
        <v>0</v>
      </c>
      <c r="X2618" s="14">
        <f t="shared" si="858"/>
        <v>161.20000000000002</v>
      </c>
      <c r="Y2618" s="14">
        <f t="shared" si="859"/>
        <v>0</v>
      </c>
      <c r="Z2618" s="14">
        <f t="shared" si="860"/>
        <v>0</v>
      </c>
      <c r="AA2618" s="14">
        <f t="shared" si="861"/>
        <v>540.59999999999991</v>
      </c>
      <c r="AB2618" s="14">
        <f t="shared" si="863"/>
        <v>0</v>
      </c>
      <c r="AC2618" s="15">
        <f t="shared" si="862"/>
        <v>701.8</v>
      </c>
      <c r="AD2618" s="48">
        <f>(ROUND(AC2618-AC2610,1)/AC2610)</f>
        <v>-3.0662983425414365E-2</v>
      </c>
      <c r="AE2618" s="113"/>
      <c r="AF2618" s="60"/>
    </row>
    <row r="2619" spans="1:32">
      <c r="A2619" s="99" t="s">
        <v>832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285.59999999999997</v>
      </c>
      <c r="X2619" s="14">
        <f t="shared" si="858"/>
        <v>161.20000000000002</v>
      </c>
      <c r="Y2619" s="14">
        <f t="shared" si="859"/>
        <v>0</v>
      </c>
      <c r="Z2619" s="14">
        <f t="shared" si="860"/>
        <v>0</v>
      </c>
      <c r="AA2619" s="14">
        <f t="shared" si="861"/>
        <v>0</v>
      </c>
      <c r="AB2619" s="14">
        <f t="shared" si="863"/>
        <v>540.59999999999991</v>
      </c>
      <c r="AC2619" s="15">
        <f t="shared" si="862"/>
        <v>701.8</v>
      </c>
      <c r="AD2619" s="48">
        <f>(ROUND(AC2619-AC2610,1)/AC2610)</f>
        <v>-3.0662983425414365E-2</v>
      </c>
      <c r="AE2619" s="113"/>
      <c r="AF2619" s="60"/>
    </row>
    <row r="2620" spans="1:32">
      <c r="A2620" s="99" t="s">
        <v>833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300</v>
      </c>
      <c r="T2620" s="14">
        <f>(O2620/100)*(K2620*$K$13)+(O2620/100)*(M2620*$M$13)</f>
        <v>0</v>
      </c>
      <c r="U2620" s="14">
        <f>(P2620/100)*(K2620*$K$13)+(P2620/100)*(L2620*$L$13)+(P2620/100)*(M2620*$M$13)</f>
        <v>120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58"/>
        <v>487.5</v>
      </c>
      <c r="Y2620" s="14">
        <f t="shared" si="859"/>
        <v>0</v>
      </c>
      <c r="Z2620" s="14">
        <f t="shared" si="860"/>
        <v>240</v>
      </c>
      <c r="AA2620" s="14">
        <f t="shared" si="861"/>
        <v>0</v>
      </c>
      <c r="AB2620" s="14">
        <f t="shared" si="863"/>
        <v>0</v>
      </c>
      <c r="AC2620" s="15">
        <f t="shared" si="862"/>
        <v>727.5</v>
      </c>
      <c r="AD2620" s="48">
        <f>(ROUND(AC2620-AC2610,1)/AC2610)</f>
        <v>4.8342541436464086E-3</v>
      </c>
      <c r="AE2620" s="113"/>
      <c r="AF2620" s="60"/>
    </row>
    <row r="2621" spans="1:32">
      <c r="A2621" s="99" t="s">
        <v>834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513.59999999999991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58"/>
        <v>753.59999999999991</v>
      </c>
      <c r="Y2621" s="14">
        <f t="shared" si="859"/>
        <v>0</v>
      </c>
      <c r="Z2621" s="14">
        <f t="shared" si="860"/>
        <v>0</v>
      </c>
      <c r="AA2621" s="14">
        <f t="shared" si="861"/>
        <v>0</v>
      </c>
      <c r="AB2621" s="14">
        <f t="shared" si="863"/>
        <v>0</v>
      </c>
      <c r="AC2621" s="15">
        <f t="shared" si="862"/>
        <v>753.6</v>
      </c>
      <c r="AD2621" s="48">
        <f>(ROUND(AC2621-AC2610,1)/AC2610)</f>
        <v>4.0883977900552489E-2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513.59999999999991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58"/>
        <v>753.59999999999991</v>
      </c>
      <c r="Y2622" s="14">
        <f t="shared" si="859"/>
        <v>0</v>
      </c>
      <c r="Z2622" s="14">
        <f t="shared" si="860"/>
        <v>0</v>
      </c>
      <c r="AA2622" s="14">
        <f t="shared" si="861"/>
        <v>0</v>
      </c>
      <c r="AB2622" s="14">
        <f t="shared" si="863"/>
        <v>0</v>
      </c>
      <c r="AC2622" s="15">
        <f t="shared" si="862"/>
        <v>753.6</v>
      </c>
      <c r="AD2622" s="48">
        <f>(ROUND(AC2622-AC2610,1)/AC2610)</f>
        <v>4.0883977900552489E-2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58"/>
        <v>573</v>
      </c>
      <c r="Y2623" s="14">
        <f t="shared" si="859"/>
        <v>0</v>
      </c>
      <c r="Z2623" s="14">
        <f t="shared" si="860"/>
        <v>179.2</v>
      </c>
      <c r="AA2623" s="14">
        <f t="shared" si="861"/>
        <v>0</v>
      </c>
      <c r="AB2623" s="14">
        <f t="shared" si="863"/>
        <v>0</v>
      </c>
      <c r="AC2623" s="15">
        <f t="shared" si="862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58"/>
        <v>704</v>
      </c>
      <c r="Y2624" s="14">
        <f t="shared" si="859"/>
        <v>0</v>
      </c>
      <c r="Z2624" s="14">
        <f t="shared" si="860"/>
        <v>179.2</v>
      </c>
      <c r="AA2624" s="14">
        <f t="shared" si="861"/>
        <v>0</v>
      </c>
      <c r="AB2624" s="14">
        <f t="shared" si="863"/>
        <v>0</v>
      </c>
      <c r="AC2624" s="15">
        <f t="shared" si="862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8" t="s">
        <v>120</v>
      </c>
      <c r="C2625" s="148"/>
      <c r="D2625" s="148"/>
      <c r="E2625" s="148"/>
      <c r="F2625" s="148"/>
      <c r="G2625" s="148"/>
      <c r="H2625" s="148"/>
      <c r="I2625" s="148"/>
      <c r="J2625" s="148"/>
      <c r="K2625" s="148"/>
      <c r="L2625" s="148"/>
      <c r="M2625" s="148"/>
      <c r="N2625" s="148"/>
      <c r="O2625" s="148"/>
      <c r="P2625" s="148"/>
      <c r="Q2625" s="148"/>
      <c r="R2625" s="148"/>
      <c r="S2625" s="148"/>
      <c r="T2625" s="148"/>
      <c r="U2625" s="148"/>
      <c r="V2625" s="148"/>
      <c r="W2625" s="148"/>
      <c r="X2625" s="148"/>
      <c r="Y2625" s="148"/>
      <c r="Z2625" s="148"/>
      <c r="AA2625" s="148"/>
      <c r="AB2625" s="148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64">N2626+S2626</f>
        <v>754.4</v>
      </c>
      <c r="Y2626" s="14">
        <f t="shared" ref="Y2626:Y2655" si="865">O2626+T2626</f>
        <v>0</v>
      </c>
      <c r="Z2626" s="14">
        <f t="shared" ref="Z2626:Z2655" si="866">P2626+U2626</f>
        <v>0</v>
      </c>
      <c r="AA2626" s="14">
        <f t="shared" ref="AA2626:AA2655" si="867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801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64"/>
        <v>872.48000000000025</v>
      </c>
      <c r="Y2627" s="14">
        <f t="shared" si="865"/>
        <v>0</v>
      </c>
      <c r="Z2627" s="14">
        <f t="shared" si="866"/>
        <v>0</v>
      </c>
      <c r="AA2627" s="14">
        <f t="shared" si="867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800</v>
      </c>
      <c r="AF2627" s="60"/>
    </row>
    <row r="2628" spans="1:32">
      <c r="A2628" s="99" t="s">
        <v>802</v>
      </c>
      <c r="B2628" s="87">
        <v>8</v>
      </c>
      <c r="C2628" s="21" t="s">
        <v>835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64"/>
        <v>711.76</v>
      </c>
      <c r="Y2628" s="14">
        <f t="shared" si="865"/>
        <v>0</v>
      </c>
      <c r="Z2628" s="14">
        <f t="shared" si="866"/>
        <v>0</v>
      </c>
      <c r="AA2628" s="14">
        <f t="shared" si="867"/>
        <v>0</v>
      </c>
      <c r="AB2628" s="14">
        <f>R2628+W2628</f>
        <v>0</v>
      </c>
      <c r="AC2628" s="15">
        <f t="shared" ref="AC2628:AC2640" si="868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803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64"/>
        <v>711.76</v>
      </c>
      <c r="Y2629" s="14">
        <f t="shared" si="865"/>
        <v>0</v>
      </c>
      <c r="Z2629" s="14">
        <f t="shared" si="866"/>
        <v>0</v>
      </c>
      <c r="AA2629" s="14">
        <f t="shared" si="867"/>
        <v>0</v>
      </c>
      <c r="AB2629" s="14">
        <f t="shared" ref="AB2629:AB2641" si="869">R2629+W2629</f>
        <v>0</v>
      </c>
      <c r="AC2629" s="15">
        <f t="shared" si="868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804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64"/>
        <v>711.76</v>
      </c>
      <c r="Y2630" s="14">
        <f t="shared" si="865"/>
        <v>0</v>
      </c>
      <c r="Z2630" s="14">
        <f t="shared" si="866"/>
        <v>0</v>
      </c>
      <c r="AA2630" s="14">
        <f t="shared" si="867"/>
        <v>0</v>
      </c>
      <c r="AB2630" s="14">
        <f t="shared" si="869"/>
        <v>0</v>
      </c>
      <c r="AC2630" s="15">
        <f t="shared" si="868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654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64"/>
        <v>711.76</v>
      </c>
      <c r="Y2631" s="14">
        <f t="shared" si="865"/>
        <v>0</v>
      </c>
      <c r="Z2631" s="14">
        <f t="shared" si="866"/>
        <v>0</v>
      </c>
      <c r="AA2631" s="14">
        <f t="shared" si="867"/>
        <v>0</v>
      </c>
      <c r="AB2631" s="14">
        <f t="shared" si="869"/>
        <v>0</v>
      </c>
      <c r="AC2631" s="15">
        <f t="shared" si="868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595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64"/>
        <v>245.18</v>
      </c>
      <c r="Y2632" s="14">
        <f t="shared" si="865"/>
        <v>590.4</v>
      </c>
      <c r="Z2632" s="14">
        <f t="shared" si="866"/>
        <v>0</v>
      </c>
      <c r="AA2632" s="14">
        <f t="shared" si="867"/>
        <v>0</v>
      </c>
      <c r="AB2632" s="14">
        <f t="shared" si="869"/>
        <v>0</v>
      </c>
      <c r="AC2632" s="15">
        <f t="shared" si="868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830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64"/>
        <v>245.18</v>
      </c>
      <c r="Y2633" s="14">
        <f t="shared" si="865"/>
        <v>0</v>
      </c>
      <c r="Z2633" s="14">
        <f t="shared" si="866"/>
        <v>590.4</v>
      </c>
      <c r="AA2633" s="14">
        <f t="shared" si="867"/>
        <v>0</v>
      </c>
      <c r="AB2633" s="14">
        <f t="shared" si="869"/>
        <v>0</v>
      </c>
      <c r="AC2633" s="15">
        <f t="shared" si="868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831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64"/>
        <v>245.18</v>
      </c>
      <c r="Y2634" s="14">
        <f t="shared" si="865"/>
        <v>0</v>
      </c>
      <c r="Z2634" s="14">
        <f t="shared" si="866"/>
        <v>0</v>
      </c>
      <c r="AA2634" s="14">
        <f t="shared" si="867"/>
        <v>590.4</v>
      </c>
      <c r="AB2634" s="14">
        <f t="shared" si="869"/>
        <v>0</v>
      </c>
      <c r="AC2634" s="15">
        <f t="shared" si="868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832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64"/>
        <v>245.18</v>
      </c>
      <c r="Y2635" s="14">
        <f t="shared" si="865"/>
        <v>0</v>
      </c>
      <c r="Z2635" s="14">
        <f t="shared" si="866"/>
        <v>0</v>
      </c>
      <c r="AA2635" s="14">
        <f t="shared" si="867"/>
        <v>0</v>
      </c>
      <c r="AB2635" s="14">
        <f t="shared" si="869"/>
        <v>590.4</v>
      </c>
      <c r="AC2635" s="15">
        <f t="shared" si="868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833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64"/>
        <v>870.84</v>
      </c>
      <c r="Y2636" s="14">
        <f t="shared" si="865"/>
        <v>0</v>
      </c>
      <c r="Z2636" s="14">
        <f t="shared" si="866"/>
        <v>0</v>
      </c>
      <c r="AA2636" s="14">
        <f t="shared" si="867"/>
        <v>0</v>
      </c>
      <c r="AB2636" s="14">
        <f t="shared" si="869"/>
        <v>0</v>
      </c>
      <c r="AC2636" s="15">
        <f t="shared" si="868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834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64"/>
        <v>870.84</v>
      </c>
      <c r="Y2637" s="14">
        <f t="shared" si="865"/>
        <v>0</v>
      </c>
      <c r="Z2637" s="14">
        <f t="shared" si="866"/>
        <v>0</v>
      </c>
      <c r="AA2637" s="14">
        <f t="shared" si="867"/>
        <v>0</v>
      </c>
      <c r="AB2637" s="14">
        <f t="shared" si="869"/>
        <v>0</v>
      </c>
      <c r="AC2637" s="15">
        <f t="shared" si="868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64"/>
        <v>870.84</v>
      </c>
      <c r="Y2638" s="14">
        <f t="shared" si="865"/>
        <v>0</v>
      </c>
      <c r="Z2638" s="14">
        <f t="shared" si="866"/>
        <v>0</v>
      </c>
      <c r="AA2638" s="14">
        <f t="shared" si="867"/>
        <v>0</v>
      </c>
      <c r="AB2638" s="14">
        <f t="shared" si="869"/>
        <v>0</v>
      </c>
      <c r="AC2638" s="15">
        <f t="shared" si="868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64"/>
        <v>810.81600000000003</v>
      </c>
      <c r="Y2639" s="14">
        <f t="shared" si="865"/>
        <v>0</v>
      </c>
      <c r="Z2639" s="14">
        <f t="shared" si="866"/>
        <v>0</v>
      </c>
      <c r="AA2639" s="14">
        <f t="shared" si="867"/>
        <v>0</v>
      </c>
      <c r="AB2639" s="14">
        <f t="shared" si="869"/>
        <v>0</v>
      </c>
      <c r="AC2639" s="15">
        <f t="shared" si="868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64"/>
        <v>968.25600000000009</v>
      </c>
      <c r="Y2640" s="14">
        <f t="shared" si="865"/>
        <v>0</v>
      </c>
      <c r="Z2640" s="14">
        <f t="shared" si="866"/>
        <v>0</v>
      </c>
      <c r="AA2640" s="14">
        <f t="shared" si="867"/>
        <v>0</v>
      </c>
      <c r="AB2640" s="14">
        <f t="shared" si="869"/>
        <v>0</v>
      </c>
      <c r="AC2640" s="15">
        <f t="shared" si="868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64"/>
        <v>744</v>
      </c>
      <c r="Y2641" s="52">
        <f t="shared" si="865"/>
        <v>0</v>
      </c>
      <c r="Z2641" s="52">
        <f t="shared" si="866"/>
        <v>0</v>
      </c>
      <c r="AA2641" s="52">
        <f t="shared" si="867"/>
        <v>0</v>
      </c>
      <c r="AB2641" s="52">
        <f t="shared" si="869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801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64"/>
        <v>861.8</v>
      </c>
      <c r="Y2642" s="14">
        <f t="shared" si="865"/>
        <v>0</v>
      </c>
      <c r="Z2642" s="14">
        <f t="shared" si="866"/>
        <v>0</v>
      </c>
      <c r="AA2642" s="14">
        <f t="shared" si="867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800</v>
      </c>
      <c r="AF2642" s="60"/>
    </row>
    <row r="2643" spans="1:32">
      <c r="A2643" s="99" t="s">
        <v>802</v>
      </c>
      <c r="B2643" s="89">
        <v>10</v>
      </c>
      <c r="C2643" s="21" t="s">
        <v>835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64"/>
        <v>700.6</v>
      </c>
      <c r="Y2643" s="14">
        <f t="shared" si="865"/>
        <v>0</v>
      </c>
      <c r="Z2643" s="14">
        <f t="shared" si="866"/>
        <v>0</v>
      </c>
      <c r="AA2643" s="14">
        <f t="shared" si="867"/>
        <v>0</v>
      </c>
      <c r="AB2643" s="14">
        <f>R2643+W2643</f>
        <v>0</v>
      </c>
      <c r="AC2643" s="15">
        <f t="shared" ref="AC2643:AC2655" si="870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803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64"/>
        <v>700.6</v>
      </c>
      <c r="Y2644" s="14">
        <f t="shared" si="865"/>
        <v>0</v>
      </c>
      <c r="Z2644" s="14">
        <f t="shared" si="866"/>
        <v>0</v>
      </c>
      <c r="AA2644" s="14">
        <f t="shared" si="867"/>
        <v>0</v>
      </c>
      <c r="AB2644" s="14">
        <f t="shared" ref="AB2644:AB2655" si="871">R2644+W2644</f>
        <v>0</v>
      </c>
      <c r="AC2644" s="15">
        <f t="shared" si="870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804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64"/>
        <v>700.6</v>
      </c>
      <c r="Y2645" s="14">
        <f t="shared" si="865"/>
        <v>0</v>
      </c>
      <c r="Z2645" s="14">
        <f t="shared" si="866"/>
        <v>0</v>
      </c>
      <c r="AA2645" s="14">
        <f t="shared" si="867"/>
        <v>0</v>
      </c>
      <c r="AB2645" s="14">
        <f t="shared" si="871"/>
        <v>0</v>
      </c>
      <c r="AC2645" s="15">
        <f t="shared" si="870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654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64"/>
        <v>700.6</v>
      </c>
      <c r="Y2646" s="14">
        <f t="shared" si="865"/>
        <v>0</v>
      </c>
      <c r="Z2646" s="14">
        <f t="shared" si="866"/>
        <v>0</v>
      </c>
      <c r="AA2646" s="14">
        <f t="shared" si="867"/>
        <v>0</v>
      </c>
      <c r="AB2646" s="14">
        <f t="shared" si="871"/>
        <v>0</v>
      </c>
      <c r="AC2646" s="15">
        <f t="shared" si="870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595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64"/>
        <v>240.24</v>
      </c>
      <c r="Y2647" s="14">
        <f t="shared" si="865"/>
        <v>581.25</v>
      </c>
      <c r="Z2647" s="14">
        <f t="shared" si="866"/>
        <v>0</v>
      </c>
      <c r="AA2647" s="14">
        <f t="shared" si="867"/>
        <v>0</v>
      </c>
      <c r="AB2647" s="14">
        <f t="shared" si="871"/>
        <v>0</v>
      </c>
      <c r="AC2647" s="15">
        <f t="shared" si="870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830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64"/>
        <v>240.24</v>
      </c>
      <c r="Y2648" s="14">
        <f t="shared" si="865"/>
        <v>0</v>
      </c>
      <c r="Z2648" s="14">
        <f t="shared" si="866"/>
        <v>581.25</v>
      </c>
      <c r="AA2648" s="14">
        <f t="shared" si="867"/>
        <v>0</v>
      </c>
      <c r="AB2648" s="14">
        <f t="shared" si="871"/>
        <v>0</v>
      </c>
      <c r="AC2648" s="15">
        <f t="shared" si="870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831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64"/>
        <v>240.24</v>
      </c>
      <c r="Y2649" s="14">
        <f t="shared" si="865"/>
        <v>0</v>
      </c>
      <c r="Z2649" s="14">
        <f t="shared" si="866"/>
        <v>0</v>
      </c>
      <c r="AA2649" s="14">
        <f t="shared" si="867"/>
        <v>581.25</v>
      </c>
      <c r="AB2649" s="14">
        <f t="shared" si="871"/>
        <v>0</v>
      </c>
      <c r="AC2649" s="15">
        <f t="shared" si="870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832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64"/>
        <v>240.24</v>
      </c>
      <c r="Y2650" s="14">
        <f t="shared" si="865"/>
        <v>0</v>
      </c>
      <c r="Z2650" s="14">
        <f t="shared" si="866"/>
        <v>0</v>
      </c>
      <c r="AA2650" s="14">
        <f t="shared" si="867"/>
        <v>0</v>
      </c>
      <c r="AB2650" s="14">
        <f t="shared" si="871"/>
        <v>581.25</v>
      </c>
      <c r="AC2650" s="15">
        <f t="shared" si="870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833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64"/>
        <v>860.25</v>
      </c>
      <c r="Y2651" s="14">
        <f t="shared" si="865"/>
        <v>0</v>
      </c>
      <c r="Z2651" s="14">
        <f t="shared" si="866"/>
        <v>0</v>
      </c>
      <c r="AA2651" s="14">
        <f t="shared" si="867"/>
        <v>0</v>
      </c>
      <c r="AB2651" s="14">
        <f t="shared" si="871"/>
        <v>0</v>
      </c>
      <c r="AC2651" s="15">
        <f t="shared" si="870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834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64"/>
        <v>860.25</v>
      </c>
      <c r="Y2652" s="14">
        <f t="shared" si="865"/>
        <v>0</v>
      </c>
      <c r="Z2652" s="14">
        <f t="shared" si="866"/>
        <v>0</v>
      </c>
      <c r="AA2652" s="14">
        <f t="shared" si="867"/>
        <v>0</v>
      </c>
      <c r="AB2652" s="14">
        <f t="shared" si="871"/>
        <v>0</v>
      </c>
      <c r="AC2652" s="15">
        <f t="shared" si="870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64"/>
        <v>860.25</v>
      </c>
      <c r="Y2653" s="14">
        <f t="shared" si="865"/>
        <v>0</v>
      </c>
      <c r="Z2653" s="14">
        <f t="shared" si="866"/>
        <v>0</v>
      </c>
      <c r="AA2653" s="14">
        <f t="shared" si="867"/>
        <v>0</v>
      </c>
      <c r="AB2653" s="14">
        <f t="shared" si="871"/>
        <v>0</v>
      </c>
      <c r="AC2653" s="15">
        <f t="shared" si="870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64"/>
        <v>814.68000000000006</v>
      </c>
      <c r="Y2654" s="14">
        <f t="shared" si="865"/>
        <v>0</v>
      </c>
      <c r="Z2654" s="14">
        <f t="shared" si="866"/>
        <v>0</v>
      </c>
      <c r="AA2654" s="14">
        <f t="shared" si="867"/>
        <v>0</v>
      </c>
      <c r="AB2654" s="14">
        <f t="shared" si="871"/>
        <v>0</v>
      </c>
      <c r="AC2654" s="15">
        <f t="shared" si="870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64"/>
        <v>939.92000000000007</v>
      </c>
      <c r="Y2655" s="14">
        <f t="shared" si="865"/>
        <v>0</v>
      </c>
      <c r="Z2655" s="14">
        <f t="shared" si="866"/>
        <v>0</v>
      </c>
      <c r="AA2655" s="14">
        <f t="shared" si="867"/>
        <v>0</v>
      </c>
      <c r="AB2655" s="14">
        <f t="shared" si="871"/>
        <v>0</v>
      </c>
      <c r="AC2655" s="15">
        <f t="shared" si="870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72">N2656+S2656</f>
        <v>748</v>
      </c>
      <c r="Y2656" s="52">
        <f t="shared" ref="Y2656:Y2701" si="873">O2656+T2656</f>
        <v>0</v>
      </c>
      <c r="Z2656" s="52">
        <f t="shared" ref="Z2656:Z2701" si="874">P2656+U2656</f>
        <v>0</v>
      </c>
      <c r="AA2656" s="52">
        <f t="shared" ref="AA2656:AA2701" si="875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801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72"/>
        <v>870.40000000000009</v>
      </c>
      <c r="Y2657" s="14">
        <f t="shared" si="873"/>
        <v>0</v>
      </c>
      <c r="Z2657" s="14">
        <f t="shared" si="874"/>
        <v>0</v>
      </c>
      <c r="AA2657" s="14">
        <f t="shared" si="875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802</v>
      </c>
      <c r="B2658" s="87">
        <v>16</v>
      </c>
      <c r="C2658" s="21" t="s">
        <v>835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72"/>
        <v>707.2</v>
      </c>
      <c r="Y2658" s="14">
        <f t="shared" si="873"/>
        <v>0</v>
      </c>
      <c r="Z2658" s="14">
        <f t="shared" si="874"/>
        <v>0</v>
      </c>
      <c r="AA2658" s="14">
        <f t="shared" si="875"/>
        <v>0</v>
      </c>
      <c r="AB2658" s="14">
        <f>R2658+W2658</f>
        <v>0</v>
      </c>
      <c r="AC2658" s="15">
        <f t="shared" ref="AC2658:AC2670" si="876">ROUND(X2658+Y2658+Z2658+AA2658+AB2658,1)</f>
        <v>707.2</v>
      </c>
      <c r="AD2658" s="48">
        <f>(ROUND(AC2658-AC2656,1)/AC2656)</f>
        <v>-5.4545454545454543E-2</v>
      </c>
      <c r="AE2658" s="113" t="s">
        <v>800</v>
      </c>
      <c r="AF2658" s="60"/>
    </row>
    <row r="2659" spans="1:32">
      <c r="A2659" s="99" t="s">
        <v>803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72"/>
        <v>707.2</v>
      </c>
      <c r="Y2659" s="14">
        <f t="shared" si="873"/>
        <v>0</v>
      </c>
      <c r="Z2659" s="14">
        <f t="shared" si="874"/>
        <v>0</v>
      </c>
      <c r="AA2659" s="14">
        <f t="shared" si="875"/>
        <v>0</v>
      </c>
      <c r="AB2659" s="14">
        <f t="shared" ref="AB2659:AB2671" si="877">R2659+W2659</f>
        <v>0</v>
      </c>
      <c r="AC2659" s="15">
        <f t="shared" si="876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804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72"/>
        <v>707.2</v>
      </c>
      <c r="Y2660" s="14">
        <f t="shared" si="873"/>
        <v>0</v>
      </c>
      <c r="Z2660" s="14">
        <f t="shared" si="874"/>
        <v>0</v>
      </c>
      <c r="AA2660" s="14">
        <f t="shared" si="875"/>
        <v>0</v>
      </c>
      <c r="AB2660" s="14">
        <f t="shared" si="877"/>
        <v>0</v>
      </c>
      <c r="AC2660" s="15">
        <f t="shared" si="876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654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72"/>
        <v>707.2</v>
      </c>
      <c r="Y2661" s="14">
        <f t="shared" si="873"/>
        <v>0</v>
      </c>
      <c r="Z2661" s="14">
        <f t="shared" si="874"/>
        <v>0</v>
      </c>
      <c r="AA2661" s="14">
        <f t="shared" si="875"/>
        <v>0</v>
      </c>
      <c r="AB2661" s="14">
        <f t="shared" si="877"/>
        <v>0</v>
      </c>
      <c r="AC2661" s="15">
        <f t="shared" si="876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595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72"/>
        <v>243.1</v>
      </c>
      <c r="Y2662" s="14">
        <f t="shared" si="873"/>
        <v>581.4</v>
      </c>
      <c r="Z2662" s="14">
        <f t="shared" si="874"/>
        <v>0</v>
      </c>
      <c r="AA2662" s="14">
        <f t="shared" si="875"/>
        <v>0</v>
      </c>
      <c r="AB2662" s="14">
        <f t="shared" si="877"/>
        <v>0</v>
      </c>
      <c r="AC2662" s="15">
        <f t="shared" si="876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830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72"/>
        <v>243.1</v>
      </c>
      <c r="Y2663" s="14">
        <f t="shared" si="873"/>
        <v>0</v>
      </c>
      <c r="Z2663" s="14">
        <f t="shared" si="874"/>
        <v>581.4</v>
      </c>
      <c r="AA2663" s="14">
        <f t="shared" si="875"/>
        <v>0</v>
      </c>
      <c r="AB2663" s="14">
        <f t="shared" si="877"/>
        <v>0</v>
      </c>
      <c r="AC2663" s="15">
        <f t="shared" si="876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831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72"/>
        <v>243.1</v>
      </c>
      <c r="Y2664" s="14">
        <f t="shared" si="873"/>
        <v>0</v>
      </c>
      <c r="Z2664" s="14">
        <f t="shared" si="874"/>
        <v>0</v>
      </c>
      <c r="AA2664" s="14">
        <f t="shared" si="875"/>
        <v>581.4</v>
      </c>
      <c r="AB2664" s="14">
        <f t="shared" si="877"/>
        <v>0</v>
      </c>
      <c r="AC2664" s="15">
        <f t="shared" si="876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832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72"/>
        <v>243.1</v>
      </c>
      <c r="Y2665" s="14">
        <f t="shared" si="873"/>
        <v>0</v>
      </c>
      <c r="Z2665" s="14">
        <f t="shared" si="874"/>
        <v>0</v>
      </c>
      <c r="AA2665" s="14">
        <f t="shared" si="875"/>
        <v>0</v>
      </c>
      <c r="AB2665" s="14">
        <f t="shared" si="877"/>
        <v>581.4</v>
      </c>
      <c r="AC2665" s="15">
        <f t="shared" si="876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833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72"/>
        <v>867</v>
      </c>
      <c r="Y2666" s="14">
        <f t="shared" si="873"/>
        <v>0</v>
      </c>
      <c r="Z2666" s="14">
        <f t="shared" si="874"/>
        <v>0</v>
      </c>
      <c r="AA2666" s="14">
        <f t="shared" si="875"/>
        <v>0</v>
      </c>
      <c r="AB2666" s="14">
        <f t="shared" si="877"/>
        <v>0</v>
      </c>
      <c r="AC2666" s="15">
        <f t="shared" si="876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834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72"/>
        <v>867</v>
      </c>
      <c r="Y2667" s="14">
        <f t="shared" si="873"/>
        <v>0</v>
      </c>
      <c r="Z2667" s="14">
        <f t="shared" si="874"/>
        <v>0</v>
      </c>
      <c r="AA2667" s="14">
        <f t="shared" si="875"/>
        <v>0</v>
      </c>
      <c r="AB2667" s="14">
        <f t="shared" si="877"/>
        <v>0</v>
      </c>
      <c r="AC2667" s="15">
        <f t="shared" si="876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72"/>
        <v>867</v>
      </c>
      <c r="Y2668" s="14">
        <f t="shared" si="873"/>
        <v>0</v>
      </c>
      <c r="Z2668" s="14">
        <f t="shared" si="874"/>
        <v>0</v>
      </c>
      <c r="AA2668" s="14">
        <f t="shared" si="875"/>
        <v>0</v>
      </c>
      <c r="AB2668" s="14">
        <f t="shared" si="877"/>
        <v>0</v>
      </c>
      <c r="AC2668" s="15">
        <f t="shared" si="876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72"/>
        <v>833.68000000000006</v>
      </c>
      <c r="Y2669" s="14">
        <f t="shared" si="873"/>
        <v>0</v>
      </c>
      <c r="Z2669" s="14">
        <f t="shared" si="874"/>
        <v>0</v>
      </c>
      <c r="AA2669" s="14">
        <f t="shared" si="875"/>
        <v>0</v>
      </c>
      <c r="AB2669" s="14">
        <f t="shared" si="877"/>
        <v>0</v>
      </c>
      <c r="AC2669" s="15">
        <f t="shared" si="876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72"/>
        <v>939.76</v>
      </c>
      <c r="Y2670" s="14">
        <f t="shared" si="873"/>
        <v>0</v>
      </c>
      <c r="Z2670" s="14">
        <f t="shared" si="874"/>
        <v>0</v>
      </c>
      <c r="AA2670" s="14">
        <f t="shared" si="875"/>
        <v>0</v>
      </c>
      <c r="AB2670" s="14">
        <f t="shared" si="877"/>
        <v>0</v>
      </c>
      <c r="AC2670" s="15">
        <f t="shared" si="876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78">N2671+S2671</f>
        <v>770</v>
      </c>
      <c r="Y2671" s="52">
        <f t="shared" ref="Y2671:Y2685" si="879">O2671+T2671</f>
        <v>0</v>
      </c>
      <c r="Z2671" s="52">
        <f t="shared" ref="Z2671:Z2685" si="880">P2671+U2671</f>
        <v>0</v>
      </c>
      <c r="AA2671" s="52">
        <f t="shared" ref="AA2671:AA2685" si="881">Q2671+V2671</f>
        <v>0</v>
      </c>
      <c r="AB2671" s="52">
        <f t="shared" si="877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801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78"/>
        <v>896</v>
      </c>
      <c r="Y2672" s="14">
        <f t="shared" si="879"/>
        <v>0</v>
      </c>
      <c r="Z2672" s="14">
        <f t="shared" si="880"/>
        <v>0</v>
      </c>
      <c r="AA2672" s="14">
        <f t="shared" si="881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800</v>
      </c>
      <c r="AF2672" s="60"/>
    </row>
    <row r="2673" spans="1:32">
      <c r="A2673" s="99" t="s">
        <v>802</v>
      </c>
      <c r="B2673" s="89">
        <v>0</v>
      </c>
      <c r="C2673" s="21" t="s">
        <v>835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78"/>
        <v>728</v>
      </c>
      <c r="Y2673" s="14">
        <f t="shared" si="879"/>
        <v>0</v>
      </c>
      <c r="Z2673" s="14">
        <f t="shared" si="880"/>
        <v>0</v>
      </c>
      <c r="AA2673" s="14">
        <f t="shared" si="881"/>
        <v>0</v>
      </c>
      <c r="AB2673" s="14">
        <f>R2673+W2673</f>
        <v>0</v>
      </c>
      <c r="AC2673" s="15">
        <f t="shared" ref="AC2673:AC2685" si="882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803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78"/>
        <v>728</v>
      </c>
      <c r="Y2674" s="14">
        <f t="shared" si="879"/>
        <v>0</v>
      </c>
      <c r="Z2674" s="14">
        <f t="shared" si="880"/>
        <v>0</v>
      </c>
      <c r="AA2674" s="14">
        <f t="shared" si="881"/>
        <v>0</v>
      </c>
      <c r="AB2674" s="14">
        <f t="shared" ref="AB2674:AB2685" si="883">R2674+W2674</f>
        <v>0</v>
      </c>
      <c r="AC2674" s="15">
        <f t="shared" si="882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804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78"/>
        <v>728</v>
      </c>
      <c r="Y2675" s="14">
        <f t="shared" si="879"/>
        <v>0</v>
      </c>
      <c r="Z2675" s="14">
        <f t="shared" si="880"/>
        <v>0</v>
      </c>
      <c r="AA2675" s="14">
        <f t="shared" si="881"/>
        <v>0</v>
      </c>
      <c r="AB2675" s="14">
        <f t="shared" si="883"/>
        <v>0</v>
      </c>
      <c r="AC2675" s="15">
        <f t="shared" si="882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654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78"/>
        <v>728</v>
      </c>
      <c r="Y2676" s="14">
        <f t="shared" si="879"/>
        <v>0</v>
      </c>
      <c r="Z2676" s="14">
        <f t="shared" si="880"/>
        <v>0</v>
      </c>
      <c r="AA2676" s="14">
        <f t="shared" si="881"/>
        <v>0</v>
      </c>
      <c r="AB2676" s="14">
        <f t="shared" si="883"/>
        <v>0</v>
      </c>
      <c r="AC2676" s="15">
        <f t="shared" si="882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595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78"/>
        <v>248.82</v>
      </c>
      <c r="Y2677" s="14">
        <f t="shared" si="879"/>
        <v>603.75</v>
      </c>
      <c r="Z2677" s="14">
        <f t="shared" si="880"/>
        <v>0</v>
      </c>
      <c r="AA2677" s="14">
        <f t="shared" si="881"/>
        <v>0</v>
      </c>
      <c r="AB2677" s="14">
        <f t="shared" si="883"/>
        <v>0</v>
      </c>
      <c r="AC2677" s="15">
        <f t="shared" si="882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830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78"/>
        <v>248.82</v>
      </c>
      <c r="Y2678" s="14">
        <f t="shared" si="879"/>
        <v>0</v>
      </c>
      <c r="Z2678" s="14">
        <f t="shared" si="880"/>
        <v>603.75</v>
      </c>
      <c r="AA2678" s="14">
        <f t="shared" si="881"/>
        <v>0</v>
      </c>
      <c r="AB2678" s="14">
        <f t="shared" si="883"/>
        <v>0</v>
      </c>
      <c r="AC2678" s="15">
        <f t="shared" si="882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831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78"/>
        <v>248.82</v>
      </c>
      <c r="Y2679" s="14">
        <f t="shared" si="879"/>
        <v>0</v>
      </c>
      <c r="Z2679" s="14">
        <f t="shared" si="880"/>
        <v>0</v>
      </c>
      <c r="AA2679" s="14">
        <f t="shared" si="881"/>
        <v>603.75</v>
      </c>
      <c r="AB2679" s="14">
        <f t="shared" si="883"/>
        <v>0</v>
      </c>
      <c r="AC2679" s="15">
        <f t="shared" si="882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832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78"/>
        <v>248.82</v>
      </c>
      <c r="Y2680" s="14">
        <f t="shared" si="879"/>
        <v>0</v>
      </c>
      <c r="Z2680" s="14">
        <f t="shared" si="880"/>
        <v>0</v>
      </c>
      <c r="AA2680" s="14">
        <f t="shared" si="881"/>
        <v>0</v>
      </c>
      <c r="AB2680" s="14">
        <f t="shared" si="883"/>
        <v>603.75</v>
      </c>
      <c r="AC2680" s="15">
        <f t="shared" si="882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833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78"/>
        <v>892.5</v>
      </c>
      <c r="Y2681" s="14">
        <f t="shared" si="879"/>
        <v>0</v>
      </c>
      <c r="Z2681" s="14">
        <f t="shared" si="880"/>
        <v>0</v>
      </c>
      <c r="AA2681" s="14">
        <f t="shared" si="881"/>
        <v>0</v>
      </c>
      <c r="AB2681" s="14">
        <f t="shared" si="883"/>
        <v>0</v>
      </c>
      <c r="AC2681" s="15">
        <f t="shared" si="882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834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78"/>
        <v>892.5</v>
      </c>
      <c r="Y2682" s="14">
        <f t="shared" si="879"/>
        <v>0</v>
      </c>
      <c r="Z2682" s="14">
        <f t="shared" si="880"/>
        <v>0</v>
      </c>
      <c r="AA2682" s="14">
        <f t="shared" si="881"/>
        <v>0</v>
      </c>
      <c r="AB2682" s="14">
        <f t="shared" si="883"/>
        <v>0</v>
      </c>
      <c r="AC2682" s="15">
        <f t="shared" si="882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78"/>
        <v>892.5</v>
      </c>
      <c r="Y2683" s="14">
        <f t="shared" si="879"/>
        <v>0</v>
      </c>
      <c r="Z2683" s="14">
        <f t="shared" si="880"/>
        <v>0</v>
      </c>
      <c r="AA2683" s="14">
        <f t="shared" si="881"/>
        <v>0</v>
      </c>
      <c r="AB2683" s="14">
        <f t="shared" si="883"/>
        <v>0</v>
      </c>
      <c r="AC2683" s="15">
        <f t="shared" si="882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78"/>
        <v>820.4</v>
      </c>
      <c r="Y2684" s="14">
        <f t="shared" si="879"/>
        <v>0</v>
      </c>
      <c r="Z2684" s="14">
        <f t="shared" si="880"/>
        <v>0</v>
      </c>
      <c r="AA2684" s="14">
        <f t="shared" si="881"/>
        <v>0</v>
      </c>
      <c r="AB2684" s="14">
        <f t="shared" si="883"/>
        <v>0</v>
      </c>
      <c r="AC2684" s="15">
        <f t="shared" si="882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78"/>
        <v>1005.1999999999999</v>
      </c>
      <c r="Y2685" s="14">
        <f t="shared" si="879"/>
        <v>0</v>
      </c>
      <c r="Z2685" s="14">
        <f t="shared" si="880"/>
        <v>0</v>
      </c>
      <c r="AA2685" s="14">
        <f t="shared" si="881"/>
        <v>0</v>
      </c>
      <c r="AB2685" s="14">
        <f t="shared" si="883"/>
        <v>0</v>
      </c>
      <c r="AC2685" s="15">
        <f t="shared" si="882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72"/>
        <v>825.6</v>
      </c>
      <c r="Y2686" s="52">
        <f t="shared" si="873"/>
        <v>0</v>
      </c>
      <c r="Z2686" s="52">
        <f t="shared" si="874"/>
        <v>0</v>
      </c>
      <c r="AA2686" s="52">
        <f t="shared" si="875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801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72"/>
        <v>956.31999999999994</v>
      </c>
      <c r="Y2687" s="14">
        <f t="shared" si="873"/>
        <v>0</v>
      </c>
      <c r="Z2687" s="14">
        <f t="shared" si="874"/>
        <v>0</v>
      </c>
      <c r="AA2687" s="14">
        <f t="shared" si="875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800</v>
      </c>
      <c r="AF2687" s="60"/>
    </row>
    <row r="2688" spans="1:32">
      <c r="A2688" s="99" t="s">
        <v>802</v>
      </c>
      <c r="B2688" s="91">
        <v>18</v>
      </c>
      <c r="C2688" s="21" t="s">
        <v>835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72"/>
        <v>777.44</v>
      </c>
      <c r="Y2688" s="14">
        <f t="shared" si="873"/>
        <v>0</v>
      </c>
      <c r="Z2688" s="14">
        <f t="shared" si="874"/>
        <v>0</v>
      </c>
      <c r="AA2688" s="14">
        <f t="shared" si="875"/>
        <v>0</v>
      </c>
      <c r="AB2688" s="14">
        <f>R2688+W2688</f>
        <v>0</v>
      </c>
      <c r="AC2688" s="15">
        <f t="shared" ref="AC2688:AC2700" si="884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803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72"/>
        <v>777.44</v>
      </c>
      <c r="Y2689" s="14">
        <f t="shared" si="873"/>
        <v>0</v>
      </c>
      <c r="Z2689" s="14">
        <f t="shared" si="874"/>
        <v>0</v>
      </c>
      <c r="AA2689" s="14">
        <f t="shared" si="875"/>
        <v>0</v>
      </c>
      <c r="AB2689" s="14">
        <f t="shared" ref="AB2689:AB2700" si="885">R2689+W2689</f>
        <v>0</v>
      </c>
      <c r="AC2689" s="15">
        <f t="shared" si="884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804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72"/>
        <v>777.44</v>
      </c>
      <c r="Y2690" s="14">
        <f t="shared" si="873"/>
        <v>0</v>
      </c>
      <c r="Z2690" s="14">
        <f t="shared" si="874"/>
        <v>0</v>
      </c>
      <c r="AA2690" s="14">
        <f t="shared" si="875"/>
        <v>0</v>
      </c>
      <c r="AB2690" s="14">
        <f t="shared" si="885"/>
        <v>0</v>
      </c>
      <c r="AC2690" s="15">
        <f t="shared" si="884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654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72"/>
        <v>777.44</v>
      </c>
      <c r="Y2691" s="14">
        <f t="shared" si="873"/>
        <v>0</v>
      </c>
      <c r="Z2691" s="14">
        <f t="shared" si="874"/>
        <v>0</v>
      </c>
      <c r="AA2691" s="14">
        <f t="shared" si="875"/>
        <v>0</v>
      </c>
      <c r="AB2691" s="14">
        <f t="shared" si="885"/>
        <v>0</v>
      </c>
      <c r="AC2691" s="15">
        <f t="shared" si="884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595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72"/>
        <v>268.32</v>
      </c>
      <c r="Y2692" s="14">
        <f t="shared" si="873"/>
        <v>645</v>
      </c>
      <c r="Z2692" s="14">
        <f t="shared" si="874"/>
        <v>0</v>
      </c>
      <c r="AA2692" s="14">
        <f t="shared" si="875"/>
        <v>0</v>
      </c>
      <c r="AB2692" s="14">
        <f t="shared" si="885"/>
        <v>0</v>
      </c>
      <c r="AC2692" s="15">
        <f t="shared" si="884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830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72"/>
        <v>268.32</v>
      </c>
      <c r="Y2693" s="14">
        <f t="shared" si="873"/>
        <v>0</v>
      </c>
      <c r="Z2693" s="14">
        <f t="shared" si="874"/>
        <v>645</v>
      </c>
      <c r="AA2693" s="14">
        <f t="shared" si="875"/>
        <v>0</v>
      </c>
      <c r="AB2693" s="14">
        <f t="shared" si="885"/>
        <v>0</v>
      </c>
      <c r="AC2693" s="15">
        <f t="shared" si="884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831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72"/>
        <v>268.32</v>
      </c>
      <c r="Y2694" s="14">
        <f t="shared" si="873"/>
        <v>0</v>
      </c>
      <c r="Z2694" s="14">
        <f t="shared" si="874"/>
        <v>0</v>
      </c>
      <c r="AA2694" s="14">
        <f t="shared" si="875"/>
        <v>645</v>
      </c>
      <c r="AB2694" s="14">
        <f t="shared" si="885"/>
        <v>0</v>
      </c>
      <c r="AC2694" s="15">
        <f t="shared" si="884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832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72"/>
        <v>268.32</v>
      </c>
      <c r="Y2695" s="14">
        <f t="shared" si="873"/>
        <v>0</v>
      </c>
      <c r="Z2695" s="14">
        <f t="shared" si="874"/>
        <v>0</v>
      </c>
      <c r="AA2695" s="14">
        <f t="shared" si="875"/>
        <v>0</v>
      </c>
      <c r="AB2695" s="14">
        <f t="shared" si="885"/>
        <v>645</v>
      </c>
      <c r="AC2695" s="15">
        <f t="shared" si="884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833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72"/>
        <v>954.60000000000014</v>
      </c>
      <c r="Y2696" s="14">
        <f t="shared" si="873"/>
        <v>0</v>
      </c>
      <c r="Z2696" s="14">
        <f t="shared" si="874"/>
        <v>0</v>
      </c>
      <c r="AA2696" s="14">
        <f t="shared" si="875"/>
        <v>0</v>
      </c>
      <c r="AB2696" s="14">
        <f t="shared" si="885"/>
        <v>0</v>
      </c>
      <c r="AC2696" s="15">
        <f t="shared" si="884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834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72"/>
        <v>954.60000000000014</v>
      </c>
      <c r="Y2697" s="14">
        <f t="shared" si="873"/>
        <v>0</v>
      </c>
      <c r="Z2697" s="14">
        <f t="shared" si="874"/>
        <v>0</v>
      </c>
      <c r="AA2697" s="14">
        <f t="shared" si="875"/>
        <v>0</v>
      </c>
      <c r="AB2697" s="14">
        <f t="shared" si="885"/>
        <v>0</v>
      </c>
      <c r="AC2697" s="15">
        <f t="shared" si="884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72"/>
        <v>954.60000000000014</v>
      </c>
      <c r="Y2698" s="14">
        <f t="shared" si="873"/>
        <v>0</v>
      </c>
      <c r="Z2698" s="14">
        <f t="shared" si="874"/>
        <v>0</v>
      </c>
      <c r="AA2698" s="14">
        <f t="shared" si="875"/>
        <v>0</v>
      </c>
      <c r="AB2698" s="14">
        <f t="shared" si="885"/>
        <v>0</v>
      </c>
      <c r="AC2698" s="15">
        <f t="shared" si="884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72"/>
        <v>883.39199999999983</v>
      </c>
      <c r="Y2699" s="14">
        <f t="shared" si="873"/>
        <v>0</v>
      </c>
      <c r="Z2699" s="14">
        <f t="shared" si="874"/>
        <v>0</v>
      </c>
      <c r="AA2699" s="14">
        <f t="shared" si="875"/>
        <v>0</v>
      </c>
      <c r="AB2699" s="14">
        <f t="shared" si="885"/>
        <v>0</v>
      </c>
      <c r="AC2699" s="15">
        <f t="shared" si="884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72"/>
        <v>1054.0159999999998</v>
      </c>
      <c r="Y2700" s="14">
        <f t="shared" si="873"/>
        <v>0</v>
      </c>
      <c r="Z2700" s="14">
        <f t="shared" si="874"/>
        <v>0</v>
      </c>
      <c r="AA2700" s="14">
        <f t="shared" si="875"/>
        <v>0</v>
      </c>
      <c r="AB2700" s="14">
        <f t="shared" si="885"/>
        <v>0</v>
      </c>
      <c r="AC2700" s="15">
        <f t="shared" si="884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653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72"/>
        <v>660</v>
      </c>
      <c r="Y2701" s="52">
        <f t="shared" si="873"/>
        <v>0</v>
      </c>
      <c r="Z2701" s="52">
        <f t="shared" si="874"/>
        <v>280</v>
      </c>
      <c r="AA2701" s="52">
        <f t="shared" si="875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801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86">N2702+S2702</f>
        <v>822</v>
      </c>
      <c r="Y2702" s="14">
        <f t="shared" ref="Y2702:Y2715" si="887">O2702+T2702</f>
        <v>0</v>
      </c>
      <c r="Z2702" s="14">
        <f t="shared" ref="Z2702:Z2715" si="888">P2702+U2702</f>
        <v>224</v>
      </c>
      <c r="AA2702" s="14">
        <f t="shared" ref="AA2702:AA2715" si="889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800</v>
      </c>
      <c r="AF2702" s="60"/>
    </row>
    <row r="2703" spans="1:32">
      <c r="A2703" s="99" t="s">
        <v>802</v>
      </c>
      <c r="B2703" s="93">
        <v>0</v>
      </c>
      <c r="C2703" s="21" t="s">
        <v>835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86"/>
        <v>624</v>
      </c>
      <c r="Y2703" s="14">
        <f t="shared" si="887"/>
        <v>0</v>
      </c>
      <c r="Z2703" s="14">
        <f t="shared" si="888"/>
        <v>272</v>
      </c>
      <c r="AA2703" s="14">
        <f t="shared" si="889"/>
        <v>0</v>
      </c>
      <c r="AB2703" s="14">
        <f>R2703+W2703</f>
        <v>0</v>
      </c>
      <c r="AC2703" s="15">
        <f t="shared" ref="AC2703:AC2715" si="890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803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86"/>
        <v>624</v>
      </c>
      <c r="Y2704" s="14">
        <f t="shared" si="887"/>
        <v>0</v>
      </c>
      <c r="Z2704" s="14">
        <f t="shared" si="888"/>
        <v>272</v>
      </c>
      <c r="AA2704" s="14">
        <f t="shared" si="889"/>
        <v>0</v>
      </c>
      <c r="AB2704" s="14">
        <f t="shared" ref="AB2704:AB2715" si="891">R2704+W2704</f>
        <v>0</v>
      </c>
      <c r="AC2704" s="15">
        <f t="shared" si="890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804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86"/>
        <v>624</v>
      </c>
      <c r="Y2705" s="14">
        <f t="shared" si="887"/>
        <v>0</v>
      </c>
      <c r="Z2705" s="14">
        <f t="shared" si="888"/>
        <v>272</v>
      </c>
      <c r="AA2705" s="14">
        <f t="shared" si="889"/>
        <v>0</v>
      </c>
      <c r="AB2705" s="14">
        <f t="shared" si="891"/>
        <v>0</v>
      </c>
      <c r="AC2705" s="15">
        <f t="shared" si="890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654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86"/>
        <v>624</v>
      </c>
      <c r="Y2706" s="14">
        <f t="shared" si="887"/>
        <v>0</v>
      </c>
      <c r="Z2706" s="14">
        <f t="shared" si="888"/>
        <v>272</v>
      </c>
      <c r="AA2706" s="14">
        <f t="shared" si="889"/>
        <v>0</v>
      </c>
      <c r="AB2706" s="14">
        <f t="shared" si="891"/>
        <v>0</v>
      </c>
      <c r="AC2706" s="15">
        <f t="shared" si="890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595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90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540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86"/>
        <v>214.5</v>
      </c>
      <c r="Y2707" s="14">
        <f t="shared" si="887"/>
        <v>840</v>
      </c>
      <c r="Z2707" s="14">
        <f t="shared" si="888"/>
        <v>0</v>
      </c>
      <c r="AA2707" s="14">
        <f t="shared" si="889"/>
        <v>0</v>
      </c>
      <c r="AB2707" s="14">
        <f t="shared" si="891"/>
        <v>0</v>
      </c>
      <c r="AC2707" s="15">
        <f t="shared" si="890"/>
        <v>1054.5</v>
      </c>
      <c r="AD2707" s="48">
        <f>(ROUND(AC2707-AC2701,1)/AC2701)</f>
        <v>0.12180851063829787</v>
      </c>
      <c r="AE2707" s="113"/>
      <c r="AF2707" s="60"/>
    </row>
    <row r="2708" spans="1:32">
      <c r="A2708" s="99" t="s">
        <v>830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50</v>
      </c>
      <c r="L2708" s="13">
        <v>50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600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86"/>
        <v>214.5</v>
      </c>
      <c r="Y2708" s="14">
        <f t="shared" si="887"/>
        <v>0</v>
      </c>
      <c r="Z2708" s="14">
        <f t="shared" si="888"/>
        <v>900</v>
      </c>
      <c r="AA2708" s="14">
        <f t="shared" si="889"/>
        <v>0</v>
      </c>
      <c r="AB2708" s="14">
        <f t="shared" si="891"/>
        <v>0</v>
      </c>
      <c r="AC2708" s="15">
        <f t="shared" si="890"/>
        <v>1114.5</v>
      </c>
      <c r="AD2708" s="48">
        <f>(ROUND(AC2708-AC2701,1)/AC2701)</f>
        <v>0.18563829787234043</v>
      </c>
      <c r="AE2708" s="113"/>
      <c r="AF2708" s="60"/>
    </row>
    <row r="2709" spans="1:32">
      <c r="A2709" s="99" t="s">
        <v>831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90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540</v>
      </c>
      <c r="W2709" s="14">
        <f>(R2709/100)*(K2709*$K$11)+(R2709/100)*(L2709*$L$11)</f>
        <v>0</v>
      </c>
      <c r="X2709" s="14">
        <f t="shared" si="886"/>
        <v>214.5</v>
      </c>
      <c r="Y2709" s="14">
        <f t="shared" si="887"/>
        <v>0</v>
      </c>
      <c r="Z2709" s="14">
        <f t="shared" si="888"/>
        <v>0</v>
      </c>
      <c r="AA2709" s="14">
        <f t="shared" si="889"/>
        <v>840</v>
      </c>
      <c r="AB2709" s="14">
        <f t="shared" si="891"/>
        <v>0</v>
      </c>
      <c r="AC2709" s="15">
        <f t="shared" si="890"/>
        <v>1054.5</v>
      </c>
      <c r="AD2709" s="48">
        <f>(ROUND(AC2709-AC2701,1)/AC2701)</f>
        <v>0.12180851063829787</v>
      </c>
      <c r="AE2709" s="113"/>
      <c r="AF2709" s="60"/>
    </row>
    <row r="2710" spans="1:32">
      <c r="A2710" s="99" t="s">
        <v>832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45</v>
      </c>
      <c r="L2710" s="13">
        <v>45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540</v>
      </c>
      <c r="X2710" s="14">
        <f t="shared" si="886"/>
        <v>214.5</v>
      </c>
      <c r="Y2710" s="14">
        <f t="shared" si="887"/>
        <v>0</v>
      </c>
      <c r="Z2710" s="14">
        <f t="shared" si="888"/>
        <v>0</v>
      </c>
      <c r="AA2710" s="14">
        <f t="shared" si="889"/>
        <v>0</v>
      </c>
      <c r="AB2710" s="14">
        <f t="shared" si="891"/>
        <v>840</v>
      </c>
      <c r="AC2710" s="15">
        <f t="shared" si="890"/>
        <v>1054.5</v>
      </c>
      <c r="AD2710" s="48">
        <f>(ROUND(AC2710-AC2701,1)/AC2701)</f>
        <v>0.12180851063829787</v>
      </c>
      <c r="AE2710" s="113"/>
      <c r="AF2710" s="60"/>
    </row>
    <row r="2711" spans="1:32">
      <c r="A2711" s="99" t="s">
        <v>833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50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495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86"/>
        <v>720</v>
      </c>
      <c r="Y2711" s="14">
        <f t="shared" si="887"/>
        <v>0</v>
      </c>
      <c r="Z2711" s="14">
        <f t="shared" si="888"/>
        <v>360</v>
      </c>
      <c r="AA2711" s="14">
        <f t="shared" si="889"/>
        <v>0</v>
      </c>
      <c r="AB2711" s="14">
        <f t="shared" si="891"/>
        <v>0</v>
      </c>
      <c r="AC2711" s="15">
        <f t="shared" si="890"/>
        <v>1080</v>
      </c>
      <c r="AD2711" s="48">
        <f>(ROUND(AC2711-AC2701,1)/AC2701)</f>
        <v>0.14893617021276595</v>
      </c>
      <c r="AE2711" s="113"/>
      <c r="AF2711" s="60"/>
    </row>
    <row r="2712" spans="1:32">
      <c r="A2712" s="99" t="s">
        <v>834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90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787.5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86"/>
        <v>1050</v>
      </c>
      <c r="Y2712" s="14">
        <f t="shared" si="887"/>
        <v>0</v>
      </c>
      <c r="Z2712" s="14">
        <f t="shared" si="888"/>
        <v>0</v>
      </c>
      <c r="AA2712" s="14">
        <f t="shared" si="889"/>
        <v>0</v>
      </c>
      <c r="AB2712" s="14">
        <f t="shared" si="891"/>
        <v>0</v>
      </c>
      <c r="AC2712" s="15">
        <f t="shared" si="890"/>
        <v>1050</v>
      </c>
      <c r="AD2712" s="48">
        <f>(ROUND(AC2712-AC2701,1)/AC2701)</f>
        <v>0.11702127659574468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90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787.5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86"/>
        <v>1050</v>
      </c>
      <c r="Y2713" s="14">
        <f t="shared" si="887"/>
        <v>0</v>
      </c>
      <c r="Z2713" s="14">
        <f t="shared" si="888"/>
        <v>0</v>
      </c>
      <c r="AA2713" s="14">
        <f t="shared" si="889"/>
        <v>0</v>
      </c>
      <c r="AB2713" s="14">
        <f t="shared" si="891"/>
        <v>0</v>
      </c>
      <c r="AC2713" s="15">
        <f t="shared" si="890"/>
        <v>1050</v>
      </c>
      <c r="AD2713" s="48">
        <f>(ROUND(AC2713-AC2701,1)/AC2701)</f>
        <v>0.11702127659574468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86"/>
        <v>763.2</v>
      </c>
      <c r="Y2714" s="14">
        <f t="shared" si="887"/>
        <v>0</v>
      </c>
      <c r="Z2714" s="14">
        <f t="shared" si="888"/>
        <v>224</v>
      </c>
      <c r="AA2714" s="14">
        <f t="shared" si="889"/>
        <v>0</v>
      </c>
      <c r="AB2714" s="14">
        <f t="shared" si="891"/>
        <v>0</v>
      </c>
      <c r="AC2714" s="15">
        <f t="shared" si="890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86"/>
        <v>910.8</v>
      </c>
      <c r="Y2715" s="14">
        <f t="shared" si="887"/>
        <v>0</v>
      </c>
      <c r="Z2715" s="14">
        <f t="shared" si="888"/>
        <v>224</v>
      </c>
      <c r="AA2715" s="14">
        <f t="shared" si="889"/>
        <v>0</v>
      </c>
      <c r="AB2715" s="14">
        <f t="shared" si="891"/>
        <v>0</v>
      </c>
      <c r="AC2715" s="15">
        <f t="shared" si="890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92">N2716+S2716</f>
        <v>660</v>
      </c>
      <c r="Y2716" s="52">
        <f t="shared" ref="Y2716:Y2776" si="893">O2716+T2716</f>
        <v>0</v>
      </c>
      <c r="Z2716" s="52">
        <f t="shared" ref="Z2716:Z2776" si="894">P2716+U2716</f>
        <v>0</v>
      </c>
      <c r="AA2716" s="52">
        <f t="shared" ref="AA2716:AA2776" si="895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801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92"/>
        <v>818.40000000000009</v>
      </c>
      <c r="Y2717" s="14">
        <f t="shared" si="893"/>
        <v>0</v>
      </c>
      <c r="Z2717" s="14">
        <f t="shared" si="894"/>
        <v>0</v>
      </c>
      <c r="AA2717" s="14">
        <f t="shared" si="895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800</v>
      </c>
      <c r="AF2717" s="60"/>
    </row>
    <row r="2718" spans="1:32">
      <c r="A2718" s="99" t="s">
        <v>802</v>
      </c>
      <c r="B2718" s="91">
        <v>0</v>
      </c>
      <c r="C2718" s="21" t="s">
        <v>835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92"/>
        <v>627</v>
      </c>
      <c r="Y2718" s="14">
        <f t="shared" si="893"/>
        <v>0</v>
      </c>
      <c r="Z2718" s="14">
        <f t="shared" si="894"/>
        <v>0</v>
      </c>
      <c r="AA2718" s="14">
        <f t="shared" si="895"/>
        <v>344</v>
      </c>
      <c r="AB2718" s="14">
        <f>R2718+W2718</f>
        <v>0</v>
      </c>
      <c r="AC2718" s="15">
        <f t="shared" ref="AC2718:AC2730" si="896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803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92"/>
        <v>627</v>
      </c>
      <c r="Y2719" s="14">
        <f t="shared" si="893"/>
        <v>0</v>
      </c>
      <c r="Z2719" s="14">
        <f t="shared" si="894"/>
        <v>0</v>
      </c>
      <c r="AA2719" s="14">
        <f t="shared" si="895"/>
        <v>344</v>
      </c>
      <c r="AB2719" s="14">
        <f t="shared" ref="AB2719:AB2730" si="897">R2719+W2719</f>
        <v>0</v>
      </c>
      <c r="AC2719" s="15">
        <f t="shared" si="896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804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92"/>
        <v>627</v>
      </c>
      <c r="Y2720" s="14">
        <f t="shared" si="893"/>
        <v>0</v>
      </c>
      <c r="Z2720" s="14">
        <f t="shared" si="894"/>
        <v>0</v>
      </c>
      <c r="AA2720" s="14">
        <f t="shared" si="895"/>
        <v>344</v>
      </c>
      <c r="AB2720" s="14">
        <f t="shared" si="897"/>
        <v>0</v>
      </c>
      <c r="AC2720" s="15">
        <f t="shared" si="896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654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92"/>
        <v>627</v>
      </c>
      <c r="Y2721" s="14">
        <f t="shared" si="893"/>
        <v>0</v>
      </c>
      <c r="Z2721" s="14">
        <f t="shared" si="894"/>
        <v>0</v>
      </c>
      <c r="AA2721" s="14">
        <f t="shared" si="895"/>
        <v>344</v>
      </c>
      <c r="AB2721" s="14">
        <f t="shared" si="897"/>
        <v>0</v>
      </c>
      <c r="AC2721" s="15">
        <f t="shared" si="896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595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100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600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92"/>
        <v>215.8</v>
      </c>
      <c r="Y2722" s="14">
        <f t="shared" si="893"/>
        <v>900</v>
      </c>
      <c r="Z2722" s="14">
        <f t="shared" si="894"/>
        <v>0</v>
      </c>
      <c r="AA2722" s="14">
        <f t="shared" si="895"/>
        <v>0</v>
      </c>
      <c r="AB2722" s="14">
        <f t="shared" si="897"/>
        <v>0</v>
      </c>
      <c r="AC2722" s="15">
        <f t="shared" si="896"/>
        <v>1115.8</v>
      </c>
      <c r="AD2722" s="48">
        <f>(ROUND(AC2722-AC2716,1)/AC2716)</f>
        <v>9.3921568627450977E-2</v>
      </c>
      <c r="AE2722" s="113"/>
      <c r="AF2722" s="60"/>
    </row>
    <row r="2723" spans="1:32">
      <c r="A2723" s="99" t="s">
        <v>830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50</v>
      </c>
      <c r="L2723" s="13">
        <v>50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600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92"/>
        <v>215.8</v>
      </c>
      <c r="Y2723" s="14">
        <f t="shared" si="893"/>
        <v>0</v>
      </c>
      <c r="Z2723" s="14">
        <f t="shared" si="894"/>
        <v>900</v>
      </c>
      <c r="AA2723" s="14">
        <f t="shared" si="895"/>
        <v>0</v>
      </c>
      <c r="AB2723" s="14">
        <f t="shared" si="897"/>
        <v>0</v>
      </c>
      <c r="AC2723" s="15">
        <f t="shared" si="896"/>
        <v>1115.8</v>
      </c>
      <c r="AD2723" s="48">
        <f>(ROUND(AC2723-AC2716,1)/AC2716)</f>
        <v>9.3921568627450977E-2</v>
      </c>
      <c r="AE2723" s="113"/>
      <c r="AF2723" s="60"/>
    </row>
    <row r="2724" spans="1:32">
      <c r="A2724" s="99" t="s">
        <v>831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115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690</v>
      </c>
      <c r="W2724" s="14">
        <f>(R2724/100)*(K2724*$K$11)+(R2724/100)*(L2724*$L$11)</f>
        <v>0</v>
      </c>
      <c r="X2724" s="14">
        <f t="shared" si="892"/>
        <v>215.8</v>
      </c>
      <c r="Y2724" s="14">
        <f t="shared" si="893"/>
        <v>0</v>
      </c>
      <c r="Z2724" s="14">
        <f t="shared" si="894"/>
        <v>0</v>
      </c>
      <c r="AA2724" s="14">
        <f t="shared" si="895"/>
        <v>990</v>
      </c>
      <c r="AB2724" s="14">
        <f t="shared" si="897"/>
        <v>0</v>
      </c>
      <c r="AC2724" s="15">
        <f t="shared" si="896"/>
        <v>1205.8</v>
      </c>
      <c r="AD2724" s="48">
        <f>(ROUND(AC2724-AC2716,1)/AC2716)</f>
        <v>0.18215686274509804</v>
      </c>
      <c r="AE2724" s="113"/>
      <c r="AF2724" s="60"/>
    </row>
    <row r="2725" spans="1:32">
      <c r="A2725" s="99" t="s">
        <v>832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50</v>
      </c>
      <c r="L2725" s="13">
        <v>50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600</v>
      </c>
      <c r="X2725" s="14">
        <f t="shared" si="892"/>
        <v>215.8</v>
      </c>
      <c r="Y2725" s="14">
        <f t="shared" si="893"/>
        <v>0</v>
      </c>
      <c r="Z2725" s="14">
        <f t="shared" si="894"/>
        <v>0</v>
      </c>
      <c r="AA2725" s="14">
        <f t="shared" si="895"/>
        <v>0</v>
      </c>
      <c r="AB2725" s="14">
        <f t="shared" si="897"/>
        <v>900</v>
      </c>
      <c r="AC2725" s="15">
        <f t="shared" si="896"/>
        <v>1115.8</v>
      </c>
      <c r="AD2725" s="48">
        <f>(ROUND(AC2725-AC2716,1)/AC2716)</f>
        <v>9.3921568627450977E-2</v>
      </c>
      <c r="AE2725" s="113"/>
      <c r="AF2725" s="60"/>
    </row>
    <row r="2726" spans="1:32">
      <c r="A2726" s="99" t="s">
        <v>833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50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495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270</v>
      </c>
      <c r="W2726" s="14">
        <f>(R2726/100)*(K2726*$K$13)+(R2726/100)*(L2726*$L$13)+(R2726/100)*(M2726*$M$13)</f>
        <v>0</v>
      </c>
      <c r="X2726" s="14">
        <f t="shared" si="892"/>
        <v>742.5</v>
      </c>
      <c r="Y2726" s="14">
        <f t="shared" si="893"/>
        <v>0</v>
      </c>
      <c r="Z2726" s="14">
        <f t="shared" si="894"/>
        <v>0</v>
      </c>
      <c r="AA2726" s="14">
        <f t="shared" si="895"/>
        <v>420</v>
      </c>
      <c r="AB2726" s="14">
        <f t="shared" si="897"/>
        <v>0</v>
      </c>
      <c r="AC2726" s="15">
        <f t="shared" si="896"/>
        <v>1162.5</v>
      </c>
      <c r="AD2726" s="48">
        <f>(ROUND(AC2726-AC2716,1)/AC2716)</f>
        <v>0.13970588235294118</v>
      </c>
      <c r="AE2726" s="113"/>
      <c r="AF2726" s="60"/>
    </row>
    <row r="2727" spans="1:32">
      <c r="A2727" s="99" t="s">
        <v>834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100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877.5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92"/>
        <v>1170</v>
      </c>
      <c r="Y2727" s="14">
        <f t="shared" si="893"/>
        <v>0</v>
      </c>
      <c r="Z2727" s="14">
        <f t="shared" si="894"/>
        <v>0</v>
      </c>
      <c r="AA2727" s="14">
        <f t="shared" si="895"/>
        <v>0</v>
      </c>
      <c r="AB2727" s="14">
        <f t="shared" si="897"/>
        <v>0</v>
      </c>
      <c r="AC2727" s="15">
        <f t="shared" si="896"/>
        <v>1170</v>
      </c>
      <c r="AD2727" s="48">
        <f>(ROUND(AC2727-AC2716,1)/AC2716)</f>
        <v>0.14705882352941177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100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877.5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92"/>
        <v>1170</v>
      </c>
      <c r="Y2728" s="14">
        <f t="shared" si="893"/>
        <v>0</v>
      </c>
      <c r="Z2728" s="14">
        <f t="shared" si="894"/>
        <v>0</v>
      </c>
      <c r="AA2728" s="14">
        <f t="shared" si="895"/>
        <v>0</v>
      </c>
      <c r="AB2728" s="14">
        <f t="shared" si="897"/>
        <v>0</v>
      </c>
      <c r="AC2728" s="15">
        <f t="shared" si="896"/>
        <v>1170</v>
      </c>
      <c r="AD2728" s="48">
        <f>(ROUND(AC2728-AC2716,1)/AC2716)</f>
        <v>0.14705882352941177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92"/>
        <v>774.84</v>
      </c>
      <c r="Y2729" s="14">
        <f t="shared" si="893"/>
        <v>0</v>
      </c>
      <c r="Z2729" s="14">
        <f t="shared" si="894"/>
        <v>0</v>
      </c>
      <c r="AA2729" s="14">
        <f t="shared" si="895"/>
        <v>288</v>
      </c>
      <c r="AB2729" s="14">
        <f t="shared" si="897"/>
        <v>0</v>
      </c>
      <c r="AC2729" s="15">
        <f t="shared" si="896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92"/>
        <v>920.04000000000008</v>
      </c>
      <c r="Y2730" s="14">
        <f t="shared" si="893"/>
        <v>0</v>
      </c>
      <c r="Z2730" s="14">
        <f t="shared" si="894"/>
        <v>0</v>
      </c>
      <c r="AA2730" s="14">
        <f t="shared" si="895"/>
        <v>288</v>
      </c>
      <c r="AB2730" s="14">
        <f t="shared" si="897"/>
        <v>0</v>
      </c>
      <c r="AC2730" s="15">
        <f t="shared" si="896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92"/>
        <v>832</v>
      </c>
      <c r="Y2731" s="52">
        <f t="shared" si="893"/>
        <v>0</v>
      </c>
      <c r="Z2731" s="52">
        <f t="shared" si="894"/>
        <v>0</v>
      </c>
      <c r="AA2731" s="52">
        <f t="shared" si="895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801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98">N2732+S2732</f>
        <v>960</v>
      </c>
      <c r="Y2732" s="14">
        <f t="shared" ref="Y2732:Y2745" si="899">O2732+T2732</f>
        <v>0</v>
      </c>
      <c r="Z2732" s="14">
        <f t="shared" ref="Z2732:Z2745" si="900">P2732+U2732</f>
        <v>0</v>
      </c>
      <c r="AA2732" s="14">
        <f t="shared" ref="AA2732:AA2745" si="901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800</v>
      </c>
      <c r="AF2732" s="60"/>
    </row>
    <row r="2733" spans="1:32">
      <c r="A2733" s="99" t="s">
        <v>802</v>
      </c>
      <c r="B2733" s="93">
        <v>0</v>
      </c>
      <c r="C2733" s="21" t="s">
        <v>835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98"/>
        <v>780.8</v>
      </c>
      <c r="Y2733" s="14">
        <f t="shared" si="899"/>
        <v>0</v>
      </c>
      <c r="Z2733" s="14">
        <f t="shared" si="900"/>
        <v>0</v>
      </c>
      <c r="AA2733" s="14">
        <f t="shared" si="901"/>
        <v>0</v>
      </c>
      <c r="AB2733" s="14">
        <f>R2733+W2733</f>
        <v>0</v>
      </c>
      <c r="AC2733" s="15">
        <f t="shared" ref="AC2733:AC2745" si="902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803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98"/>
        <v>780.8</v>
      </c>
      <c r="Y2734" s="14">
        <f t="shared" si="899"/>
        <v>0</v>
      </c>
      <c r="Z2734" s="14">
        <f t="shared" si="900"/>
        <v>0</v>
      </c>
      <c r="AA2734" s="14">
        <f t="shared" si="901"/>
        <v>0</v>
      </c>
      <c r="AB2734" s="14">
        <f t="shared" ref="AB2734:AB2745" si="903">R2734+W2734</f>
        <v>0</v>
      </c>
      <c r="AC2734" s="15">
        <f t="shared" si="902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804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98"/>
        <v>780.8</v>
      </c>
      <c r="Y2735" s="14">
        <f t="shared" si="899"/>
        <v>0</v>
      </c>
      <c r="Z2735" s="14">
        <f t="shared" si="900"/>
        <v>0</v>
      </c>
      <c r="AA2735" s="14">
        <f t="shared" si="901"/>
        <v>0</v>
      </c>
      <c r="AB2735" s="14">
        <f t="shared" si="903"/>
        <v>0</v>
      </c>
      <c r="AC2735" s="15">
        <f t="shared" si="902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654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98"/>
        <v>780.8</v>
      </c>
      <c r="Y2736" s="14">
        <f t="shared" si="899"/>
        <v>0</v>
      </c>
      <c r="Z2736" s="14">
        <f t="shared" si="900"/>
        <v>0</v>
      </c>
      <c r="AA2736" s="14">
        <f t="shared" si="901"/>
        <v>0</v>
      </c>
      <c r="AB2736" s="14">
        <f t="shared" si="903"/>
        <v>0</v>
      </c>
      <c r="AC2736" s="15">
        <f t="shared" si="902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595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98"/>
        <v>270.39999999999998</v>
      </c>
      <c r="Y2737" s="14">
        <f t="shared" si="899"/>
        <v>648</v>
      </c>
      <c r="Z2737" s="14">
        <f t="shared" si="900"/>
        <v>0</v>
      </c>
      <c r="AA2737" s="14">
        <f t="shared" si="901"/>
        <v>0</v>
      </c>
      <c r="AB2737" s="14">
        <f t="shared" si="903"/>
        <v>0</v>
      </c>
      <c r="AC2737" s="15">
        <f t="shared" si="902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830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98"/>
        <v>270.39999999999998</v>
      </c>
      <c r="Y2738" s="14">
        <f t="shared" si="899"/>
        <v>0</v>
      </c>
      <c r="Z2738" s="14">
        <f t="shared" si="900"/>
        <v>648</v>
      </c>
      <c r="AA2738" s="14">
        <f t="shared" si="901"/>
        <v>0</v>
      </c>
      <c r="AB2738" s="14">
        <f t="shared" si="903"/>
        <v>0</v>
      </c>
      <c r="AC2738" s="15">
        <f t="shared" si="902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831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98"/>
        <v>270.39999999999998</v>
      </c>
      <c r="Y2739" s="14">
        <f t="shared" si="899"/>
        <v>0</v>
      </c>
      <c r="Z2739" s="14">
        <f t="shared" si="900"/>
        <v>0</v>
      </c>
      <c r="AA2739" s="14">
        <f t="shared" si="901"/>
        <v>648</v>
      </c>
      <c r="AB2739" s="14">
        <f t="shared" si="903"/>
        <v>0</v>
      </c>
      <c r="AC2739" s="15">
        <f t="shared" si="902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832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98"/>
        <v>270.39999999999998</v>
      </c>
      <c r="Y2740" s="14">
        <f t="shared" si="899"/>
        <v>0</v>
      </c>
      <c r="Z2740" s="14">
        <f t="shared" si="900"/>
        <v>0</v>
      </c>
      <c r="AA2740" s="14">
        <f t="shared" si="901"/>
        <v>0</v>
      </c>
      <c r="AB2740" s="14">
        <f t="shared" si="903"/>
        <v>648</v>
      </c>
      <c r="AC2740" s="15">
        <f t="shared" si="902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833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98"/>
        <v>960</v>
      </c>
      <c r="Y2741" s="14">
        <f t="shared" si="899"/>
        <v>0</v>
      </c>
      <c r="Z2741" s="14">
        <f t="shared" si="900"/>
        <v>0</v>
      </c>
      <c r="AA2741" s="14">
        <f t="shared" si="901"/>
        <v>0</v>
      </c>
      <c r="AB2741" s="14">
        <f t="shared" si="903"/>
        <v>0</v>
      </c>
      <c r="AC2741" s="15">
        <f t="shared" si="902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834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98"/>
        <v>960</v>
      </c>
      <c r="Y2742" s="14">
        <f t="shared" si="899"/>
        <v>0</v>
      </c>
      <c r="Z2742" s="14">
        <f t="shared" si="900"/>
        <v>0</v>
      </c>
      <c r="AA2742" s="14">
        <f t="shared" si="901"/>
        <v>0</v>
      </c>
      <c r="AB2742" s="14">
        <f t="shared" si="903"/>
        <v>0</v>
      </c>
      <c r="AC2742" s="15">
        <f t="shared" si="902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98"/>
        <v>960</v>
      </c>
      <c r="Y2743" s="14">
        <f t="shared" si="899"/>
        <v>0</v>
      </c>
      <c r="Z2743" s="14">
        <f t="shared" si="900"/>
        <v>0</v>
      </c>
      <c r="AA2743" s="14">
        <f t="shared" si="901"/>
        <v>0</v>
      </c>
      <c r="AB2743" s="14">
        <f t="shared" si="903"/>
        <v>0</v>
      </c>
      <c r="AC2743" s="15">
        <f t="shared" si="902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98"/>
        <v>872.96</v>
      </c>
      <c r="Y2744" s="14">
        <f t="shared" si="899"/>
        <v>0</v>
      </c>
      <c r="Z2744" s="14">
        <f t="shared" si="900"/>
        <v>0</v>
      </c>
      <c r="AA2744" s="14">
        <f t="shared" si="901"/>
        <v>0</v>
      </c>
      <c r="AB2744" s="14">
        <f t="shared" si="903"/>
        <v>0</v>
      </c>
      <c r="AC2744" s="15">
        <f t="shared" si="902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98"/>
        <v>1080.3200000000002</v>
      </c>
      <c r="Y2745" s="14">
        <f t="shared" si="899"/>
        <v>0</v>
      </c>
      <c r="Z2745" s="14">
        <f t="shared" si="900"/>
        <v>0</v>
      </c>
      <c r="AA2745" s="14">
        <f t="shared" si="901"/>
        <v>0</v>
      </c>
      <c r="AB2745" s="14">
        <f t="shared" si="903"/>
        <v>0</v>
      </c>
      <c r="AC2745" s="15">
        <f t="shared" si="902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92"/>
        <v>840</v>
      </c>
      <c r="Y2746" s="52">
        <f t="shared" si="893"/>
        <v>0</v>
      </c>
      <c r="Z2746" s="52">
        <f t="shared" si="894"/>
        <v>0</v>
      </c>
      <c r="AA2746" s="52">
        <f t="shared" si="895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801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92"/>
        <v>960</v>
      </c>
      <c r="Y2747" s="14">
        <f t="shared" si="893"/>
        <v>0</v>
      </c>
      <c r="Z2747" s="14">
        <f t="shared" si="894"/>
        <v>0</v>
      </c>
      <c r="AA2747" s="14">
        <f t="shared" si="895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800</v>
      </c>
      <c r="AF2747" s="60"/>
    </row>
    <row r="2748" spans="1:32">
      <c r="A2748" s="99" t="s">
        <v>802</v>
      </c>
      <c r="B2748" s="91">
        <v>0</v>
      </c>
      <c r="C2748" s="21" t="s">
        <v>835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92"/>
        <v>786</v>
      </c>
      <c r="Y2748" s="14">
        <f t="shared" si="893"/>
        <v>0</v>
      </c>
      <c r="Z2748" s="14">
        <f t="shared" si="894"/>
        <v>0</v>
      </c>
      <c r="AA2748" s="14">
        <f t="shared" si="895"/>
        <v>0</v>
      </c>
      <c r="AB2748" s="14">
        <f>R2748+W2748</f>
        <v>0</v>
      </c>
      <c r="AC2748" s="15">
        <f t="shared" ref="AC2748:AC2760" si="904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803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92"/>
        <v>786</v>
      </c>
      <c r="Y2749" s="14">
        <f t="shared" si="893"/>
        <v>0</v>
      </c>
      <c r="Z2749" s="14">
        <f t="shared" si="894"/>
        <v>0</v>
      </c>
      <c r="AA2749" s="14">
        <f t="shared" si="895"/>
        <v>0</v>
      </c>
      <c r="AB2749" s="14">
        <f t="shared" ref="AB2749:AB2760" si="905">R2749+W2749</f>
        <v>0</v>
      </c>
      <c r="AC2749" s="15">
        <f t="shared" si="904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804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92"/>
        <v>786</v>
      </c>
      <c r="Y2750" s="14">
        <f t="shared" si="893"/>
        <v>0</v>
      </c>
      <c r="Z2750" s="14">
        <f t="shared" si="894"/>
        <v>0</v>
      </c>
      <c r="AA2750" s="14">
        <f t="shared" si="895"/>
        <v>0</v>
      </c>
      <c r="AB2750" s="14">
        <f t="shared" si="905"/>
        <v>0</v>
      </c>
      <c r="AC2750" s="15">
        <f t="shared" si="904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654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92"/>
        <v>786</v>
      </c>
      <c r="Y2751" s="14">
        <f t="shared" si="893"/>
        <v>0</v>
      </c>
      <c r="Z2751" s="14">
        <f t="shared" si="894"/>
        <v>0</v>
      </c>
      <c r="AA2751" s="14">
        <f t="shared" si="895"/>
        <v>0</v>
      </c>
      <c r="AB2751" s="14">
        <f t="shared" si="905"/>
        <v>0</v>
      </c>
      <c r="AC2751" s="15">
        <f t="shared" si="904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595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92"/>
        <v>195</v>
      </c>
      <c r="Y2752" s="14">
        <f t="shared" si="893"/>
        <v>738</v>
      </c>
      <c r="Z2752" s="14">
        <f t="shared" si="894"/>
        <v>0</v>
      </c>
      <c r="AA2752" s="14">
        <f t="shared" si="895"/>
        <v>0</v>
      </c>
      <c r="AB2752" s="14">
        <f t="shared" si="905"/>
        <v>0</v>
      </c>
      <c r="AC2752" s="15">
        <f t="shared" si="904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830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92"/>
        <v>284.7</v>
      </c>
      <c r="Y2753" s="14">
        <f t="shared" si="893"/>
        <v>0</v>
      </c>
      <c r="Z2753" s="14">
        <f t="shared" si="894"/>
        <v>639</v>
      </c>
      <c r="AA2753" s="14">
        <f t="shared" si="895"/>
        <v>0</v>
      </c>
      <c r="AB2753" s="14">
        <f t="shared" si="905"/>
        <v>0</v>
      </c>
      <c r="AC2753" s="15">
        <f t="shared" si="904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831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92"/>
        <v>347.1</v>
      </c>
      <c r="Y2754" s="14">
        <f t="shared" si="893"/>
        <v>0</v>
      </c>
      <c r="Z2754" s="14">
        <f t="shared" si="894"/>
        <v>0</v>
      </c>
      <c r="AA2754" s="14">
        <f t="shared" si="895"/>
        <v>576</v>
      </c>
      <c r="AB2754" s="14">
        <f t="shared" si="905"/>
        <v>0</v>
      </c>
      <c r="AC2754" s="15">
        <f t="shared" si="904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832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92"/>
        <v>284.7</v>
      </c>
      <c r="Y2755" s="14">
        <f t="shared" si="893"/>
        <v>0</v>
      </c>
      <c r="Z2755" s="14">
        <f t="shared" si="894"/>
        <v>0</v>
      </c>
      <c r="AA2755" s="14">
        <f t="shared" si="895"/>
        <v>0</v>
      </c>
      <c r="AB2755" s="14">
        <f t="shared" si="905"/>
        <v>639</v>
      </c>
      <c r="AC2755" s="15">
        <f t="shared" si="904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833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92"/>
        <v>967.5</v>
      </c>
      <c r="Y2756" s="14">
        <f t="shared" si="893"/>
        <v>0</v>
      </c>
      <c r="Z2756" s="14">
        <f t="shared" si="894"/>
        <v>0</v>
      </c>
      <c r="AA2756" s="14">
        <f t="shared" si="895"/>
        <v>0</v>
      </c>
      <c r="AB2756" s="14">
        <f t="shared" si="905"/>
        <v>0</v>
      </c>
      <c r="AC2756" s="15">
        <f t="shared" si="904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834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92"/>
        <v>954.6</v>
      </c>
      <c r="Y2757" s="14">
        <f t="shared" si="893"/>
        <v>0</v>
      </c>
      <c r="Z2757" s="14">
        <f t="shared" si="894"/>
        <v>0</v>
      </c>
      <c r="AA2757" s="14">
        <f t="shared" si="895"/>
        <v>0</v>
      </c>
      <c r="AB2757" s="14">
        <f t="shared" si="905"/>
        <v>0</v>
      </c>
      <c r="AC2757" s="15">
        <f t="shared" si="904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92"/>
        <v>954.6</v>
      </c>
      <c r="Y2758" s="14">
        <f t="shared" si="893"/>
        <v>0</v>
      </c>
      <c r="Z2758" s="14">
        <f t="shared" si="894"/>
        <v>0</v>
      </c>
      <c r="AA2758" s="14">
        <f t="shared" si="895"/>
        <v>0</v>
      </c>
      <c r="AB2758" s="14">
        <f t="shared" si="905"/>
        <v>0</v>
      </c>
      <c r="AC2758" s="15">
        <f t="shared" si="904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92"/>
        <v>896.4</v>
      </c>
      <c r="Y2759" s="14">
        <f t="shared" si="893"/>
        <v>0</v>
      </c>
      <c r="Z2759" s="14">
        <f t="shared" si="894"/>
        <v>0</v>
      </c>
      <c r="AA2759" s="14">
        <f t="shared" si="895"/>
        <v>0</v>
      </c>
      <c r="AB2759" s="14">
        <f t="shared" si="905"/>
        <v>0</v>
      </c>
      <c r="AC2759" s="15">
        <f t="shared" si="904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92"/>
        <v>1062</v>
      </c>
      <c r="Y2760" s="14">
        <f t="shared" si="893"/>
        <v>0</v>
      </c>
      <c r="Z2760" s="14">
        <f t="shared" si="894"/>
        <v>0</v>
      </c>
      <c r="AA2760" s="14">
        <f t="shared" si="895"/>
        <v>0</v>
      </c>
      <c r="AB2760" s="14">
        <f t="shared" si="905"/>
        <v>0</v>
      </c>
      <c r="AC2760" s="15">
        <f t="shared" si="904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92"/>
        <v>840</v>
      </c>
      <c r="Y2761" s="52">
        <f t="shared" si="893"/>
        <v>0</v>
      </c>
      <c r="Z2761" s="52">
        <f t="shared" si="894"/>
        <v>0</v>
      </c>
      <c r="AA2761" s="52">
        <f t="shared" si="895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801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92"/>
        <v>973</v>
      </c>
      <c r="Y2762" s="14">
        <f t="shared" si="893"/>
        <v>0</v>
      </c>
      <c r="Z2762" s="14">
        <f t="shared" si="894"/>
        <v>0</v>
      </c>
      <c r="AA2762" s="14">
        <f t="shared" si="895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800</v>
      </c>
      <c r="AF2762" s="60"/>
    </row>
    <row r="2763" spans="1:32">
      <c r="A2763" s="99" t="s">
        <v>802</v>
      </c>
      <c r="B2763" s="93">
        <v>0</v>
      </c>
      <c r="C2763" s="21" t="s">
        <v>835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92"/>
        <v>791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 t="shared" ref="AC2763:AC2775" si="906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803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92"/>
        <v>791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 t="shared" ref="AB2764:AB2775" si="907">R2764+W2764</f>
        <v>0</v>
      </c>
      <c r="AC2764" s="15">
        <f t="shared" si="906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804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92"/>
        <v>791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si="907"/>
        <v>0</v>
      </c>
      <c r="AC2765" s="15">
        <f t="shared" si="906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654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92"/>
        <v>791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907"/>
        <v>0</v>
      </c>
      <c r="AC2766" s="15">
        <f t="shared" si="906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595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92"/>
        <v>271.44</v>
      </c>
      <c r="Y2767" s="14">
        <f t="shared" si="893"/>
        <v>656.25</v>
      </c>
      <c r="Z2767" s="14">
        <f t="shared" si="894"/>
        <v>0</v>
      </c>
      <c r="AA2767" s="14">
        <f t="shared" si="895"/>
        <v>0</v>
      </c>
      <c r="AB2767" s="14">
        <f t="shared" si="907"/>
        <v>0</v>
      </c>
      <c r="AC2767" s="15">
        <f t="shared" si="906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830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92"/>
        <v>271.44</v>
      </c>
      <c r="Y2768" s="14">
        <f t="shared" si="893"/>
        <v>0</v>
      </c>
      <c r="Z2768" s="14">
        <f t="shared" si="894"/>
        <v>656.25</v>
      </c>
      <c r="AA2768" s="14">
        <f t="shared" si="895"/>
        <v>0</v>
      </c>
      <c r="AB2768" s="14">
        <f t="shared" si="907"/>
        <v>0</v>
      </c>
      <c r="AC2768" s="15">
        <f t="shared" si="906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831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92"/>
        <v>271.44</v>
      </c>
      <c r="Y2769" s="14">
        <f t="shared" si="893"/>
        <v>0</v>
      </c>
      <c r="Z2769" s="14">
        <f t="shared" si="894"/>
        <v>0</v>
      </c>
      <c r="AA2769" s="14">
        <f t="shared" si="895"/>
        <v>656.25</v>
      </c>
      <c r="AB2769" s="14">
        <f t="shared" si="907"/>
        <v>0</v>
      </c>
      <c r="AC2769" s="15">
        <f t="shared" si="906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832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92"/>
        <v>271.44</v>
      </c>
      <c r="Y2770" s="14">
        <f t="shared" si="893"/>
        <v>0</v>
      </c>
      <c r="Z2770" s="14">
        <f t="shared" si="894"/>
        <v>0</v>
      </c>
      <c r="AA2770" s="14">
        <f t="shared" si="895"/>
        <v>0</v>
      </c>
      <c r="AB2770" s="14">
        <f t="shared" si="907"/>
        <v>656.25</v>
      </c>
      <c r="AC2770" s="15">
        <f t="shared" si="906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833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92"/>
        <v>971.25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907"/>
        <v>0</v>
      </c>
      <c r="AC2771" s="15">
        <f t="shared" si="906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834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92"/>
        <v>971.25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907"/>
        <v>0</v>
      </c>
      <c r="AC2772" s="15">
        <f t="shared" si="906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92"/>
        <v>971.25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907"/>
        <v>0</v>
      </c>
      <c r="AC2773" s="15">
        <f t="shared" si="906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92"/>
        <v>887.59999999999991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907"/>
        <v>0</v>
      </c>
      <c r="AC2774" s="15">
        <f t="shared" si="906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92"/>
        <v>1093.4000000000001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907"/>
        <v>0</v>
      </c>
      <c r="AC2775" s="15">
        <f t="shared" si="906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92"/>
        <v>828.80000000000007</v>
      </c>
      <c r="Y2776" s="52">
        <f t="shared" si="893"/>
        <v>0</v>
      </c>
      <c r="Z2776" s="52">
        <f t="shared" si="894"/>
        <v>0</v>
      </c>
      <c r="AA2776" s="52">
        <f t="shared" si="895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801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908">N2777+S2777</f>
        <v>959.04000000000019</v>
      </c>
      <c r="Y2777" s="14">
        <f t="shared" ref="Y2777:Y2790" si="909">O2777+T2777</f>
        <v>0</v>
      </c>
      <c r="Z2777" s="14">
        <f t="shared" ref="Z2777:Z2790" si="910">P2777+U2777</f>
        <v>0</v>
      </c>
      <c r="AA2777" s="14">
        <f t="shared" ref="AA2777:AA2790" si="911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800</v>
      </c>
      <c r="AF2777" s="60"/>
    </row>
    <row r="2778" spans="1:32">
      <c r="A2778" s="99" t="s">
        <v>802</v>
      </c>
      <c r="B2778" s="91">
        <v>0</v>
      </c>
      <c r="C2778" s="21" t="s">
        <v>835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908"/>
        <v>775.52</v>
      </c>
      <c r="Y2778" s="14">
        <f t="shared" si="909"/>
        <v>0</v>
      </c>
      <c r="Z2778" s="14">
        <f t="shared" si="910"/>
        <v>0</v>
      </c>
      <c r="AA2778" s="14">
        <f t="shared" si="911"/>
        <v>0</v>
      </c>
      <c r="AB2778" s="14">
        <f>R2778+W2778</f>
        <v>0</v>
      </c>
      <c r="AC2778" s="15">
        <f t="shared" ref="AC2778:AC2790" si="912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803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908"/>
        <v>775.52</v>
      </c>
      <c r="Y2779" s="14">
        <f t="shared" si="909"/>
        <v>0</v>
      </c>
      <c r="Z2779" s="14">
        <f t="shared" si="910"/>
        <v>0</v>
      </c>
      <c r="AA2779" s="14">
        <f t="shared" si="911"/>
        <v>0</v>
      </c>
      <c r="AB2779" s="14">
        <f t="shared" ref="AB2779:AB2790" si="913">R2779+W2779</f>
        <v>0</v>
      </c>
      <c r="AC2779" s="15">
        <f t="shared" si="912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804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908"/>
        <v>775.52</v>
      </c>
      <c r="Y2780" s="14">
        <f t="shared" si="909"/>
        <v>0</v>
      </c>
      <c r="Z2780" s="14">
        <f t="shared" si="910"/>
        <v>0</v>
      </c>
      <c r="AA2780" s="14">
        <f t="shared" si="911"/>
        <v>0</v>
      </c>
      <c r="AB2780" s="14">
        <f t="shared" si="913"/>
        <v>0</v>
      </c>
      <c r="AC2780" s="15">
        <f t="shared" si="912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654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908"/>
        <v>775.52</v>
      </c>
      <c r="Y2781" s="14">
        <f t="shared" si="909"/>
        <v>0</v>
      </c>
      <c r="Z2781" s="14">
        <f t="shared" si="910"/>
        <v>0</v>
      </c>
      <c r="AA2781" s="14">
        <f t="shared" si="911"/>
        <v>0</v>
      </c>
      <c r="AB2781" s="14">
        <f t="shared" si="913"/>
        <v>0</v>
      </c>
      <c r="AC2781" s="15">
        <f t="shared" si="912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595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908"/>
        <v>269.36</v>
      </c>
      <c r="Y2782" s="14">
        <f t="shared" si="909"/>
        <v>643.79999999999995</v>
      </c>
      <c r="Z2782" s="14">
        <f t="shared" si="910"/>
        <v>0</v>
      </c>
      <c r="AA2782" s="14">
        <f t="shared" si="911"/>
        <v>0</v>
      </c>
      <c r="AB2782" s="14">
        <f t="shared" si="913"/>
        <v>0</v>
      </c>
      <c r="AC2782" s="15">
        <f t="shared" si="912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830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908"/>
        <v>269.36</v>
      </c>
      <c r="Y2783" s="14">
        <f t="shared" si="909"/>
        <v>0</v>
      </c>
      <c r="Z2783" s="14">
        <f t="shared" si="910"/>
        <v>643.79999999999995</v>
      </c>
      <c r="AA2783" s="14">
        <f t="shared" si="911"/>
        <v>0</v>
      </c>
      <c r="AB2783" s="14">
        <f t="shared" si="913"/>
        <v>0</v>
      </c>
      <c r="AC2783" s="15">
        <f t="shared" si="912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831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908"/>
        <v>269.36</v>
      </c>
      <c r="Y2784" s="14">
        <f t="shared" si="909"/>
        <v>0</v>
      </c>
      <c r="Z2784" s="14">
        <f t="shared" si="910"/>
        <v>0</v>
      </c>
      <c r="AA2784" s="14">
        <f t="shared" si="911"/>
        <v>643.79999999999995</v>
      </c>
      <c r="AB2784" s="14">
        <f t="shared" si="913"/>
        <v>0</v>
      </c>
      <c r="AC2784" s="15">
        <f t="shared" si="912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832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908"/>
        <v>269.36</v>
      </c>
      <c r="Y2785" s="14">
        <f t="shared" si="909"/>
        <v>0</v>
      </c>
      <c r="Z2785" s="14">
        <f t="shared" si="910"/>
        <v>0</v>
      </c>
      <c r="AA2785" s="14">
        <f t="shared" si="911"/>
        <v>0</v>
      </c>
      <c r="AB2785" s="14">
        <f t="shared" si="913"/>
        <v>643.79999999999995</v>
      </c>
      <c r="AC2785" s="15">
        <f t="shared" si="912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833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908"/>
        <v>954.60000000000014</v>
      </c>
      <c r="Y2786" s="14">
        <f t="shared" si="909"/>
        <v>0</v>
      </c>
      <c r="Z2786" s="14">
        <f t="shared" si="910"/>
        <v>0</v>
      </c>
      <c r="AA2786" s="14">
        <f t="shared" si="911"/>
        <v>0</v>
      </c>
      <c r="AB2786" s="14">
        <f t="shared" si="913"/>
        <v>0</v>
      </c>
      <c r="AC2786" s="15">
        <f t="shared" si="912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834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908"/>
        <v>954.60000000000014</v>
      </c>
      <c r="Y2787" s="14">
        <f t="shared" si="909"/>
        <v>0</v>
      </c>
      <c r="Z2787" s="14">
        <f t="shared" si="910"/>
        <v>0</v>
      </c>
      <c r="AA2787" s="14">
        <f t="shared" si="911"/>
        <v>0</v>
      </c>
      <c r="AB2787" s="14">
        <f t="shared" si="913"/>
        <v>0</v>
      </c>
      <c r="AC2787" s="15">
        <f t="shared" si="912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908"/>
        <v>954.60000000000014</v>
      </c>
      <c r="Y2788" s="14">
        <f t="shared" si="909"/>
        <v>0</v>
      </c>
      <c r="Z2788" s="14">
        <f t="shared" si="910"/>
        <v>0</v>
      </c>
      <c r="AA2788" s="14">
        <f t="shared" si="911"/>
        <v>0</v>
      </c>
      <c r="AB2788" s="14">
        <f t="shared" si="913"/>
        <v>0</v>
      </c>
      <c r="AC2788" s="15">
        <f t="shared" si="912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908"/>
        <v>882.08000000000015</v>
      </c>
      <c r="Y2789" s="14">
        <f t="shared" si="909"/>
        <v>0</v>
      </c>
      <c r="Z2789" s="14">
        <f t="shared" si="910"/>
        <v>0</v>
      </c>
      <c r="AA2789" s="14">
        <f t="shared" si="911"/>
        <v>0</v>
      </c>
      <c r="AB2789" s="14">
        <f t="shared" si="913"/>
        <v>0</v>
      </c>
      <c r="AC2789" s="15">
        <f t="shared" si="912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908"/>
        <v>1064.4160000000002</v>
      </c>
      <c r="Y2790" s="14">
        <f t="shared" si="909"/>
        <v>0</v>
      </c>
      <c r="Z2790" s="14">
        <f t="shared" si="910"/>
        <v>0</v>
      </c>
      <c r="AA2790" s="14">
        <f t="shared" si="911"/>
        <v>0</v>
      </c>
      <c r="AB2790" s="14">
        <f t="shared" si="913"/>
        <v>0</v>
      </c>
      <c r="AC2790" s="15">
        <f t="shared" si="912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914">N2791+S2791</f>
        <v>842.40000000000009</v>
      </c>
      <c r="Y2791" s="52">
        <f t="shared" ref="Y2791:Y2805" si="915">O2791+T2791</f>
        <v>0</v>
      </c>
      <c r="Z2791" s="52">
        <f t="shared" ref="Z2791:Z2805" si="916">P2791+U2791</f>
        <v>0</v>
      </c>
      <c r="AA2791" s="52">
        <f t="shared" ref="AA2791:AA2805" si="917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801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914"/>
        <v>972</v>
      </c>
      <c r="Y2792" s="14">
        <f t="shared" si="915"/>
        <v>0</v>
      </c>
      <c r="Z2792" s="14">
        <f t="shared" si="916"/>
        <v>0</v>
      </c>
      <c r="AA2792" s="14">
        <f t="shared" si="917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800</v>
      </c>
      <c r="AF2792" s="60"/>
    </row>
    <row r="2793" spans="1:32">
      <c r="A2793" s="99" t="s">
        <v>802</v>
      </c>
      <c r="B2793" s="93">
        <v>16</v>
      </c>
      <c r="C2793" s="21" t="s">
        <v>835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914"/>
        <v>790.56</v>
      </c>
      <c r="Y2793" s="14">
        <f t="shared" si="915"/>
        <v>0</v>
      </c>
      <c r="Z2793" s="14">
        <f t="shared" si="916"/>
        <v>0</v>
      </c>
      <c r="AA2793" s="14">
        <f t="shared" si="917"/>
        <v>0</v>
      </c>
      <c r="AB2793" s="14">
        <f>R2793+W2793</f>
        <v>0</v>
      </c>
      <c r="AC2793" s="15">
        <f t="shared" ref="AC2793:AC2805" si="918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803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914"/>
        <v>790.56</v>
      </c>
      <c r="Y2794" s="14">
        <f t="shared" si="915"/>
        <v>0</v>
      </c>
      <c r="Z2794" s="14">
        <f t="shared" si="916"/>
        <v>0</v>
      </c>
      <c r="AA2794" s="14">
        <f t="shared" si="917"/>
        <v>0</v>
      </c>
      <c r="AB2794" s="14">
        <f t="shared" ref="AB2794:AB2805" si="919">R2794+W2794</f>
        <v>0</v>
      </c>
      <c r="AC2794" s="15">
        <f t="shared" si="918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804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914"/>
        <v>790.56</v>
      </c>
      <c r="Y2795" s="14">
        <f t="shared" si="915"/>
        <v>0</v>
      </c>
      <c r="Z2795" s="14">
        <f t="shared" si="916"/>
        <v>0</v>
      </c>
      <c r="AA2795" s="14">
        <f t="shared" si="917"/>
        <v>0</v>
      </c>
      <c r="AB2795" s="14">
        <f t="shared" si="919"/>
        <v>0</v>
      </c>
      <c r="AC2795" s="15">
        <f t="shared" si="918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654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914"/>
        <v>790.56</v>
      </c>
      <c r="Y2796" s="14">
        <f t="shared" si="915"/>
        <v>0</v>
      </c>
      <c r="Z2796" s="14">
        <f t="shared" si="916"/>
        <v>0</v>
      </c>
      <c r="AA2796" s="14">
        <f t="shared" si="917"/>
        <v>0</v>
      </c>
      <c r="AB2796" s="14">
        <f t="shared" si="919"/>
        <v>0</v>
      </c>
      <c r="AC2796" s="15">
        <f t="shared" si="918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595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914"/>
        <v>273.77999999999997</v>
      </c>
      <c r="Y2797" s="14">
        <f t="shared" si="915"/>
        <v>656.1</v>
      </c>
      <c r="Z2797" s="14">
        <f t="shared" si="916"/>
        <v>0</v>
      </c>
      <c r="AA2797" s="14">
        <f t="shared" si="917"/>
        <v>0</v>
      </c>
      <c r="AB2797" s="14">
        <f t="shared" si="919"/>
        <v>0</v>
      </c>
      <c r="AC2797" s="15">
        <f t="shared" si="918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830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914"/>
        <v>273.77999999999997</v>
      </c>
      <c r="Y2798" s="14">
        <f t="shared" si="915"/>
        <v>0</v>
      </c>
      <c r="Z2798" s="14">
        <f t="shared" si="916"/>
        <v>656.1</v>
      </c>
      <c r="AA2798" s="14">
        <f t="shared" si="917"/>
        <v>0</v>
      </c>
      <c r="AB2798" s="14">
        <f t="shared" si="919"/>
        <v>0</v>
      </c>
      <c r="AC2798" s="15">
        <f t="shared" si="918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831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914"/>
        <v>273.77999999999997</v>
      </c>
      <c r="Y2799" s="14">
        <f t="shared" si="915"/>
        <v>0</v>
      </c>
      <c r="Z2799" s="14">
        <f t="shared" si="916"/>
        <v>0</v>
      </c>
      <c r="AA2799" s="14">
        <f t="shared" si="917"/>
        <v>656.1</v>
      </c>
      <c r="AB2799" s="14">
        <f t="shared" si="919"/>
        <v>0</v>
      </c>
      <c r="AC2799" s="15">
        <f t="shared" si="918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832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914"/>
        <v>273.77999999999997</v>
      </c>
      <c r="Y2800" s="14">
        <f t="shared" si="915"/>
        <v>0</v>
      </c>
      <c r="Z2800" s="14">
        <f t="shared" si="916"/>
        <v>0</v>
      </c>
      <c r="AA2800" s="14">
        <f t="shared" si="917"/>
        <v>0</v>
      </c>
      <c r="AB2800" s="14">
        <f t="shared" si="919"/>
        <v>656.1</v>
      </c>
      <c r="AC2800" s="15">
        <f t="shared" si="918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833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914"/>
        <v>972.00000000000011</v>
      </c>
      <c r="Y2801" s="14">
        <f t="shared" si="915"/>
        <v>0</v>
      </c>
      <c r="Z2801" s="14">
        <f t="shared" si="916"/>
        <v>0</v>
      </c>
      <c r="AA2801" s="14">
        <f t="shared" si="917"/>
        <v>0</v>
      </c>
      <c r="AB2801" s="14">
        <f t="shared" si="919"/>
        <v>0</v>
      </c>
      <c r="AC2801" s="15">
        <f t="shared" si="918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834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914"/>
        <v>972.00000000000011</v>
      </c>
      <c r="Y2802" s="14">
        <f t="shared" si="915"/>
        <v>0</v>
      </c>
      <c r="Z2802" s="14">
        <f t="shared" si="916"/>
        <v>0</v>
      </c>
      <c r="AA2802" s="14">
        <f t="shared" si="917"/>
        <v>0</v>
      </c>
      <c r="AB2802" s="14">
        <f t="shared" si="919"/>
        <v>0</v>
      </c>
      <c r="AC2802" s="15">
        <f t="shared" si="918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914"/>
        <v>972.00000000000011</v>
      </c>
      <c r="Y2803" s="14">
        <f t="shared" si="915"/>
        <v>0</v>
      </c>
      <c r="Z2803" s="14">
        <f t="shared" si="916"/>
        <v>0</v>
      </c>
      <c r="AA2803" s="14">
        <f t="shared" si="917"/>
        <v>0</v>
      </c>
      <c r="AB2803" s="14">
        <f t="shared" si="919"/>
        <v>0</v>
      </c>
      <c r="AC2803" s="15">
        <f t="shared" si="918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914"/>
        <v>894.24</v>
      </c>
      <c r="Y2804" s="14">
        <f t="shared" si="915"/>
        <v>0</v>
      </c>
      <c r="Z2804" s="14">
        <f t="shared" si="916"/>
        <v>0</v>
      </c>
      <c r="AA2804" s="14">
        <f t="shared" si="917"/>
        <v>0</v>
      </c>
      <c r="AB2804" s="14">
        <f t="shared" si="919"/>
        <v>0</v>
      </c>
      <c r="AC2804" s="15">
        <f t="shared" si="918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914"/>
        <v>1083.4559999999999</v>
      </c>
      <c r="Y2805" s="14">
        <f t="shared" si="915"/>
        <v>0</v>
      </c>
      <c r="Z2805" s="14">
        <f t="shared" si="916"/>
        <v>0</v>
      </c>
      <c r="AA2805" s="14">
        <f t="shared" si="917"/>
        <v>0</v>
      </c>
      <c r="AB2805" s="14">
        <f t="shared" si="919"/>
        <v>0</v>
      </c>
      <c r="AC2805" s="15">
        <f t="shared" si="918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920">N2806+S2806</f>
        <v>836</v>
      </c>
      <c r="Y2806" s="52">
        <f t="shared" ref="Y2806:Y2820" si="921">O2806+T2806</f>
        <v>0</v>
      </c>
      <c r="Z2806" s="52">
        <f t="shared" ref="Z2806:Z2820" si="922">P2806+U2806</f>
        <v>0</v>
      </c>
      <c r="AA2806" s="52">
        <f t="shared" ref="AA2806:AA2820" si="923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801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920"/>
        <v>972.8</v>
      </c>
      <c r="Y2807" s="14">
        <f t="shared" si="921"/>
        <v>0</v>
      </c>
      <c r="Z2807" s="14">
        <f t="shared" si="922"/>
        <v>0</v>
      </c>
      <c r="AA2807" s="14">
        <f t="shared" si="923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800</v>
      </c>
      <c r="AF2807" s="60"/>
    </row>
    <row r="2808" spans="1:32">
      <c r="A2808" s="99" t="s">
        <v>802</v>
      </c>
      <c r="B2808" s="91">
        <v>0</v>
      </c>
      <c r="C2808" s="21" t="s">
        <v>835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920"/>
        <v>790.4</v>
      </c>
      <c r="Y2808" s="14">
        <f t="shared" si="921"/>
        <v>0</v>
      </c>
      <c r="Z2808" s="14">
        <f t="shared" si="922"/>
        <v>0</v>
      </c>
      <c r="AA2808" s="14">
        <f t="shared" si="923"/>
        <v>0</v>
      </c>
      <c r="AB2808" s="14">
        <f>R2808+W2808</f>
        <v>0</v>
      </c>
      <c r="AC2808" s="15">
        <f t="shared" ref="AC2808:AC2820" si="924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803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920"/>
        <v>790.4</v>
      </c>
      <c r="Y2809" s="14">
        <f t="shared" si="921"/>
        <v>0</v>
      </c>
      <c r="Z2809" s="14">
        <f t="shared" si="922"/>
        <v>0</v>
      </c>
      <c r="AA2809" s="14">
        <f t="shared" si="923"/>
        <v>0</v>
      </c>
      <c r="AB2809" s="14">
        <f t="shared" ref="AB2809:AB2820" si="925">R2809+W2809</f>
        <v>0</v>
      </c>
      <c r="AC2809" s="15">
        <f t="shared" si="924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804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920"/>
        <v>790.4</v>
      </c>
      <c r="Y2810" s="14">
        <f t="shared" si="921"/>
        <v>0</v>
      </c>
      <c r="Z2810" s="14">
        <f t="shared" si="922"/>
        <v>0</v>
      </c>
      <c r="AA2810" s="14">
        <f t="shared" si="923"/>
        <v>0</v>
      </c>
      <c r="AB2810" s="14">
        <f t="shared" si="925"/>
        <v>0</v>
      </c>
      <c r="AC2810" s="15">
        <f t="shared" si="924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654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920"/>
        <v>790.4</v>
      </c>
      <c r="Y2811" s="14">
        <f t="shared" si="921"/>
        <v>0</v>
      </c>
      <c r="Z2811" s="14">
        <f t="shared" si="922"/>
        <v>0</v>
      </c>
      <c r="AA2811" s="14">
        <f t="shared" si="923"/>
        <v>0</v>
      </c>
      <c r="AB2811" s="14">
        <f t="shared" si="925"/>
        <v>0</v>
      </c>
      <c r="AC2811" s="15">
        <f t="shared" si="924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595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920"/>
        <v>271.70000000000005</v>
      </c>
      <c r="Y2812" s="14">
        <f t="shared" si="921"/>
        <v>649.79999999999995</v>
      </c>
      <c r="Z2812" s="14">
        <f t="shared" si="922"/>
        <v>0</v>
      </c>
      <c r="AA2812" s="14">
        <f t="shared" si="923"/>
        <v>0</v>
      </c>
      <c r="AB2812" s="14">
        <f t="shared" si="925"/>
        <v>0</v>
      </c>
      <c r="AC2812" s="15">
        <f t="shared" si="924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830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920"/>
        <v>271.70000000000005</v>
      </c>
      <c r="Y2813" s="14">
        <f t="shared" si="921"/>
        <v>0</v>
      </c>
      <c r="Z2813" s="14">
        <f t="shared" si="922"/>
        <v>649.79999999999995</v>
      </c>
      <c r="AA2813" s="14">
        <f t="shared" si="923"/>
        <v>0</v>
      </c>
      <c r="AB2813" s="14">
        <f t="shared" si="925"/>
        <v>0</v>
      </c>
      <c r="AC2813" s="15">
        <f t="shared" si="924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831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920"/>
        <v>271.70000000000005</v>
      </c>
      <c r="Y2814" s="14">
        <f t="shared" si="921"/>
        <v>0</v>
      </c>
      <c r="Z2814" s="14">
        <f t="shared" si="922"/>
        <v>0</v>
      </c>
      <c r="AA2814" s="14">
        <f t="shared" si="923"/>
        <v>649.79999999999995</v>
      </c>
      <c r="AB2814" s="14">
        <f t="shared" si="925"/>
        <v>0</v>
      </c>
      <c r="AC2814" s="15">
        <f t="shared" si="924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832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920"/>
        <v>271.70000000000005</v>
      </c>
      <c r="Y2815" s="14">
        <f t="shared" si="921"/>
        <v>0</v>
      </c>
      <c r="Z2815" s="14">
        <f t="shared" si="922"/>
        <v>0</v>
      </c>
      <c r="AA2815" s="14">
        <f t="shared" si="923"/>
        <v>0</v>
      </c>
      <c r="AB2815" s="14">
        <f t="shared" si="925"/>
        <v>649.79999999999995</v>
      </c>
      <c r="AC2815" s="15">
        <f t="shared" si="924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833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920"/>
        <v>969</v>
      </c>
      <c r="Y2816" s="14">
        <f t="shared" si="921"/>
        <v>0</v>
      </c>
      <c r="Z2816" s="14">
        <f t="shared" si="922"/>
        <v>0</v>
      </c>
      <c r="AA2816" s="14">
        <f t="shared" si="923"/>
        <v>0</v>
      </c>
      <c r="AB2816" s="14">
        <f t="shared" si="925"/>
        <v>0</v>
      </c>
      <c r="AC2816" s="15">
        <f t="shared" si="924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834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920"/>
        <v>969</v>
      </c>
      <c r="Y2817" s="14">
        <f t="shared" si="921"/>
        <v>0</v>
      </c>
      <c r="Z2817" s="14">
        <f t="shared" si="922"/>
        <v>0</v>
      </c>
      <c r="AA2817" s="14">
        <f t="shared" si="923"/>
        <v>0</v>
      </c>
      <c r="AB2817" s="14">
        <f t="shared" si="925"/>
        <v>0</v>
      </c>
      <c r="AC2817" s="15">
        <f t="shared" si="924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920"/>
        <v>969</v>
      </c>
      <c r="Y2818" s="14">
        <f t="shared" si="921"/>
        <v>0</v>
      </c>
      <c r="Z2818" s="14">
        <f t="shared" si="922"/>
        <v>0</v>
      </c>
      <c r="AA2818" s="14">
        <f t="shared" si="923"/>
        <v>0</v>
      </c>
      <c r="AB2818" s="14">
        <f t="shared" si="925"/>
        <v>0</v>
      </c>
      <c r="AC2818" s="15">
        <f t="shared" si="924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920"/>
        <v>890.72</v>
      </c>
      <c r="Y2819" s="14">
        <f t="shared" si="921"/>
        <v>0</v>
      </c>
      <c r="Z2819" s="14">
        <f t="shared" si="922"/>
        <v>0</v>
      </c>
      <c r="AA2819" s="14">
        <f t="shared" si="923"/>
        <v>0</v>
      </c>
      <c r="AB2819" s="14">
        <f t="shared" si="925"/>
        <v>0</v>
      </c>
      <c r="AC2819" s="15">
        <f t="shared" si="924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920"/>
        <v>1091.3600000000001</v>
      </c>
      <c r="Y2820" s="14">
        <f t="shared" si="921"/>
        <v>0</v>
      </c>
      <c r="Z2820" s="14">
        <f t="shared" si="922"/>
        <v>0</v>
      </c>
      <c r="AA2820" s="14">
        <f t="shared" si="923"/>
        <v>0</v>
      </c>
      <c r="AB2820" s="14">
        <f t="shared" si="925"/>
        <v>0</v>
      </c>
      <c r="AC2820" s="15">
        <f t="shared" si="924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8" t="s">
        <v>126</v>
      </c>
      <c r="C2821" s="148"/>
      <c r="D2821" s="148"/>
      <c r="E2821" s="148"/>
      <c r="F2821" s="148"/>
      <c r="G2821" s="148"/>
      <c r="H2821" s="148"/>
      <c r="I2821" s="148"/>
      <c r="J2821" s="148"/>
      <c r="K2821" s="148"/>
      <c r="L2821" s="148"/>
      <c r="M2821" s="148"/>
      <c r="N2821" s="148"/>
      <c r="O2821" s="148"/>
      <c r="P2821" s="148"/>
      <c r="Q2821" s="148"/>
      <c r="R2821" s="148"/>
      <c r="S2821" s="148"/>
      <c r="T2821" s="148"/>
      <c r="U2821" s="148"/>
      <c r="V2821" s="148"/>
      <c r="W2821" s="148"/>
      <c r="X2821" s="148"/>
      <c r="Y2821" s="148"/>
      <c r="Z2821" s="148"/>
      <c r="AA2821" s="148"/>
      <c r="AB2821" s="148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26">N2822+S2822</f>
        <v>580</v>
      </c>
      <c r="Y2822" s="14">
        <f t="shared" ref="Y2822:Y2885" si="927">O2822+T2822</f>
        <v>0</v>
      </c>
      <c r="Z2822" s="14">
        <f t="shared" ref="Z2822:Z2885" si="928">P2822+U2822</f>
        <v>0</v>
      </c>
      <c r="AA2822" s="14">
        <f t="shared" ref="AA2822:AA2885" si="929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801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26"/>
        <v>672.80000000000018</v>
      </c>
      <c r="Y2823" s="14">
        <f t="shared" si="927"/>
        <v>0</v>
      </c>
      <c r="Z2823" s="14">
        <f t="shared" si="928"/>
        <v>0</v>
      </c>
      <c r="AA2823" s="14">
        <f t="shared" si="929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800</v>
      </c>
      <c r="AF2823" s="60"/>
    </row>
    <row r="2824" spans="1:32">
      <c r="A2824" s="99" t="s">
        <v>802</v>
      </c>
      <c r="B2824" s="87">
        <v>0</v>
      </c>
      <c r="C2824" s="21" t="s">
        <v>835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26"/>
        <v>545.20000000000005</v>
      </c>
      <c r="Y2824" s="14">
        <f t="shared" si="927"/>
        <v>0</v>
      </c>
      <c r="Z2824" s="14">
        <f t="shared" si="928"/>
        <v>0</v>
      </c>
      <c r="AA2824" s="14">
        <f t="shared" si="929"/>
        <v>0</v>
      </c>
      <c r="AB2824" s="14">
        <f>R2824+W2824</f>
        <v>0</v>
      </c>
      <c r="AC2824" s="15">
        <f t="shared" ref="AC2824:AC2836" si="930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803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26"/>
        <v>545.20000000000005</v>
      </c>
      <c r="Y2825" s="14">
        <f t="shared" si="927"/>
        <v>0</v>
      </c>
      <c r="Z2825" s="14">
        <f t="shared" si="928"/>
        <v>0</v>
      </c>
      <c r="AA2825" s="14">
        <f t="shared" si="929"/>
        <v>0</v>
      </c>
      <c r="AB2825" s="14">
        <f t="shared" ref="AB2825:AB2837" si="931">R2825+W2825</f>
        <v>0</v>
      </c>
      <c r="AC2825" s="15">
        <f t="shared" si="930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804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26"/>
        <v>545.20000000000005</v>
      </c>
      <c r="Y2826" s="14">
        <f t="shared" si="927"/>
        <v>0</v>
      </c>
      <c r="Z2826" s="14">
        <f t="shared" si="928"/>
        <v>0</v>
      </c>
      <c r="AA2826" s="14">
        <f t="shared" si="929"/>
        <v>0</v>
      </c>
      <c r="AB2826" s="14">
        <f t="shared" si="931"/>
        <v>0</v>
      </c>
      <c r="AC2826" s="15">
        <f t="shared" si="930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654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26"/>
        <v>545.20000000000005</v>
      </c>
      <c r="Y2827" s="14">
        <f t="shared" si="927"/>
        <v>0</v>
      </c>
      <c r="Z2827" s="14">
        <f t="shared" si="928"/>
        <v>0</v>
      </c>
      <c r="AA2827" s="14">
        <f t="shared" si="929"/>
        <v>0</v>
      </c>
      <c r="AB2827" s="14">
        <f t="shared" si="931"/>
        <v>0</v>
      </c>
      <c r="AC2827" s="15">
        <f t="shared" si="930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595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26"/>
        <v>188.5</v>
      </c>
      <c r="Y2828" s="14">
        <f t="shared" si="927"/>
        <v>452.4</v>
      </c>
      <c r="Z2828" s="14">
        <f t="shared" si="928"/>
        <v>0</v>
      </c>
      <c r="AA2828" s="14">
        <f t="shared" si="929"/>
        <v>0</v>
      </c>
      <c r="AB2828" s="14">
        <f t="shared" si="931"/>
        <v>0</v>
      </c>
      <c r="AC2828" s="15">
        <f t="shared" si="930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830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26"/>
        <v>188.5</v>
      </c>
      <c r="Y2829" s="14">
        <f t="shared" si="927"/>
        <v>0</v>
      </c>
      <c r="Z2829" s="14">
        <f t="shared" si="928"/>
        <v>452.4</v>
      </c>
      <c r="AA2829" s="14">
        <f t="shared" si="929"/>
        <v>0</v>
      </c>
      <c r="AB2829" s="14">
        <f t="shared" si="931"/>
        <v>0</v>
      </c>
      <c r="AC2829" s="15">
        <f t="shared" si="930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831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26"/>
        <v>188.5</v>
      </c>
      <c r="Y2830" s="14">
        <f t="shared" si="927"/>
        <v>0</v>
      </c>
      <c r="Z2830" s="14">
        <f t="shared" si="928"/>
        <v>0</v>
      </c>
      <c r="AA2830" s="14">
        <f t="shared" si="929"/>
        <v>452.4</v>
      </c>
      <c r="AB2830" s="14">
        <f t="shared" si="931"/>
        <v>0</v>
      </c>
      <c r="AC2830" s="15">
        <f t="shared" si="930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832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26"/>
        <v>188.5</v>
      </c>
      <c r="Y2831" s="14">
        <f t="shared" si="927"/>
        <v>0</v>
      </c>
      <c r="Z2831" s="14">
        <f t="shared" si="928"/>
        <v>0</v>
      </c>
      <c r="AA2831" s="14">
        <f t="shared" si="929"/>
        <v>0</v>
      </c>
      <c r="AB2831" s="14">
        <f t="shared" si="931"/>
        <v>452.4</v>
      </c>
      <c r="AC2831" s="15">
        <f t="shared" si="930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833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26"/>
        <v>671.64</v>
      </c>
      <c r="Y2832" s="14">
        <f t="shared" si="927"/>
        <v>0</v>
      </c>
      <c r="Z2832" s="14">
        <f t="shared" si="928"/>
        <v>0</v>
      </c>
      <c r="AA2832" s="14">
        <f t="shared" si="929"/>
        <v>0</v>
      </c>
      <c r="AB2832" s="14">
        <f t="shared" si="931"/>
        <v>0</v>
      </c>
      <c r="AC2832" s="15">
        <f t="shared" si="930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834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26"/>
        <v>671.64</v>
      </c>
      <c r="Y2833" s="14">
        <f t="shared" si="927"/>
        <v>0</v>
      </c>
      <c r="Z2833" s="14">
        <f t="shared" si="928"/>
        <v>0</v>
      </c>
      <c r="AA2833" s="14">
        <f t="shared" si="929"/>
        <v>0</v>
      </c>
      <c r="AB2833" s="14">
        <f t="shared" si="931"/>
        <v>0</v>
      </c>
      <c r="AC2833" s="15">
        <f t="shared" si="930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26"/>
        <v>671.64</v>
      </c>
      <c r="Y2834" s="14">
        <f t="shared" si="927"/>
        <v>0</v>
      </c>
      <c r="Z2834" s="14">
        <f t="shared" si="928"/>
        <v>0</v>
      </c>
      <c r="AA2834" s="14">
        <f t="shared" si="929"/>
        <v>0</v>
      </c>
      <c r="AB2834" s="14">
        <f t="shared" si="931"/>
        <v>0</v>
      </c>
      <c r="AC2834" s="15">
        <f t="shared" si="930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26"/>
        <v>610.62400000000014</v>
      </c>
      <c r="Y2835" s="14">
        <f t="shared" si="927"/>
        <v>0</v>
      </c>
      <c r="Z2835" s="14">
        <f t="shared" si="928"/>
        <v>0</v>
      </c>
      <c r="AA2835" s="14">
        <f t="shared" si="929"/>
        <v>0</v>
      </c>
      <c r="AB2835" s="14">
        <f t="shared" si="931"/>
        <v>0</v>
      </c>
      <c r="AC2835" s="15">
        <f t="shared" si="930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26"/>
        <v>757.24800000000016</v>
      </c>
      <c r="Y2836" s="14">
        <f t="shared" si="927"/>
        <v>0</v>
      </c>
      <c r="Z2836" s="14">
        <f t="shared" si="928"/>
        <v>0</v>
      </c>
      <c r="AA2836" s="14">
        <f t="shared" si="929"/>
        <v>0</v>
      </c>
      <c r="AB2836" s="14">
        <f t="shared" si="931"/>
        <v>0</v>
      </c>
      <c r="AC2836" s="15">
        <f t="shared" si="930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26"/>
        <v>570</v>
      </c>
      <c r="Y2837" s="52">
        <f t="shared" si="927"/>
        <v>0</v>
      </c>
      <c r="Z2837" s="52">
        <f t="shared" si="928"/>
        <v>0</v>
      </c>
      <c r="AA2837" s="52">
        <f t="shared" si="929"/>
        <v>0</v>
      </c>
      <c r="AB2837" s="52">
        <f t="shared" si="931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801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26"/>
        <v>661.2</v>
      </c>
      <c r="Y2838" s="14">
        <f t="shared" si="927"/>
        <v>0</v>
      </c>
      <c r="Z2838" s="14">
        <f t="shared" si="928"/>
        <v>0</v>
      </c>
      <c r="AA2838" s="14">
        <f t="shared" si="929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802</v>
      </c>
      <c r="B2839" s="89">
        <v>0</v>
      </c>
      <c r="C2839" s="21" t="s">
        <v>835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26"/>
        <v>535.79999999999995</v>
      </c>
      <c r="Y2839" s="14">
        <f t="shared" si="927"/>
        <v>0</v>
      </c>
      <c r="Z2839" s="14">
        <f t="shared" si="928"/>
        <v>0</v>
      </c>
      <c r="AA2839" s="14">
        <f t="shared" si="929"/>
        <v>0</v>
      </c>
      <c r="AB2839" s="14">
        <f>R2839+W2839</f>
        <v>0</v>
      </c>
      <c r="AC2839" s="15">
        <f t="shared" ref="AC2839:AC2851" si="932">ROUND(X2839+Y2839+Z2839+AA2839+AB2839,1)</f>
        <v>535.79999999999995</v>
      </c>
      <c r="AD2839" s="48">
        <f>(ROUND(AC2839-AC2837,1)/AC2837)</f>
        <v>-6.0000000000000005E-2</v>
      </c>
      <c r="AE2839" s="113" t="s">
        <v>800</v>
      </c>
      <c r="AF2839" s="60"/>
    </row>
    <row r="2840" spans="1:32">
      <c r="A2840" s="99" t="s">
        <v>803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26"/>
        <v>535.79999999999995</v>
      </c>
      <c r="Y2840" s="14">
        <f t="shared" si="927"/>
        <v>0</v>
      </c>
      <c r="Z2840" s="14">
        <f t="shared" si="928"/>
        <v>0</v>
      </c>
      <c r="AA2840" s="14">
        <f t="shared" si="929"/>
        <v>0</v>
      </c>
      <c r="AB2840" s="14">
        <f t="shared" ref="AB2840:AB2852" si="933">R2840+W2840</f>
        <v>0</v>
      </c>
      <c r="AC2840" s="15">
        <f t="shared" si="932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804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26"/>
        <v>535.79999999999995</v>
      </c>
      <c r="Y2841" s="14">
        <f t="shared" si="927"/>
        <v>0</v>
      </c>
      <c r="Z2841" s="14">
        <f t="shared" si="928"/>
        <v>0</v>
      </c>
      <c r="AA2841" s="14">
        <f t="shared" si="929"/>
        <v>0</v>
      </c>
      <c r="AB2841" s="14">
        <f t="shared" si="933"/>
        <v>0</v>
      </c>
      <c r="AC2841" s="15">
        <f t="shared" si="932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654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26"/>
        <v>535.79999999999995</v>
      </c>
      <c r="Y2842" s="14">
        <f t="shared" si="927"/>
        <v>0</v>
      </c>
      <c r="Z2842" s="14">
        <f t="shared" si="928"/>
        <v>0</v>
      </c>
      <c r="AA2842" s="14">
        <f t="shared" si="929"/>
        <v>0</v>
      </c>
      <c r="AB2842" s="14">
        <f t="shared" si="933"/>
        <v>0</v>
      </c>
      <c r="AC2842" s="15">
        <f t="shared" si="932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595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26"/>
        <v>185.25000000000003</v>
      </c>
      <c r="Y2843" s="14">
        <f t="shared" si="927"/>
        <v>444.6</v>
      </c>
      <c r="Z2843" s="14">
        <f t="shared" si="928"/>
        <v>0</v>
      </c>
      <c r="AA2843" s="14">
        <f t="shared" si="929"/>
        <v>0</v>
      </c>
      <c r="AB2843" s="14">
        <f t="shared" si="933"/>
        <v>0</v>
      </c>
      <c r="AC2843" s="15">
        <f t="shared" si="932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830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26"/>
        <v>185.25000000000003</v>
      </c>
      <c r="Y2844" s="14">
        <f t="shared" si="927"/>
        <v>0</v>
      </c>
      <c r="Z2844" s="14">
        <f t="shared" si="928"/>
        <v>444.6</v>
      </c>
      <c r="AA2844" s="14">
        <f t="shared" si="929"/>
        <v>0</v>
      </c>
      <c r="AB2844" s="14">
        <f t="shared" si="933"/>
        <v>0</v>
      </c>
      <c r="AC2844" s="15">
        <f t="shared" si="932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831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26"/>
        <v>185.25000000000003</v>
      </c>
      <c r="Y2845" s="14">
        <f t="shared" si="927"/>
        <v>0</v>
      </c>
      <c r="Z2845" s="14">
        <f t="shared" si="928"/>
        <v>0</v>
      </c>
      <c r="AA2845" s="14">
        <f t="shared" si="929"/>
        <v>444.6</v>
      </c>
      <c r="AB2845" s="14">
        <f t="shared" si="933"/>
        <v>0</v>
      </c>
      <c r="AC2845" s="15">
        <f t="shared" si="932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832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26"/>
        <v>185.25000000000003</v>
      </c>
      <c r="Y2846" s="14">
        <f t="shared" si="927"/>
        <v>0</v>
      </c>
      <c r="Z2846" s="14">
        <f t="shared" si="928"/>
        <v>0</v>
      </c>
      <c r="AA2846" s="14">
        <f t="shared" si="929"/>
        <v>0</v>
      </c>
      <c r="AB2846" s="14">
        <f t="shared" si="933"/>
        <v>444.6</v>
      </c>
      <c r="AC2846" s="15">
        <f t="shared" si="932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833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26"/>
        <v>660.06</v>
      </c>
      <c r="Y2847" s="14">
        <f t="shared" si="927"/>
        <v>0</v>
      </c>
      <c r="Z2847" s="14">
        <f t="shared" si="928"/>
        <v>0</v>
      </c>
      <c r="AA2847" s="14">
        <f t="shared" si="929"/>
        <v>0</v>
      </c>
      <c r="AB2847" s="14">
        <f t="shared" si="933"/>
        <v>0</v>
      </c>
      <c r="AC2847" s="15">
        <f t="shared" si="932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834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26"/>
        <v>660.06</v>
      </c>
      <c r="Y2848" s="14">
        <f t="shared" si="927"/>
        <v>0</v>
      </c>
      <c r="Z2848" s="14">
        <f t="shared" si="928"/>
        <v>0</v>
      </c>
      <c r="AA2848" s="14">
        <f t="shared" si="929"/>
        <v>0</v>
      </c>
      <c r="AB2848" s="14">
        <f t="shared" si="933"/>
        <v>0</v>
      </c>
      <c r="AC2848" s="15">
        <f t="shared" si="932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26"/>
        <v>660.06</v>
      </c>
      <c r="Y2849" s="14">
        <f t="shared" si="927"/>
        <v>0</v>
      </c>
      <c r="Z2849" s="14">
        <f t="shared" si="928"/>
        <v>0</v>
      </c>
      <c r="AA2849" s="14">
        <f t="shared" si="929"/>
        <v>0</v>
      </c>
      <c r="AB2849" s="14">
        <f t="shared" si="933"/>
        <v>0</v>
      </c>
      <c r="AC2849" s="15">
        <f t="shared" si="932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26"/>
        <v>600.096</v>
      </c>
      <c r="Y2850" s="14">
        <f t="shared" si="927"/>
        <v>0</v>
      </c>
      <c r="Z2850" s="14">
        <f t="shared" si="928"/>
        <v>0</v>
      </c>
      <c r="AA2850" s="14">
        <f t="shared" si="929"/>
        <v>0</v>
      </c>
      <c r="AB2850" s="14">
        <f t="shared" si="933"/>
        <v>0</v>
      </c>
      <c r="AC2850" s="15">
        <f t="shared" si="932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26"/>
        <v>744.19200000000001</v>
      </c>
      <c r="Y2851" s="14">
        <f t="shared" si="927"/>
        <v>0</v>
      </c>
      <c r="Z2851" s="14">
        <f t="shared" si="928"/>
        <v>0</v>
      </c>
      <c r="AA2851" s="14">
        <f t="shared" si="929"/>
        <v>0</v>
      </c>
      <c r="AB2851" s="14">
        <f t="shared" si="933"/>
        <v>0</v>
      </c>
      <c r="AC2851" s="15">
        <f t="shared" si="932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26"/>
        <v>598</v>
      </c>
      <c r="Y2852" s="52">
        <f t="shared" si="927"/>
        <v>0</v>
      </c>
      <c r="Z2852" s="52">
        <f t="shared" si="928"/>
        <v>0</v>
      </c>
      <c r="AA2852" s="52">
        <f t="shared" si="929"/>
        <v>0</v>
      </c>
      <c r="AB2852" s="52">
        <f t="shared" si="933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801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26"/>
        <v>690</v>
      </c>
      <c r="Y2853" s="14">
        <f t="shared" si="927"/>
        <v>0</v>
      </c>
      <c r="Z2853" s="14">
        <f t="shared" si="928"/>
        <v>0</v>
      </c>
      <c r="AA2853" s="14">
        <f t="shared" si="929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802</v>
      </c>
      <c r="B2854" s="87">
        <v>8</v>
      </c>
      <c r="C2854" s="21" t="s">
        <v>835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26"/>
        <v>561.20000000000005</v>
      </c>
      <c r="Y2854" s="14">
        <f t="shared" si="927"/>
        <v>0</v>
      </c>
      <c r="Z2854" s="14">
        <f t="shared" si="928"/>
        <v>0</v>
      </c>
      <c r="AA2854" s="14">
        <f t="shared" si="929"/>
        <v>0</v>
      </c>
      <c r="AB2854" s="14">
        <f>R2854+W2854</f>
        <v>0</v>
      </c>
      <c r="AC2854" s="15">
        <f t="shared" ref="AC2854:AC2866" si="934">ROUND(X2854+Y2854+Z2854+AA2854+AB2854,1)</f>
        <v>561.20000000000005</v>
      </c>
      <c r="AD2854" s="48">
        <f>(ROUND(AC2854-AC2852,1)/AC2852)</f>
        <v>-6.1538461538461535E-2</v>
      </c>
      <c r="AE2854" s="113" t="s">
        <v>800</v>
      </c>
      <c r="AF2854" s="60"/>
    </row>
    <row r="2855" spans="1:32">
      <c r="A2855" s="99" t="s">
        <v>803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26"/>
        <v>561.20000000000005</v>
      </c>
      <c r="Y2855" s="14">
        <f t="shared" si="927"/>
        <v>0</v>
      </c>
      <c r="Z2855" s="14">
        <f t="shared" si="928"/>
        <v>0</v>
      </c>
      <c r="AA2855" s="14">
        <f t="shared" si="929"/>
        <v>0</v>
      </c>
      <c r="AB2855" s="14">
        <f t="shared" ref="AB2855:AB2867" si="935">R2855+W2855</f>
        <v>0</v>
      </c>
      <c r="AC2855" s="15">
        <f t="shared" si="934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804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26"/>
        <v>561.20000000000005</v>
      </c>
      <c r="Y2856" s="14">
        <f t="shared" si="927"/>
        <v>0</v>
      </c>
      <c r="Z2856" s="14">
        <f t="shared" si="928"/>
        <v>0</v>
      </c>
      <c r="AA2856" s="14">
        <f t="shared" si="929"/>
        <v>0</v>
      </c>
      <c r="AB2856" s="14">
        <f t="shared" si="935"/>
        <v>0</v>
      </c>
      <c r="AC2856" s="15">
        <f t="shared" si="934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654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26"/>
        <v>561.20000000000005</v>
      </c>
      <c r="Y2857" s="14">
        <f t="shared" si="927"/>
        <v>0</v>
      </c>
      <c r="Z2857" s="14">
        <f t="shared" si="928"/>
        <v>0</v>
      </c>
      <c r="AA2857" s="14">
        <f t="shared" si="929"/>
        <v>0</v>
      </c>
      <c r="AB2857" s="14">
        <f t="shared" si="935"/>
        <v>0</v>
      </c>
      <c r="AC2857" s="15">
        <f t="shared" si="934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595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26"/>
        <v>196.04000000000002</v>
      </c>
      <c r="Y2858" s="14">
        <f t="shared" si="927"/>
        <v>465.75</v>
      </c>
      <c r="Z2858" s="14">
        <f t="shared" si="928"/>
        <v>0</v>
      </c>
      <c r="AA2858" s="14">
        <f t="shared" si="929"/>
        <v>0</v>
      </c>
      <c r="AB2858" s="14">
        <f t="shared" si="935"/>
        <v>0</v>
      </c>
      <c r="AC2858" s="15">
        <f t="shared" si="934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830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26"/>
        <v>196.04000000000002</v>
      </c>
      <c r="Y2859" s="14">
        <f t="shared" si="927"/>
        <v>0</v>
      </c>
      <c r="Z2859" s="14">
        <f t="shared" si="928"/>
        <v>465.75</v>
      </c>
      <c r="AA2859" s="14">
        <f t="shared" si="929"/>
        <v>0</v>
      </c>
      <c r="AB2859" s="14">
        <f t="shared" si="935"/>
        <v>0</v>
      </c>
      <c r="AC2859" s="15">
        <f t="shared" si="934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831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26"/>
        <v>196.04000000000002</v>
      </c>
      <c r="Y2860" s="14">
        <f t="shared" si="927"/>
        <v>0</v>
      </c>
      <c r="Z2860" s="14">
        <f t="shared" si="928"/>
        <v>0</v>
      </c>
      <c r="AA2860" s="14">
        <f t="shared" si="929"/>
        <v>465.75</v>
      </c>
      <c r="AB2860" s="14">
        <f t="shared" si="935"/>
        <v>0</v>
      </c>
      <c r="AC2860" s="15">
        <f t="shared" si="934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832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26"/>
        <v>196.04000000000002</v>
      </c>
      <c r="Y2861" s="14">
        <f t="shared" si="927"/>
        <v>0</v>
      </c>
      <c r="Z2861" s="14">
        <f t="shared" si="928"/>
        <v>0</v>
      </c>
      <c r="AA2861" s="14">
        <f t="shared" si="929"/>
        <v>0</v>
      </c>
      <c r="AB2861" s="14">
        <f t="shared" si="935"/>
        <v>465.75</v>
      </c>
      <c r="AC2861" s="15">
        <f t="shared" si="934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833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26"/>
        <v>690</v>
      </c>
      <c r="Y2862" s="14">
        <f t="shared" si="927"/>
        <v>0</v>
      </c>
      <c r="Z2862" s="14">
        <f t="shared" si="928"/>
        <v>0</v>
      </c>
      <c r="AA2862" s="14">
        <f t="shared" si="929"/>
        <v>0</v>
      </c>
      <c r="AB2862" s="14">
        <f t="shared" si="935"/>
        <v>0</v>
      </c>
      <c r="AC2862" s="15">
        <f t="shared" si="934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834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26"/>
        <v>690</v>
      </c>
      <c r="Y2863" s="14">
        <f t="shared" si="927"/>
        <v>0</v>
      </c>
      <c r="Z2863" s="14">
        <f t="shared" si="928"/>
        <v>0</v>
      </c>
      <c r="AA2863" s="14">
        <f t="shared" si="929"/>
        <v>0</v>
      </c>
      <c r="AB2863" s="14">
        <f t="shared" si="935"/>
        <v>0</v>
      </c>
      <c r="AC2863" s="15">
        <f t="shared" si="934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26"/>
        <v>690</v>
      </c>
      <c r="Y2864" s="14">
        <f t="shared" si="927"/>
        <v>0</v>
      </c>
      <c r="Z2864" s="14">
        <f t="shared" si="928"/>
        <v>0</v>
      </c>
      <c r="AA2864" s="14">
        <f t="shared" si="929"/>
        <v>0</v>
      </c>
      <c r="AB2864" s="14">
        <f t="shared" si="935"/>
        <v>0</v>
      </c>
      <c r="AC2864" s="15">
        <f t="shared" si="934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26"/>
        <v>648.6</v>
      </c>
      <c r="Y2865" s="14">
        <f t="shared" si="927"/>
        <v>0</v>
      </c>
      <c r="Z2865" s="14">
        <f t="shared" si="928"/>
        <v>0</v>
      </c>
      <c r="AA2865" s="14">
        <f t="shared" si="929"/>
        <v>0</v>
      </c>
      <c r="AB2865" s="14">
        <f t="shared" si="935"/>
        <v>0</v>
      </c>
      <c r="AC2865" s="15">
        <f t="shared" si="934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26"/>
        <v>755.31999999999994</v>
      </c>
      <c r="Y2866" s="14">
        <f t="shared" si="927"/>
        <v>0</v>
      </c>
      <c r="Z2866" s="14">
        <f t="shared" si="928"/>
        <v>0</v>
      </c>
      <c r="AA2866" s="14">
        <f t="shared" si="929"/>
        <v>0</v>
      </c>
      <c r="AB2866" s="14">
        <f t="shared" si="935"/>
        <v>0</v>
      </c>
      <c r="AC2866" s="15">
        <f t="shared" si="934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26"/>
        <v>587.59999999999991</v>
      </c>
      <c r="Y2867" s="52">
        <f t="shared" si="927"/>
        <v>0</v>
      </c>
      <c r="Z2867" s="52">
        <f t="shared" si="928"/>
        <v>0</v>
      </c>
      <c r="AA2867" s="52">
        <f t="shared" si="929"/>
        <v>0</v>
      </c>
      <c r="AB2867" s="52">
        <f t="shared" si="935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801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26"/>
        <v>678</v>
      </c>
      <c r="Y2868" s="14">
        <f t="shared" si="927"/>
        <v>0</v>
      </c>
      <c r="Z2868" s="14">
        <f t="shared" si="928"/>
        <v>0</v>
      </c>
      <c r="AA2868" s="14">
        <f t="shared" si="929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802</v>
      </c>
      <c r="B2869" s="89">
        <v>10</v>
      </c>
      <c r="C2869" s="21" t="s">
        <v>835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26"/>
        <v>551.43999999999994</v>
      </c>
      <c r="Y2869" s="14">
        <f t="shared" si="927"/>
        <v>0</v>
      </c>
      <c r="Z2869" s="14">
        <f t="shared" si="928"/>
        <v>0</v>
      </c>
      <c r="AA2869" s="14">
        <f t="shared" si="929"/>
        <v>0</v>
      </c>
      <c r="AB2869" s="14">
        <f>R2869+W2869</f>
        <v>0</v>
      </c>
      <c r="AC2869" s="15">
        <f t="shared" ref="AC2869:AC2881" si="936">ROUND(X2869+Y2869+Z2869+AA2869+AB2869,1)</f>
        <v>551.4</v>
      </c>
      <c r="AD2869" s="48">
        <f>(ROUND(AC2869-AC2867,1)/AC2867)</f>
        <v>-6.1606535057862497E-2</v>
      </c>
      <c r="AE2869" s="113" t="s">
        <v>800</v>
      </c>
      <c r="AF2869" s="60"/>
    </row>
    <row r="2870" spans="1:32">
      <c r="A2870" s="99" t="s">
        <v>803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26"/>
        <v>551.43999999999994</v>
      </c>
      <c r="Y2870" s="14">
        <f t="shared" si="927"/>
        <v>0</v>
      </c>
      <c r="Z2870" s="14">
        <f t="shared" si="928"/>
        <v>0</v>
      </c>
      <c r="AA2870" s="14">
        <f t="shared" si="929"/>
        <v>0</v>
      </c>
      <c r="AB2870" s="14">
        <f t="shared" ref="AB2870:AB2882" si="937">R2870+W2870</f>
        <v>0</v>
      </c>
      <c r="AC2870" s="15">
        <f t="shared" si="936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804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26"/>
        <v>551.43999999999994</v>
      </c>
      <c r="Y2871" s="14">
        <f t="shared" si="927"/>
        <v>0</v>
      </c>
      <c r="Z2871" s="14">
        <f t="shared" si="928"/>
        <v>0</v>
      </c>
      <c r="AA2871" s="14">
        <f t="shared" si="929"/>
        <v>0</v>
      </c>
      <c r="AB2871" s="14">
        <f t="shared" si="937"/>
        <v>0</v>
      </c>
      <c r="AC2871" s="15">
        <f t="shared" si="936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654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26"/>
        <v>551.43999999999994</v>
      </c>
      <c r="Y2872" s="14">
        <f t="shared" si="927"/>
        <v>0</v>
      </c>
      <c r="Z2872" s="14">
        <f t="shared" si="928"/>
        <v>0</v>
      </c>
      <c r="AA2872" s="14">
        <f t="shared" si="929"/>
        <v>0</v>
      </c>
      <c r="AB2872" s="14">
        <f t="shared" si="937"/>
        <v>0</v>
      </c>
      <c r="AC2872" s="15">
        <f t="shared" si="936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595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26"/>
        <v>192.66000000000003</v>
      </c>
      <c r="Y2873" s="14">
        <f t="shared" si="927"/>
        <v>457.65000000000003</v>
      </c>
      <c r="Z2873" s="14">
        <f t="shared" si="928"/>
        <v>0</v>
      </c>
      <c r="AA2873" s="14">
        <f t="shared" si="929"/>
        <v>0</v>
      </c>
      <c r="AB2873" s="14">
        <f t="shared" si="937"/>
        <v>0</v>
      </c>
      <c r="AC2873" s="15">
        <f t="shared" si="936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830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26"/>
        <v>192.66000000000003</v>
      </c>
      <c r="Y2874" s="14">
        <f t="shared" si="927"/>
        <v>0</v>
      </c>
      <c r="Z2874" s="14">
        <f t="shared" si="928"/>
        <v>457.65000000000003</v>
      </c>
      <c r="AA2874" s="14">
        <f t="shared" si="929"/>
        <v>0</v>
      </c>
      <c r="AB2874" s="14">
        <f t="shared" si="937"/>
        <v>0</v>
      </c>
      <c r="AC2874" s="15">
        <f t="shared" si="936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831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26"/>
        <v>192.66000000000003</v>
      </c>
      <c r="Y2875" s="14">
        <f t="shared" si="927"/>
        <v>0</v>
      </c>
      <c r="Z2875" s="14">
        <f t="shared" si="928"/>
        <v>0</v>
      </c>
      <c r="AA2875" s="14">
        <f t="shared" si="929"/>
        <v>457.65000000000003</v>
      </c>
      <c r="AB2875" s="14">
        <f t="shared" si="937"/>
        <v>0</v>
      </c>
      <c r="AC2875" s="15">
        <f t="shared" si="936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832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26"/>
        <v>192.66000000000003</v>
      </c>
      <c r="Y2876" s="14">
        <f t="shared" si="927"/>
        <v>0</v>
      </c>
      <c r="Z2876" s="14">
        <f t="shared" si="928"/>
        <v>0</v>
      </c>
      <c r="AA2876" s="14">
        <f t="shared" si="929"/>
        <v>0</v>
      </c>
      <c r="AB2876" s="14">
        <f t="shared" si="937"/>
        <v>457.65000000000003</v>
      </c>
      <c r="AC2876" s="15">
        <f t="shared" si="936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833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26"/>
        <v>678</v>
      </c>
      <c r="Y2877" s="14">
        <f t="shared" si="927"/>
        <v>0</v>
      </c>
      <c r="Z2877" s="14">
        <f t="shared" si="928"/>
        <v>0</v>
      </c>
      <c r="AA2877" s="14">
        <f t="shared" si="929"/>
        <v>0</v>
      </c>
      <c r="AB2877" s="14">
        <f t="shared" si="937"/>
        <v>0</v>
      </c>
      <c r="AC2877" s="15">
        <f t="shared" si="936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834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26"/>
        <v>678</v>
      </c>
      <c r="Y2878" s="14">
        <f t="shared" si="927"/>
        <v>0</v>
      </c>
      <c r="Z2878" s="14">
        <f t="shared" si="928"/>
        <v>0</v>
      </c>
      <c r="AA2878" s="14">
        <f t="shared" si="929"/>
        <v>0</v>
      </c>
      <c r="AB2878" s="14">
        <f t="shared" si="937"/>
        <v>0</v>
      </c>
      <c r="AC2878" s="15">
        <f t="shared" si="936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26"/>
        <v>678</v>
      </c>
      <c r="Y2879" s="14">
        <f t="shared" si="927"/>
        <v>0</v>
      </c>
      <c r="Z2879" s="14">
        <f t="shared" si="928"/>
        <v>0</v>
      </c>
      <c r="AA2879" s="14">
        <f t="shared" si="929"/>
        <v>0</v>
      </c>
      <c r="AB2879" s="14">
        <f t="shared" si="937"/>
        <v>0</v>
      </c>
      <c r="AC2879" s="15">
        <f t="shared" si="936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26"/>
        <v>637.32000000000005</v>
      </c>
      <c r="Y2880" s="14">
        <f t="shared" si="927"/>
        <v>0</v>
      </c>
      <c r="Z2880" s="14">
        <f t="shared" si="928"/>
        <v>0</v>
      </c>
      <c r="AA2880" s="14">
        <f t="shared" si="929"/>
        <v>0</v>
      </c>
      <c r="AB2880" s="14">
        <f t="shared" si="937"/>
        <v>0</v>
      </c>
      <c r="AC2880" s="15">
        <f t="shared" si="936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26"/>
        <v>742.18399999999997</v>
      </c>
      <c r="Y2881" s="14">
        <f t="shared" si="927"/>
        <v>0</v>
      </c>
      <c r="Z2881" s="14">
        <f t="shared" si="928"/>
        <v>0</v>
      </c>
      <c r="AA2881" s="14">
        <f t="shared" si="929"/>
        <v>0</v>
      </c>
      <c r="AB2881" s="14">
        <f t="shared" si="937"/>
        <v>0</v>
      </c>
      <c r="AC2881" s="15">
        <f t="shared" si="936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26"/>
        <v>604.80000000000007</v>
      </c>
      <c r="Y2882" s="52">
        <f t="shared" si="927"/>
        <v>0</v>
      </c>
      <c r="Z2882" s="52">
        <f t="shared" si="928"/>
        <v>0</v>
      </c>
      <c r="AA2882" s="52">
        <f t="shared" si="929"/>
        <v>0</v>
      </c>
      <c r="AB2882" s="52">
        <f t="shared" si="937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801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6"/>
        <v>699.84000000000015</v>
      </c>
      <c r="Y2883" s="14">
        <f t="shared" si="927"/>
        <v>0</v>
      </c>
      <c r="Z2883" s="14">
        <f t="shared" si="928"/>
        <v>0</v>
      </c>
      <c r="AA2883" s="14">
        <f t="shared" si="929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802</v>
      </c>
      <c r="B2884" s="87">
        <v>10</v>
      </c>
      <c r="C2884" s="21" t="s">
        <v>835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6"/>
        <v>565.92000000000007</v>
      </c>
      <c r="Y2884" s="14">
        <f t="shared" si="927"/>
        <v>0</v>
      </c>
      <c r="Z2884" s="14">
        <f t="shared" si="928"/>
        <v>0</v>
      </c>
      <c r="AA2884" s="14">
        <f t="shared" si="929"/>
        <v>0</v>
      </c>
      <c r="AB2884" s="14">
        <f>R2884+W2884</f>
        <v>0</v>
      </c>
      <c r="AC2884" s="15">
        <f t="shared" ref="AC2884:AC2896" si="938">ROUND(X2884+Y2884+Z2884+AA2884+AB2884,1)</f>
        <v>565.9</v>
      </c>
      <c r="AD2884" s="48">
        <f>(ROUND(AC2884-AC2882,1)/AC2882)</f>
        <v>-6.4318783068783067E-2</v>
      </c>
      <c r="AE2884" s="113" t="s">
        <v>800</v>
      </c>
      <c r="AF2884" s="60"/>
    </row>
    <row r="2885" spans="1:32">
      <c r="A2885" s="99" t="s">
        <v>803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6"/>
        <v>565.92000000000007</v>
      </c>
      <c r="Y2885" s="14">
        <f t="shared" si="927"/>
        <v>0</v>
      </c>
      <c r="Z2885" s="14">
        <f t="shared" si="928"/>
        <v>0</v>
      </c>
      <c r="AA2885" s="14">
        <f t="shared" si="929"/>
        <v>0</v>
      </c>
      <c r="AB2885" s="14">
        <f t="shared" ref="AB2885:AB2896" si="939">R2885+W2885</f>
        <v>0</v>
      </c>
      <c r="AC2885" s="15">
        <f t="shared" si="938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804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40">N2886+S2886</f>
        <v>565.92000000000007</v>
      </c>
      <c r="Y2886" s="14">
        <f t="shared" ref="Y2886:Y2896" si="941">O2886+T2886</f>
        <v>0</v>
      </c>
      <c r="Z2886" s="14">
        <f t="shared" ref="Z2886:Z2896" si="942">P2886+U2886</f>
        <v>0</v>
      </c>
      <c r="AA2886" s="14">
        <f t="shared" ref="AA2886:AA2896" si="943">Q2886+V2886</f>
        <v>0</v>
      </c>
      <c r="AB2886" s="14">
        <f t="shared" si="939"/>
        <v>0</v>
      </c>
      <c r="AC2886" s="15">
        <f t="shared" si="938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654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40"/>
        <v>565.92000000000007</v>
      </c>
      <c r="Y2887" s="14">
        <f t="shared" si="941"/>
        <v>0</v>
      </c>
      <c r="Z2887" s="14">
        <f t="shared" si="942"/>
        <v>0</v>
      </c>
      <c r="AA2887" s="14">
        <f t="shared" si="943"/>
        <v>0</v>
      </c>
      <c r="AB2887" s="14">
        <f t="shared" si="939"/>
        <v>0</v>
      </c>
      <c r="AC2887" s="15">
        <f t="shared" si="938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595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40"/>
        <v>196.56</v>
      </c>
      <c r="Y2888" s="14">
        <f t="shared" si="941"/>
        <v>469.8</v>
      </c>
      <c r="Z2888" s="14">
        <f t="shared" si="942"/>
        <v>0</v>
      </c>
      <c r="AA2888" s="14">
        <f t="shared" si="943"/>
        <v>0</v>
      </c>
      <c r="AB2888" s="14">
        <f t="shared" si="939"/>
        <v>0</v>
      </c>
      <c r="AC2888" s="15">
        <f t="shared" si="938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830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40"/>
        <v>196.56</v>
      </c>
      <c r="Y2889" s="14">
        <f t="shared" si="941"/>
        <v>0</v>
      </c>
      <c r="Z2889" s="14">
        <f t="shared" si="942"/>
        <v>437.40000000000003</v>
      </c>
      <c r="AA2889" s="14">
        <f t="shared" si="943"/>
        <v>0</v>
      </c>
      <c r="AB2889" s="14">
        <f t="shared" si="939"/>
        <v>0</v>
      </c>
      <c r="AC2889" s="15">
        <f t="shared" si="938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831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40"/>
        <v>196.56</v>
      </c>
      <c r="Y2890" s="14">
        <f t="shared" si="941"/>
        <v>0</v>
      </c>
      <c r="Z2890" s="14">
        <f t="shared" si="942"/>
        <v>0</v>
      </c>
      <c r="AA2890" s="14">
        <f t="shared" si="943"/>
        <v>469.8</v>
      </c>
      <c r="AB2890" s="14">
        <f t="shared" si="939"/>
        <v>0</v>
      </c>
      <c r="AC2890" s="15">
        <f t="shared" si="938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832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40"/>
        <v>196.56</v>
      </c>
      <c r="Y2891" s="14">
        <f t="shared" si="941"/>
        <v>0</v>
      </c>
      <c r="Z2891" s="14">
        <f t="shared" si="942"/>
        <v>0</v>
      </c>
      <c r="AA2891" s="14">
        <f t="shared" si="943"/>
        <v>0</v>
      </c>
      <c r="AB2891" s="14">
        <f t="shared" si="939"/>
        <v>437.40000000000003</v>
      </c>
      <c r="AC2891" s="15">
        <f t="shared" si="938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833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40"/>
        <v>696.6</v>
      </c>
      <c r="Y2892" s="14">
        <f t="shared" si="941"/>
        <v>0</v>
      </c>
      <c r="Z2892" s="14">
        <f t="shared" si="942"/>
        <v>0</v>
      </c>
      <c r="AA2892" s="14">
        <f t="shared" si="943"/>
        <v>0</v>
      </c>
      <c r="AB2892" s="14">
        <f t="shared" si="939"/>
        <v>0</v>
      </c>
      <c r="AC2892" s="15">
        <f t="shared" si="938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834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40"/>
        <v>696.6</v>
      </c>
      <c r="Y2893" s="14">
        <f t="shared" si="941"/>
        <v>0</v>
      </c>
      <c r="Z2893" s="14">
        <f t="shared" si="942"/>
        <v>0</v>
      </c>
      <c r="AA2893" s="14">
        <f t="shared" si="943"/>
        <v>0</v>
      </c>
      <c r="AB2893" s="14">
        <f t="shared" si="939"/>
        <v>0</v>
      </c>
      <c r="AC2893" s="15">
        <f t="shared" si="938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40"/>
        <v>696.6</v>
      </c>
      <c r="Y2894" s="14">
        <f t="shared" si="941"/>
        <v>0</v>
      </c>
      <c r="Z2894" s="14">
        <f t="shared" si="942"/>
        <v>0</v>
      </c>
      <c r="AA2894" s="14">
        <f t="shared" si="943"/>
        <v>0</v>
      </c>
      <c r="AB2894" s="14">
        <f t="shared" si="939"/>
        <v>0</v>
      </c>
      <c r="AC2894" s="15">
        <f t="shared" si="938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40"/>
        <v>650.5920000000001</v>
      </c>
      <c r="Y2895" s="14">
        <f t="shared" si="941"/>
        <v>0</v>
      </c>
      <c r="Z2895" s="14">
        <f t="shared" si="942"/>
        <v>0</v>
      </c>
      <c r="AA2895" s="14">
        <f t="shared" si="943"/>
        <v>0</v>
      </c>
      <c r="AB2895" s="14">
        <f t="shared" si="939"/>
        <v>0</v>
      </c>
      <c r="AC2895" s="15">
        <f t="shared" si="938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40"/>
        <v>769.82400000000007</v>
      </c>
      <c r="Y2896" s="14">
        <f t="shared" si="941"/>
        <v>0</v>
      </c>
      <c r="Z2896" s="14">
        <f t="shared" si="942"/>
        <v>0</v>
      </c>
      <c r="AA2896" s="14">
        <f t="shared" si="943"/>
        <v>0</v>
      </c>
      <c r="AB2896" s="14">
        <f t="shared" si="939"/>
        <v>0</v>
      </c>
      <c r="AC2896" s="15">
        <f t="shared" si="938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44">N2897+S2897</f>
        <v>593.6</v>
      </c>
      <c r="Y2897" s="52">
        <f t="shared" si="944"/>
        <v>0</v>
      </c>
      <c r="Z2897" s="52">
        <f t="shared" si="944"/>
        <v>0</v>
      </c>
      <c r="AA2897" s="52">
        <f t="shared" si="944"/>
        <v>0</v>
      </c>
      <c r="AB2897" s="52">
        <f t="shared" si="944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801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44"/>
        <v>720.80000000000007</v>
      </c>
      <c r="Y2898" s="14">
        <f t="shared" si="944"/>
        <v>0</v>
      </c>
      <c r="Z2898" s="14">
        <f t="shared" si="944"/>
        <v>0</v>
      </c>
      <c r="AA2898" s="14">
        <f t="shared" si="944"/>
        <v>0</v>
      </c>
      <c r="AB2898" s="14">
        <f t="shared" si="944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802</v>
      </c>
      <c r="B2899" s="89">
        <v>8</v>
      </c>
      <c r="C2899" s="21" t="s">
        <v>835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44"/>
        <v>555.44000000000005</v>
      </c>
      <c r="Y2899" s="14">
        <f t="shared" si="944"/>
        <v>0</v>
      </c>
      <c r="Z2899" s="14">
        <f t="shared" si="944"/>
        <v>0</v>
      </c>
      <c r="AA2899" s="14">
        <f t="shared" si="944"/>
        <v>0</v>
      </c>
      <c r="AB2899" s="14">
        <f t="shared" si="944"/>
        <v>0</v>
      </c>
      <c r="AC2899" s="15">
        <f t="shared" ref="AC2899:AC2911" si="945">ROUND(X2899+Y2899+Z2899+AA2899+AB2899,1)</f>
        <v>555.4</v>
      </c>
      <c r="AD2899" s="48">
        <f>(ROUND(AC2899-AC2897,1)/AC2897)</f>
        <v>-6.4353099730458219E-2</v>
      </c>
      <c r="AE2899" s="113" t="s">
        <v>800</v>
      </c>
      <c r="AF2899" s="60"/>
    </row>
    <row r="2900" spans="1:32">
      <c r="A2900" s="99" t="s">
        <v>803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44"/>
        <v>555.44000000000005</v>
      </c>
      <c r="Y2900" s="14">
        <f t="shared" si="944"/>
        <v>0</v>
      </c>
      <c r="Z2900" s="14">
        <f t="shared" si="944"/>
        <v>0</v>
      </c>
      <c r="AA2900" s="14">
        <f t="shared" si="944"/>
        <v>0</v>
      </c>
      <c r="AB2900" s="14">
        <f t="shared" si="944"/>
        <v>0</v>
      </c>
      <c r="AC2900" s="15">
        <f t="shared" si="945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804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46">N2901+S2901</f>
        <v>555.44000000000005</v>
      </c>
      <c r="Y2901" s="14">
        <f t="shared" ref="Y2901:Y3077" si="947">O2901+T2901</f>
        <v>0</v>
      </c>
      <c r="Z2901" s="14">
        <f t="shared" ref="Z2901:Z3077" si="948">P2901+U2901</f>
        <v>0</v>
      </c>
      <c r="AA2901" s="14">
        <f t="shared" ref="AA2901:AA3077" si="949">Q2901+V2901</f>
        <v>0</v>
      </c>
      <c r="AB2901" s="14">
        <f t="shared" ref="AB2901:AB2914" si="950">R2901+W2901</f>
        <v>0</v>
      </c>
      <c r="AC2901" s="15">
        <f t="shared" si="945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654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46"/>
        <v>555.44000000000005</v>
      </c>
      <c r="Y2902" s="14">
        <f t="shared" si="947"/>
        <v>0</v>
      </c>
      <c r="Z2902" s="14">
        <f t="shared" si="948"/>
        <v>0</v>
      </c>
      <c r="AA2902" s="14">
        <f t="shared" si="949"/>
        <v>0</v>
      </c>
      <c r="AB2902" s="14">
        <f t="shared" si="950"/>
        <v>0</v>
      </c>
      <c r="AC2902" s="15">
        <f t="shared" si="945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595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46"/>
        <v>192.92000000000002</v>
      </c>
      <c r="Y2903" s="14">
        <f t="shared" si="947"/>
        <v>461.1</v>
      </c>
      <c r="Z2903" s="14">
        <f t="shared" si="948"/>
        <v>0</v>
      </c>
      <c r="AA2903" s="14">
        <f t="shared" si="949"/>
        <v>0</v>
      </c>
      <c r="AB2903" s="14">
        <f t="shared" si="950"/>
        <v>0</v>
      </c>
      <c r="AC2903" s="15">
        <f t="shared" si="945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830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46"/>
        <v>192.92000000000002</v>
      </c>
      <c r="Y2904" s="14">
        <f t="shared" si="947"/>
        <v>0</v>
      </c>
      <c r="Z2904" s="14">
        <f t="shared" si="948"/>
        <v>461.1</v>
      </c>
      <c r="AA2904" s="14">
        <f t="shared" si="949"/>
        <v>0</v>
      </c>
      <c r="AB2904" s="14">
        <f t="shared" si="950"/>
        <v>0</v>
      </c>
      <c r="AC2904" s="15">
        <f t="shared" si="945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831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46"/>
        <v>192.92000000000002</v>
      </c>
      <c r="Y2905" s="14">
        <f t="shared" si="947"/>
        <v>0</v>
      </c>
      <c r="Z2905" s="14">
        <f t="shared" si="948"/>
        <v>0</v>
      </c>
      <c r="AA2905" s="14">
        <f t="shared" si="949"/>
        <v>461.1</v>
      </c>
      <c r="AB2905" s="14">
        <f t="shared" si="950"/>
        <v>0</v>
      </c>
      <c r="AC2905" s="15">
        <f t="shared" si="945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832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46"/>
        <v>192.92000000000002</v>
      </c>
      <c r="Y2906" s="14">
        <f t="shared" si="947"/>
        <v>0</v>
      </c>
      <c r="Z2906" s="14">
        <f t="shared" si="948"/>
        <v>0</v>
      </c>
      <c r="AA2906" s="14">
        <f t="shared" si="949"/>
        <v>0</v>
      </c>
      <c r="AB2906" s="14">
        <f t="shared" si="950"/>
        <v>461.1</v>
      </c>
      <c r="AC2906" s="15">
        <f t="shared" si="945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833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46"/>
        <v>683.7</v>
      </c>
      <c r="Y2907" s="14">
        <f t="shared" si="947"/>
        <v>0</v>
      </c>
      <c r="Z2907" s="14">
        <f t="shared" si="948"/>
        <v>0</v>
      </c>
      <c r="AA2907" s="14">
        <f t="shared" si="949"/>
        <v>0</v>
      </c>
      <c r="AB2907" s="14">
        <f t="shared" si="950"/>
        <v>0</v>
      </c>
      <c r="AC2907" s="15">
        <f t="shared" si="945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834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46"/>
        <v>683.7</v>
      </c>
      <c r="Y2908" s="14">
        <f t="shared" si="947"/>
        <v>0</v>
      </c>
      <c r="Z2908" s="14">
        <f t="shared" si="948"/>
        <v>0</v>
      </c>
      <c r="AA2908" s="14">
        <f t="shared" si="949"/>
        <v>0</v>
      </c>
      <c r="AB2908" s="14">
        <f t="shared" si="950"/>
        <v>0</v>
      </c>
      <c r="AC2908" s="15">
        <f t="shared" si="945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46"/>
        <v>683.7</v>
      </c>
      <c r="Y2909" s="14">
        <f t="shared" si="947"/>
        <v>0</v>
      </c>
      <c r="Z2909" s="14">
        <f t="shared" si="948"/>
        <v>0</v>
      </c>
      <c r="AA2909" s="14">
        <f t="shared" si="949"/>
        <v>0</v>
      </c>
      <c r="AB2909" s="14">
        <f t="shared" si="950"/>
        <v>0</v>
      </c>
      <c r="AC2909" s="15">
        <f t="shared" si="945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46"/>
        <v>697.05600000000004</v>
      </c>
      <c r="Y2910" s="14">
        <f t="shared" si="947"/>
        <v>0</v>
      </c>
      <c r="Z2910" s="14">
        <f t="shared" si="948"/>
        <v>0</v>
      </c>
      <c r="AA2910" s="14">
        <f t="shared" si="949"/>
        <v>0</v>
      </c>
      <c r="AB2910" s="14">
        <f t="shared" si="950"/>
        <v>0</v>
      </c>
      <c r="AC2910" s="15">
        <f t="shared" si="945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46"/>
        <v>697.05600000000004</v>
      </c>
      <c r="Y2911" s="14">
        <f t="shared" si="947"/>
        <v>0</v>
      </c>
      <c r="Z2911" s="14">
        <f t="shared" si="948"/>
        <v>0</v>
      </c>
      <c r="AA2911" s="14">
        <f t="shared" si="949"/>
        <v>0</v>
      </c>
      <c r="AB2911" s="14">
        <f t="shared" si="950"/>
        <v>0</v>
      </c>
      <c r="AC2911" s="15">
        <f t="shared" si="945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0</v>
      </c>
      <c r="H2912" s="11">
        <v>0</v>
      </c>
      <c r="I2912" s="51">
        <v>80</v>
      </c>
      <c r="J2912" s="51">
        <v>40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432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46"/>
        <v>612</v>
      </c>
      <c r="Y2912" s="52">
        <f t="shared" si="947"/>
        <v>0</v>
      </c>
      <c r="Z2912" s="52">
        <f t="shared" si="948"/>
        <v>0</v>
      </c>
      <c r="AA2912" s="52">
        <f t="shared" si="949"/>
        <v>0</v>
      </c>
      <c r="AB2912" s="52">
        <f t="shared" si="950"/>
        <v>0</v>
      </c>
      <c r="AC2912" s="53">
        <f>ROUND(X2912+Y2912+Z2912+AA2912+AB2912,1)</f>
        <v>612</v>
      </c>
      <c r="AD2912" s="58">
        <v>0</v>
      </c>
      <c r="AE2912" s="113"/>
      <c r="AF2912" s="60"/>
    </row>
    <row r="2913" spans="1:32">
      <c r="A2913" s="99" t="s">
        <v>801</v>
      </c>
      <c r="B2913" s="87">
        <v>18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0</v>
      </c>
      <c r="H2913" s="12">
        <v>0</v>
      </c>
      <c r="I2913" s="13">
        <v>90</v>
      </c>
      <c r="J2913" s="13">
        <v>60</v>
      </c>
      <c r="K2913" s="13">
        <v>0</v>
      </c>
      <c r="L2913" s="13">
        <v>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540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46"/>
        <v>684</v>
      </c>
      <c r="Y2913" s="14">
        <f t="shared" si="947"/>
        <v>0</v>
      </c>
      <c r="Z2913" s="14">
        <f t="shared" si="948"/>
        <v>0</v>
      </c>
      <c r="AA2913" s="14">
        <f t="shared" si="949"/>
        <v>0</v>
      </c>
      <c r="AB2913" s="14">
        <f t="shared" si="950"/>
        <v>0</v>
      </c>
      <c r="AC2913" s="15">
        <f>ROUND(X2913+Y2913+Z2913+AA2913+AB2913,1)</f>
        <v>684</v>
      </c>
      <c r="AD2913" s="48">
        <f>(ROUND(AC2913-AC2912,1)/AC2912)</f>
        <v>0.11764705882352941</v>
      </c>
      <c r="AE2913" s="113"/>
      <c r="AF2913" s="60"/>
    </row>
    <row r="2914" spans="1:32">
      <c r="A2914" s="99" t="s">
        <v>802</v>
      </c>
      <c r="B2914" s="87">
        <v>12</v>
      </c>
      <c r="C2914" s="21" t="s">
        <v>835</v>
      </c>
      <c r="D2914" s="12">
        <v>90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40</v>
      </c>
      <c r="K2914" s="13">
        <v>0</v>
      </c>
      <c r="L2914" s="13">
        <v>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388.79999999999995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46"/>
        <v>568.79999999999995</v>
      </c>
      <c r="Y2914" s="14">
        <f t="shared" si="947"/>
        <v>0</v>
      </c>
      <c r="Z2914" s="14">
        <f t="shared" si="948"/>
        <v>0</v>
      </c>
      <c r="AA2914" s="14">
        <f t="shared" si="949"/>
        <v>0</v>
      </c>
      <c r="AB2914" s="14">
        <f t="shared" si="950"/>
        <v>0</v>
      </c>
      <c r="AC2914" s="15">
        <f t="shared" ref="AC2914:AC2926" si="951">ROUND(X2914+Y2914+Z2914+AA2914+AB2914,1)</f>
        <v>568.79999999999995</v>
      </c>
      <c r="AD2914" s="48">
        <f>(ROUND(AC2914-AC2912,1)/AC2912)</f>
        <v>-7.0588235294117646E-2</v>
      </c>
      <c r="AE2914" s="113" t="s">
        <v>800</v>
      </c>
      <c r="AF2914" s="60"/>
    </row>
    <row r="2915" spans="1:32">
      <c r="A2915" s="99" t="s">
        <v>803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0</v>
      </c>
      <c r="H2915" s="12">
        <v>0</v>
      </c>
      <c r="I2915" s="13">
        <v>80</v>
      </c>
      <c r="J2915" s="13">
        <v>40</v>
      </c>
      <c r="K2915" s="13">
        <v>0</v>
      </c>
      <c r="L2915" s="13">
        <v>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388.79999999999995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46"/>
        <v>568.79999999999995</v>
      </c>
      <c r="Y2915" s="14">
        <f t="shared" si="947"/>
        <v>0</v>
      </c>
      <c r="Z2915" s="14">
        <f t="shared" si="948"/>
        <v>0</v>
      </c>
      <c r="AA2915" s="14">
        <f t="shared" si="949"/>
        <v>0</v>
      </c>
      <c r="AB2915" s="14">
        <f t="shared" ref="AB2915:AB2927" si="952">R2915+W2915</f>
        <v>0</v>
      </c>
      <c r="AC2915" s="15">
        <f t="shared" si="951"/>
        <v>568.79999999999995</v>
      </c>
      <c r="AD2915" s="48">
        <f>(ROUND(AC2915-AC2912,1)/AC2912)</f>
        <v>-7.0588235294117646E-2</v>
      </c>
      <c r="AE2915" s="113"/>
      <c r="AF2915" s="60"/>
    </row>
    <row r="2916" spans="1:32">
      <c r="A2916" s="99" t="s">
        <v>804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40</v>
      </c>
      <c r="K2916" s="13">
        <v>0</v>
      </c>
      <c r="L2916" s="13">
        <v>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388.79999999999995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2927" si="953">N2916+S2916</f>
        <v>568.79999999999995</v>
      </c>
      <c r="Y2916" s="14">
        <f t="shared" ref="Y2916:Y2927" si="954">O2916+T2916</f>
        <v>0</v>
      </c>
      <c r="Z2916" s="14">
        <f t="shared" ref="Z2916:Z2927" si="955">P2916+U2916</f>
        <v>0</v>
      </c>
      <c r="AA2916" s="14">
        <f t="shared" ref="AA2916:AA2927" si="956">Q2916+V2916</f>
        <v>0</v>
      </c>
      <c r="AB2916" s="14">
        <f t="shared" si="952"/>
        <v>0</v>
      </c>
      <c r="AC2916" s="15">
        <f t="shared" si="951"/>
        <v>568.79999999999995</v>
      </c>
      <c r="AD2916" s="48">
        <f>(ROUND(AC2916-AC2912,1)/AC2912)</f>
        <v>-7.0588235294117646E-2</v>
      </c>
      <c r="AE2916" s="113"/>
      <c r="AF2916" s="60"/>
    </row>
    <row r="2917" spans="1:32">
      <c r="A2917" s="99" t="s">
        <v>654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40</v>
      </c>
      <c r="K2917" s="13">
        <v>0</v>
      </c>
      <c r="L2917" s="13">
        <v>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388.79999999999995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53"/>
        <v>568.79999999999995</v>
      </c>
      <c r="Y2917" s="14">
        <f t="shared" si="954"/>
        <v>0</v>
      </c>
      <c r="Z2917" s="14">
        <f t="shared" si="955"/>
        <v>0</v>
      </c>
      <c r="AA2917" s="14">
        <f t="shared" si="956"/>
        <v>0</v>
      </c>
      <c r="AB2917" s="14">
        <f t="shared" si="952"/>
        <v>0</v>
      </c>
      <c r="AC2917" s="15">
        <f t="shared" si="951"/>
        <v>568.79999999999995</v>
      </c>
      <c r="AD2917" s="48">
        <f>(ROUND(AC2917-AC2912,1)/AC2912)</f>
        <v>-7.0588235294117646E-2</v>
      </c>
      <c r="AE2917" s="113"/>
      <c r="AF2917" s="60"/>
    </row>
    <row r="2918" spans="1:32">
      <c r="A2918" s="99" t="s">
        <v>595</v>
      </c>
      <c r="B2918" s="87"/>
      <c r="C2918" s="21" t="s">
        <v>1</v>
      </c>
      <c r="D2918" s="12">
        <v>45</v>
      </c>
      <c r="E2918" s="12">
        <v>110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100</v>
      </c>
      <c r="L2918" s="13">
        <v>0</v>
      </c>
      <c r="M2918" s="13">
        <v>0</v>
      </c>
      <c r="N2918" s="14">
        <f>D2918*$D$9</f>
        <v>58.5</v>
      </c>
      <c r="O2918" s="14">
        <f>E2918*$E$9</f>
        <v>165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140.39999999999998</v>
      </c>
      <c r="T2918" s="14">
        <f>(O2918/100)*(K2918*$K$9)</f>
        <v>330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53"/>
        <v>198.89999999999998</v>
      </c>
      <c r="Y2918" s="14">
        <f t="shared" si="954"/>
        <v>495</v>
      </c>
      <c r="Z2918" s="14">
        <f t="shared" si="955"/>
        <v>0</v>
      </c>
      <c r="AA2918" s="14">
        <f t="shared" si="956"/>
        <v>0</v>
      </c>
      <c r="AB2918" s="14">
        <f t="shared" si="952"/>
        <v>0</v>
      </c>
      <c r="AC2918" s="15">
        <f t="shared" si="951"/>
        <v>693.9</v>
      </c>
      <c r="AD2918" s="48">
        <f>(ROUND(AC2918-AC2912,1)/AC2912)</f>
        <v>0.1338235294117647</v>
      </c>
      <c r="AE2918" s="113"/>
      <c r="AF2918" s="60"/>
    </row>
    <row r="2919" spans="1:32">
      <c r="A2919" s="99" t="s">
        <v>830</v>
      </c>
      <c r="B2919" s="87"/>
      <c r="C2919" s="21" t="s">
        <v>2</v>
      </c>
      <c r="D2919" s="12">
        <v>45</v>
      </c>
      <c r="E2919" s="12">
        <v>0</v>
      </c>
      <c r="F2919" s="12">
        <v>110</v>
      </c>
      <c r="G2919" s="12">
        <v>0</v>
      </c>
      <c r="H2919" s="12">
        <v>0</v>
      </c>
      <c r="I2919" s="13">
        <v>80</v>
      </c>
      <c r="J2919" s="13">
        <v>40</v>
      </c>
      <c r="K2919" s="13">
        <v>50</v>
      </c>
      <c r="L2919" s="13">
        <v>50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165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140.39999999999998</v>
      </c>
      <c r="T2919" s="14">
        <f>(O2919/100)*(K2919*$J$10)</f>
        <v>0</v>
      </c>
      <c r="U2919" s="14">
        <f>(P2919/100)*(K2919*$K$10)+(P2919/100)*(L2919*$L$10)</f>
        <v>330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53"/>
        <v>198.89999999999998</v>
      </c>
      <c r="Y2919" s="14">
        <f t="shared" si="954"/>
        <v>0</v>
      </c>
      <c r="Z2919" s="14">
        <f t="shared" si="955"/>
        <v>495</v>
      </c>
      <c r="AA2919" s="14">
        <f t="shared" si="956"/>
        <v>0</v>
      </c>
      <c r="AB2919" s="14">
        <f t="shared" si="952"/>
        <v>0</v>
      </c>
      <c r="AC2919" s="15">
        <f t="shared" si="951"/>
        <v>693.9</v>
      </c>
      <c r="AD2919" s="48">
        <f>(ROUND(AC2919-AC2912,1)/AC2912)</f>
        <v>0.1338235294117647</v>
      </c>
      <c r="AE2919" s="113"/>
      <c r="AF2919" s="60"/>
    </row>
    <row r="2920" spans="1:32">
      <c r="A2920" s="99" t="s">
        <v>831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110</v>
      </c>
      <c r="H2920" s="12">
        <v>0</v>
      </c>
      <c r="I2920" s="13">
        <v>80</v>
      </c>
      <c r="J2920" s="13">
        <v>40</v>
      </c>
      <c r="K2920" s="13">
        <v>0</v>
      </c>
      <c r="L2920" s="13">
        <v>120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165</v>
      </c>
      <c r="R2920" s="14">
        <f>H2920*$H$11</f>
        <v>0</v>
      </c>
      <c r="S2920" s="14">
        <f>(N2920/100)*(I2920*$I$11)+(N2920/100)*(J2920*$J$11)</f>
        <v>140.39999999999998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396</v>
      </c>
      <c r="W2920" s="14">
        <f>(R2920/100)*(K2920*$K$11)+(R2920/100)*(L2920*$L$11)</f>
        <v>0</v>
      </c>
      <c r="X2920" s="14">
        <f t="shared" si="953"/>
        <v>198.89999999999998</v>
      </c>
      <c r="Y2920" s="14">
        <f t="shared" si="954"/>
        <v>0</v>
      </c>
      <c r="Z2920" s="14">
        <f t="shared" si="955"/>
        <v>0</v>
      </c>
      <c r="AA2920" s="14">
        <f t="shared" si="956"/>
        <v>561</v>
      </c>
      <c r="AB2920" s="14">
        <f t="shared" si="952"/>
        <v>0</v>
      </c>
      <c r="AC2920" s="15">
        <f t="shared" si="951"/>
        <v>759.9</v>
      </c>
      <c r="AD2920" s="48">
        <f>(ROUND(AC2920-AC2912,1)/AC2912)</f>
        <v>0.24166666666666667</v>
      </c>
      <c r="AE2920" s="113"/>
      <c r="AF2920" s="60"/>
    </row>
    <row r="2921" spans="1:32">
      <c r="A2921" s="99" t="s">
        <v>832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110</v>
      </c>
      <c r="I2921" s="13">
        <v>80</v>
      </c>
      <c r="J2921" s="13">
        <v>40</v>
      </c>
      <c r="K2921" s="13">
        <v>50</v>
      </c>
      <c r="L2921" s="13">
        <v>50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165</v>
      </c>
      <c r="S2921" s="14">
        <f>(N2921/100)*(I2921*$I$12)+(N2921/100)*(J2921*$J$12)</f>
        <v>140.39999999999998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330</v>
      </c>
      <c r="X2921" s="14">
        <f t="shared" si="953"/>
        <v>198.89999999999998</v>
      </c>
      <c r="Y2921" s="14">
        <f t="shared" si="954"/>
        <v>0</v>
      </c>
      <c r="Z2921" s="14">
        <f t="shared" si="955"/>
        <v>0</v>
      </c>
      <c r="AA2921" s="14">
        <f t="shared" si="956"/>
        <v>0</v>
      </c>
      <c r="AB2921" s="14">
        <f t="shared" si="952"/>
        <v>495</v>
      </c>
      <c r="AC2921" s="15">
        <f t="shared" si="951"/>
        <v>693.9</v>
      </c>
      <c r="AD2921" s="48">
        <f>(ROUND(AC2921-AC2912,1)/AC2912)</f>
        <v>0.1338235294117647</v>
      </c>
      <c r="AE2921" s="113"/>
      <c r="AF2921" s="60"/>
    </row>
    <row r="2922" spans="1:32">
      <c r="A2922" s="99" t="s">
        <v>833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0</v>
      </c>
      <c r="L2922" s="13">
        <v>0</v>
      </c>
      <c r="M2922" s="13">
        <v>80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540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53"/>
        <v>675</v>
      </c>
      <c r="Y2922" s="14">
        <f t="shared" si="954"/>
        <v>0</v>
      </c>
      <c r="Z2922" s="14">
        <f t="shared" si="955"/>
        <v>0</v>
      </c>
      <c r="AA2922" s="14">
        <f t="shared" si="956"/>
        <v>0</v>
      </c>
      <c r="AB2922" s="14">
        <f t="shared" si="952"/>
        <v>0</v>
      </c>
      <c r="AC2922" s="15">
        <f t="shared" si="951"/>
        <v>675</v>
      </c>
      <c r="AD2922" s="48">
        <f>(ROUND(AC2922-AC2912,1)/AC2912)</f>
        <v>0.10294117647058823</v>
      </c>
      <c r="AE2922" s="113"/>
      <c r="AF2922" s="60"/>
    </row>
    <row r="2923" spans="1:32">
      <c r="A2923" s="99" t="s">
        <v>834</v>
      </c>
      <c r="B2923" s="87"/>
      <c r="C2923" s="21" t="s">
        <v>328</v>
      </c>
      <c r="D2923" s="12">
        <v>90</v>
      </c>
      <c r="E2923" s="12">
        <v>0</v>
      </c>
      <c r="F2923" s="12">
        <v>0</v>
      </c>
      <c r="G2923" s="12">
        <v>0</v>
      </c>
      <c r="H2923" s="12">
        <v>0</v>
      </c>
      <c r="I2923" s="13">
        <v>80</v>
      </c>
      <c r="J2923" s="13">
        <v>40</v>
      </c>
      <c r="K2923" s="13">
        <v>90</v>
      </c>
      <c r="L2923" s="13">
        <v>0</v>
      </c>
      <c r="M2923" s="13">
        <v>0</v>
      </c>
      <c r="N2923" s="14">
        <f>D2923*$D$14</f>
        <v>135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567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53"/>
        <v>702</v>
      </c>
      <c r="Y2923" s="14">
        <f t="shared" si="954"/>
        <v>0</v>
      </c>
      <c r="Z2923" s="14">
        <f t="shared" si="955"/>
        <v>0</v>
      </c>
      <c r="AA2923" s="14">
        <f t="shared" si="956"/>
        <v>0</v>
      </c>
      <c r="AB2923" s="14">
        <f t="shared" si="952"/>
        <v>0</v>
      </c>
      <c r="AC2923" s="15">
        <f t="shared" si="951"/>
        <v>702</v>
      </c>
      <c r="AD2923" s="48">
        <f>(ROUND(AC2923-AC2912,1)/AC2912)</f>
        <v>0.14705882352941177</v>
      </c>
      <c r="AE2923" s="113"/>
      <c r="AF2923" s="60"/>
    </row>
    <row r="2924" spans="1:32">
      <c r="A2924" s="99"/>
      <c r="B2924" s="87"/>
      <c r="C2924" s="21" t="s">
        <v>329</v>
      </c>
      <c r="D2924" s="12">
        <v>90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40</v>
      </c>
      <c r="K2924" s="13">
        <v>0</v>
      </c>
      <c r="L2924" s="13">
        <v>90</v>
      </c>
      <c r="M2924" s="13">
        <v>0</v>
      </c>
      <c r="N2924" s="14">
        <f>D2924*$D$15</f>
        <v>135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567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53"/>
        <v>702</v>
      </c>
      <c r="Y2924" s="14">
        <f t="shared" si="954"/>
        <v>0</v>
      </c>
      <c r="Z2924" s="14">
        <f t="shared" si="955"/>
        <v>0</v>
      </c>
      <c r="AA2924" s="14">
        <f t="shared" si="956"/>
        <v>0</v>
      </c>
      <c r="AB2924" s="14">
        <f t="shared" si="952"/>
        <v>0</v>
      </c>
      <c r="AC2924" s="15">
        <f t="shared" si="951"/>
        <v>702</v>
      </c>
      <c r="AD2924" s="48">
        <f>(ROUND(AC2924-AC2912,1)/AC2912)</f>
        <v>0.14705882352941177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80</v>
      </c>
      <c r="K2925" s="13">
        <v>0</v>
      </c>
      <c r="L2925" s="13">
        <v>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518.4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53"/>
        <v>662.4</v>
      </c>
      <c r="Y2925" s="14">
        <f t="shared" si="954"/>
        <v>0</v>
      </c>
      <c r="Z2925" s="14">
        <f t="shared" si="955"/>
        <v>0</v>
      </c>
      <c r="AA2925" s="14">
        <f t="shared" si="956"/>
        <v>0</v>
      </c>
      <c r="AB2925" s="14">
        <f t="shared" si="952"/>
        <v>0</v>
      </c>
      <c r="AC2925" s="15">
        <f t="shared" si="951"/>
        <v>662.4</v>
      </c>
      <c r="AD2925" s="48">
        <f>(ROUND(AC2925-AC2912,1)/AC2912)</f>
        <v>8.2352941176470587E-2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100</v>
      </c>
      <c r="J2926" s="13">
        <v>40</v>
      </c>
      <c r="K2926" s="13">
        <v>0</v>
      </c>
      <c r="L2926" s="13">
        <v>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561.6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53"/>
        <v>705.6</v>
      </c>
      <c r="Y2926" s="14">
        <f t="shared" si="954"/>
        <v>0</v>
      </c>
      <c r="Z2926" s="14">
        <f t="shared" si="955"/>
        <v>0</v>
      </c>
      <c r="AA2926" s="14">
        <f t="shared" si="956"/>
        <v>0</v>
      </c>
      <c r="AB2926" s="14">
        <f t="shared" si="952"/>
        <v>0</v>
      </c>
      <c r="AC2926" s="15">
        <f t="shared" si="951"/>
        <v>705.6</v>
      </c>
      <c r="AD2926" s="48">
        <f>(ROUND(AC2926-AC2912,1)/AC2912)</f>
        <v>0.15294117647058822</v>
      </c>
      <c r="AE2926" s="113"/>
      <c r="AF2926" s="60"/>
    </row>
    <row r="2927" spans="1:32">
      <c r="A2927" s="106" t="s">
        <v>0</v>
      </c>
      <c r="B2927" s="88" t="s">
        <v>873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57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58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53"/>
        <v>280</v>
      </c>
      <c r="Y2927" s="52">
        <f t="shared" si="954"/>
        <v>0</v>
      </c>
      <c r="Z2927" s="52">
        <f t="shared" si="955"/>
        <v>0</v>
      </c>
      <c r="AA2927" s="52">
        <f t="shared" si="956"/>
        <v>0</v>
      </c>
      <c r="AB2927" s="52">
        <f t="shared" si="952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801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57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58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59">N2928+S2928</f>
        <v>280</v>
      </c>
      <c r="Y2928" s="14">
        <f t="shared" ref="Y2928" si="960">O2928+T2928</f>
        <v>0</v>
      </c>
      <c r="Z2928" s="14">
        <f t="shared" ref="Z2928" si="961">P2928+U2928</f>
        <v>0</v>
      </c>
      <c r="AA2928" s="14">
        <f t="shared" ref="AA2928" si="962">Q2928+V2928</f>
        <v>0</v>
      </c>
      <c r="AB2928" s="14">
        <f t="shared" ref="AB2928" si="963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802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57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58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64">N2929+S2929</f>
        <v>750</v>
      </c>
      <c r="Y2929" s="14">
        <f t="shared" ref="Y2929:Y2931" si="965">O2929+T2929</f>
        <v>0</v>
      </c>
      <c r="Z2929" s="14">
        <f t="shared" ref="Z2929:Z2931" si="966">P2929+U2929</f>
        <v>0</v>
      </c>
      <c r="AA2929" s="14">
        <f t="shared" ref="AA2929:AA2931" si="967">Q2929+V2929</f>
        <v>0</v>
      </c>
      <c r="AB2929" s="14">
        <f t="shared" ref="AB2929:AB2931" si="968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800</v>
      </c>
      <c r="AF2929" s="60"/>
    </row>
    <row r="2930" spans="1:32">
      <c r="A2930" s="99" t="s">
        <v>803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57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58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64"/>
        <v>1500</v>
      </c>
      <c r="Y2930" s="14">
        <f t="shared" si="965"/>
        <v>0</v>
      </c>
      <c r="Z2930" s="14">
        <f t="shared" si="966"/>
        <v>0</v>
      </c>
      <c r="AA2930" s="14">
        <f t="shared" si="967"/>
        <v>0</v>
      </c>
      <c r="AB2930" s="14">
        <f t="shared" si="968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804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57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58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64"/>
        <v>3600</v>
      </c>
      <c r="Y2931" s="14">
        <f t="shared" si="965"/>
        <v>0</v>
      </c>
      <c r="Z2931" s="14">
        <f t="shared" si="966"/>
        <v>0</v>
      </c>
      <c r="AA2931" s="14">
        <f t="shared" si="967"/>
        <v>0</v>
      </c>
      <c r="AB2931" s="14">
        <f t="shared" si="968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654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57"/>
        <v>5</v>
      </c>
      <c r="O2932" s="14"/>
      <c r="P2932" s="14"/>
      <c r="Q2932" s="14"/>
      <c r="R2932" s="14"/>
      <c r="S2932" s="14">
        <f t="shared" si="958"/>
        <v>0.5</v>
      </c>
      <c r="T2932" s="14"/>
      <c r="U2932" s="14"/>
      <c r="V2932" s="14"/>
      <c r="W2932" s="14"/>
      <c r="X2932" s="14">
        <f t="shared" si="964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595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830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831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832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833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834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883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69">N2942+S2942</f>
        <v>600</v>
      </c>
      <c r="Y2942" s="52">
        <f t="shared" ref="Y2942:Y2956" si="970">O2942+T2942</f>
        <v>0</v>
      </c>
      <c r="Z2942" s="52">
        <f t="shared" ref="Z2942:Z2956" si="971">P2942+U2942</f>
        <v>0</v>
      </c>
      <c r="AA2942" s="52">
        <f t="shared" ref="AA2942:AA2956" si="972">Q2942+V2942</f>
        <v>0</v>
      </c>
      <c r="AB2942" s="52">
        <f t="shared" ref="AB2942:AB2956" si="973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801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69"/>
        <v>696</v>
      </c>
      <c r="Y2943" s="14">
        <f t="shared" si="970"/>
        <v>0</v>
      </c>
      <c r="Z2943" s="14">
        <f t="shared" si="971"/>
        <v>0</v>
      </c>
      <c r="AA2943" s="14">
        <f t="shared" si="972"/>
        <v>0</v>
      </c>
      <c r="AB2943" s="14">
        <f t="shared" si="973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802</v>
      </c>
      <c r="B2944" s="87">
        <v>0</v>
      </c>
      <c r="C2944" s="21" t="s">
        <v>835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69"/>
        <v>560</v>
      </c>
      <c r="Y2944" s="14">
        <f t="shared" si="970"/>
        <v>0</v>
      </c>
      <c r="Z2944" s="14">
        <f t="shared" si="971"/>
        <v>0</v>
      </c>
      <c r="AA2944" s="14">
        <f t="shared" si="972"/>
        <v>0</v>
      </c>
      <c r="AB2944" s="14">
        <f t="shared" si="973"/>
        <v>0</v>
      </c>
      <c r="AC2944" s="15">
        <f t="shared" ref="AC2944:AC2956" si="974">ROUND(X2944+Y2944+Z2944+AA2944+AB2944,1)</f>
        <v>560</v>
      </c>
      <c r="AD2944" s="48">
        <f>(ROUND(AC2944-AC2942,1)/AC2942)</f>
        <v>-6.6666666666666666E-2</v>
      </c>
      <c r="AE2944" s="113" t="s">
        <v>800</v>
      </c>
      <c r="AF2944" s="60"/>
    </row>
    <row r="2945" spans="1:32">
      <c r="A2945" s="99" t="s">
        <v>803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69"/>
        <v>560</v>
      </c>
      <c r="Y2945" s="14">
        <f t="shared" si="970"/>
        <v>0</v>
      </c>
      <c r="Z2945" s="14">
        <f t="shared" si="971"/>
        <v>0</v>
      </c>
      <c r="AA2945" s="14">
        <f t="shared" si="972"/>
        <v>0</v>
      </c>
      <c r="AB2945" s="14">
        <f t="shared" si="973"/>
        <v>0</v>
      </c>
      <c r="AC2945" s="15">
        <f t="shared" si="974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804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69"/>
        <v>560</v>
      </c>
      <c r="Y2946" s="14">
        <f t="shared" si="970"/>
        <v>0</v>
      </c>
      <c r="Z2946" s="14">
        <f t="shared" si="971"/>
        <v>0</v>
      </c>
      <c r="AA2946" s="14">
        <f t="shared" si="972"/>
        <v>0</v>
      </c>
      <c r="AB2946" s="14">
        <f t="shared" si="973"/>
        <v>0</v>
      </c>
      <c r="AC2946" s="15">
        <f t="shared" si="974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654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69"/>
        <v>560</v>
      </c>
      <c r="Y2947" s="14">
        <f t="shared" si="970"/>
        <v>0</v>
      </c>
      <c r="Z2947" s="14">
        <f t="shared" si="971"/>
        <v>0</v>
      </c>
      <c r="AA2947" s="14">
        <f t="shared" si="972"/>
        <v>0</v>
      </c>
      <c r="AB2947" s="14">
        <f t="shared" si="973"/>
        <v>0</v>
      </c>
      <c r="AC2947" s="15">
        <f t="shared" si="974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595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69"/>
        <v>195</v>
      </c>
      <c r="Y2948" s="14">
        <f t="shared" si="970"/>
        <v>474</v>
      </c>
      <c r="Z2948" s="14">
        <f t="shared" si="971"/>
        <v>0</v>
      </c>
      <c r="AA2948" s="14">
        <f t="shared" si="972"/>
        <v>0</v>
      </c>
      <c r="AB2948" s="14">
        <f t="shared" si="973"/>
        <v>0</v>
      </c>
      <c r="AC2948" s="15">
        <f t="shared" si="974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830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69"/>
        <v>195</v>
      </c>
      <c r="Y2949" s="14">
        <f t="shared" si="970"/>
        <v>0</v>
      </c>
      <c r="Z2949" s="14">
        <f t="shared" si="971"/>
        <v>474</v>
      </c>
      <c r="AA2949" s="14">
        <f t="shared" si="972"/>
        <v>0</v>
      </c>
      <c r="AB2949" s="14">
        <f t="shared" si="973"/>
        <v>0</v>
      </c>
      <c r="AC2949" s="15">
        <f t="shared" si="974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831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69"/>
        <v>195</v>
      </c>
      <c r="Y2950" s="14">
        <f t="shared" si="970"/>
        <v>0</v>
      </c>
      <c r="Z2950" s="14">
        <f t="shared" si="971"/>
        <v>0</v>
      </c>
      <c r="AA2950" s="14">
        <f t="shared" si="972"/>
        <v>474</v>
      </c>
      <c r="AB2950" s="14">
        <f t="shared" si="973"/>
        <v>0</v>
      </c>
      <c r="AC2950" s="15">
        <f t="shared" si="974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832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69"/>
        <v>195</v>
      </c>
      <c r="Y2951" s="14">
        <f t="shared" si="970"/>
        <v>0</v>
      </c>
      <c r="Z2951" s="14">
        <f t="shared" si="971"/>
        <v>0</v>
      </c>
      <c r="AA2951" s="14">
        <f t="shared" si="972"/>
        <v>0</v>
      </c>
      <c r="AB2951" s="14">
        <f t="shared" si="973"/>
        <v>474</v>
      </c>
      <c r="AC2951" s="15">
        <f t="shared" si="974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833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69"/>
        <v>705</v>
      </c>
      <c r="Y2952" s="14">
        <f t="shared" si="970"/>
        <v>0</v>
      </c>
      <c r="Z2952" s="14">
        <f t="shared" si="971"/>
        <v>0</v>
      </c>
      <c r="AA2952" s="14">
        <f t="shared" si="972"/>
        <v>0</v>
      </c>
      <c r="AB2952" s="14">
        <f t="shared" si="973"/>
        <v>0</v>
      </c>
      <c r="AC2952" s="15">
        <f t="shared" si="974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834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69"/>
        <v>705</v>
      </c>
      <c r="Y2953" s="14">
        <f t="shared" si="970"/>
        <v>0</v>
      </c>
      <c r="Z2953" s="14">
        <f t="shared" si="971"/>
        <v>0</v>
      </c>
      <c r="AA2953" s="14">
        <f t="shared" si="972"/>
        <v>0</v>
      </c>
      <c r="AB2953" s="14">
        <f t="shared" si="973"/>
        <v>0</v>
      </c>
      <c r="AC2953" s="15">
        <f t="shared" si="974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69"/>
        <v>705</v>
      </c>
      <c r="Y2954" s="14">
        <f t="shared" si="970"/>
        <v>0</v>
      </c>
      <c r="Z2954" s="14">
        <f t="shared" si="971"/>
        <v>0</v>
      </c>
      <c r="AA2954" s="14">
        <f t="shared" si="972"/>
        <v>0</v>
      </c>
      <c r="AB2954" s="14">
        <f t="shared" si="973"/>
        <v>0</v>
      </c>
      <c r="AC2954" s="15">
        <f t="shared" si="974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69"/>
        <v>624</v>
      </c>
      <c r="Y2955" s="14">
        <f t="shared" si="970"/>
        <v>0</v>
      </c>
      <c r="Z2955" s="14">
        <f t="shared" si="971"/>
        <v>0</v>
      </c>
      <c r="AA2955" s="14">
        <f t="shared" si="972"/>
        <v>0</v>
      </c>
      <c r="AB2955" s="14">
        <f t="shared" si="973"/>
        <v>0</v>
      </c>
      <c r="AC2955" s="15">
        <f t="shared" si="974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69"/>
        <v>763.2</v>
      </c>
      <c r="Y2956" s="14">
        <f t="shared" si="970"/>
        <v>0</v>
      </c>
      <c r="Z2956" s="14">
        <f t="shared" si="971"/>
        <v>0</v>
      </c>
      <c r="AA2956" s="14">
        <f t="shared" si="972"/>
        <v>0</v>
      </c>
      <c r="AB2956" s="14">
        <f t="shared" si="973"/>
        <v>0</v>
      </c>
      <c r="AC2956" s="15">
        <f t="shared" si="974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884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75">N2957+S2957</f>
        <v>607.6</v>
      </c>
      <c r="Y2957" s="52">
        <f t="shared" ref="Y2957:Y2971" si="976">O2957+T2957</f>
        <v>0</v>
      </c>
      <c r="Z2957" s="52">
        <f t="shared" ref="Z2957:Z2971" si="977">P2957+U2957</f>
        <v>0</v>
      </c>
      <c r="AA2957" s="52">
        <f t="shared" ref="AA2957:AA2971" si="978">Q2957+V2957</f>
        <v>0</v>
      </c>
      <c r="AB2957" s="52">
        <f t="shared" ref="AB2957:AB2971" si="979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801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75"/>
        <v>705.60000000000014</v>
      </c>
      <c r="Y2958" s="14">
        <f t="shared" si="976"/>
        <v>0</v>
      </c>
      <c r="Z2958" s="14">
        <f t="shared" si="977"/>
        <v>0</v>
      </c>
      <c r="AA2958" s="14">
        <f t="shared" si="978"/>
        <v>0</v>
      </c>
      <c r="AB2958" s="14">
        <f t="shared" si="979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802</v>
      </c>
      <c r="B2959" s="89">
        <v>10</v>
      </c>
      <c r="C2959" s="21" t="s">
        <v>835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75"/>
        <v>566.44000000000005</v>
      </c>
      <c r="Y2959" s="14">
        <f t="shared" si="976"/>
        <v>0</v>
      </c>
      <c r="Z2959" s="14">
        <f t="shared" si="977"/>
        <v>0</v>
      </c>
      <c r="AA2959" s="14">
        <f t="shared" si="978"/>
        <v>0</v>
      </c>
      <c r="AB2959" s="14">
        <f t="shared" si="979"/>
        <v>0</v>
      </c>
      <c r="AC2959" s="15">
        <f t="shared" ref="AC2959:AC2971" si="980">ROUND(X2959+Y2959+Z2959+AA2959+AB2959,1)</f>
        <v>566.4</v>
      </c>
      <c r="AD2959" s="48">
        <f>(ROUND(AC2959-AC2957,1)/AC2957)</f>
        <v>-6.780776826859776E-2</v>
      </c>
      <c r="AE2959" s="113" t="s">
        <v>800</v>
      </c>
      <c r="AF2959" s="60"/>
    </row>
    <row r="2960" spans="1:32">
      <c r="A2960" s="99" t="s">
        <v>803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75"/>
        <v>566.44000000000005</v>
      </c>
      <c r="Y2960" s="14">
        <f t="shared" si="976"/>
        <v>0</v>
      </c>
      <c r="Z2960" s="14">
        <f t="shared" si="977"/>
        <v>0</v>
      </c>
      <c r="AA2960" s="14">
        <f t="shared" si="978"/>
        <v>0</v>
      </c>
      <c r="AB2960" s="14">
        <f t="shared" si="979"/>
        <v>0</v>
      </c>
      <c r="AC2960" s="15">
        <f t="shared" si="980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804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75"/>
        <v>566.44000000000005</v>
      </c>
      <c r="Y2961" s="14">
        <f t="shared" si="976"/>
        <v>0</v>
      </c>
      <c r="Z2961" s="14">
        <f t="shared" si="977"/>
        <v>0</v>
      </c>
      <c r="AA2961" s="14">
        <f t="shared" si="978"/>
        <v>0</v>
      </c>
      <c r="AB2961" s="14">
        <f t="shared" si="979"/>
        <v>0</v>
      </c>
      <c r="AC2961" s="15">
        <f t="shared" si="980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654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75"/>
        <v>566.44000000000005</v>
      </c>
      <c r="Y2962" s="14">
        <f t="shared" si="976"/>
        <v>0</v>
      </c>
      <c r="Z2962" s="14">
        <f t="shared" si="977"/>
        <v>0</v>
      </c>
      <c r="AA2962" s="14">
        <f t="shared" si="978"/>
        <v>0</v>
      </c>
      <c r="AB2962" s="14">
        <f t="shared" si="979"/>
        <v>0</v>
      </c>
      <c r="AC2962" s="15">
        <f t="shared" si="980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595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75"/>
        <v>197.46999999999997</v>
      </c>
      <c r="Y2963" s="14">
        <f t="shared" si="976"/>
        <v>470.4</v>
      </c>
      <c r="Z2963" s="14">
        <f t="shared" si="977"/>
        <v>0</v>
      </c>
      <c r="AA2963" s="14">
        <f t="shared" si="978"/>
        <v>0</v>
      </c>
      <c r="AB2963" s="14">
        <f t="shared" si="979"/>
        <v>0</v>
      </c>
      <c r="AC2963" s="15">
        <f t="shared" si="980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830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75"/>
        <v>197.46999999999997</v>
      </c>
      <c r="Y2964" s="14">
        <f t="shared" si="976"/>
        <v>0</v>
      </c>
      <c r="Z2964" s="14">
        <f t="shared" si="977"/>
        <v>470.4</v>
      </c>
      <c r="AA2964" s="14">
        <f t="shared" si="978"/>
        <v>0</v>
      </c>
      <c r="AB2964" s="14">
        <f t="shared" si="979"/>
        <v>0</v>
      </c>
      <c r="AC2964" s="15">
        <f t="shared" si="980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831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75"/>
        <v>197.46999999999997</v>
      </c>
      <c r="Y2965" s="14">
        <f t="shared" si="976"/>
        <v>0</v>
      </c>
      <c r="Z2965" s="14">
        <f t="shared" si="977"/>
        <v>0</v>
      </c>
      <c r="AA2965" s="14">
        <f t="shared" si="978"/>
        <v>470.4</v>
      </c>
      <c r="AB2965" s="14">
        <f t="shared" si="979"/>
        <v>0</v>
      </c>
      <c r="AC2965" s="15">
        <f t="shared" si="980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832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75"/>
        <v>197.46999999999997</v>
      </c>
      <c r="Y2966" s="14">
        <f t="shared" si="976"/>
        <v>0</v>
      </c>
      <c r="Z2966" s="14">
        <f t="shared" si="977"/>
        <v>0</v>
      </c>
      <c r="AA2966" s="14">
        <f t="shared" si="978"/>
        <v>0</v>
      </c>
      <c r="AB2966" s="14">
        <f t="shared" si="979"/>
        <v>470.4</v>
      </c>
      <c r="AC2966" s="15">
        <f t="shared" si="980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833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75"/>
        <v>705.6</v>
      </c>
      <c r="Y2967" s="14">
        <f t="shared" si="976"/>
        <v>0</v>
      </c>
      <c r="Z2967" s="14">
        <f t="shared" si="977"/>
        <v>0</v>
      </c>
      <c r="AA2967" s="14">
        <f t="shared" si="978"/>
        <v>0</v>
      </c>
      <c r="AB2967" s="14">
        <f t="shared" si="979"/>
        <v>0</v>
      </c>
      <c r="AC2967" s="15">
        <f t="shared" si="980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834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75"/>
        <v>705.6</v>
      </c>
      <c r="Y2968" s="14">
        <f t="shared" si="976"/>
        <v>0</v>
      </c>
      <c r="Z2968" s="14">
        <f t="shared" si="977"/>
        <v>0</v>
      </c>
      <c r="AA2968" s="14">
        <f t="shared" si="978"/>
        <v>0</v>
      </c>
      <c r="AB2968" s="14">
        <f t="shared" si="979"/>
        <v>0</v>
      </c>
      <c r="AC2968" s="15">
        <f t="shared" si="980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75"/>
        <v>705.6</v>
      </c>
      <c r="Y2969" s="14">
        <f t="shared" si="976"/>
        <v>0</v>
      </c>
      <c r="Z2969" s="14">
        <f t="shared" si="977"/>
        <v>0</v>
      </c>
      <c r="AA2969" s="14">
        <f t="shared" si="978"/>
        <v>0</v>
      </c>
      <c r="AB2969" s="14">
        <f t="shared" si="979"/>
        <v>0</v>
      </c>
      <c r="AC2969" s="15">
        <f t="shared" si="980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75"/>
        <v>662.48</v>
      </c>
      <c r="Y2970" s="14">
        <f t="shared" si="976"/>
        <v>0</v>
      </c>
      <c r="Z2970" s="14">
        <f t="shared" si="977"/>
        <v>0</v>
      </c>
      <c r="AA2970" s="14">
        <f t="shared" si="978"/>
        <v>0</v>
      </c>
      <c r="AB2970" s="14">
        <f t="shared" si="979"/>
        <v>0</v>
      </c>
      <c r="AC2970" s="15">
        <f t="shared" si="980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75"/>
        <v>748.72</v>
      </c>
      <c r="Y2971" s="14">
        <f t="shared" si="976"/>
        <v>0</v>
      </c>
      <c r="Z2971" s="14">
        <f t="shared" si="977"/>
        <v>0</v>
      </c>
      <c r="AA2971" s="14">
        <f t="shared" si="978"/>
        <v>0</v>
      </c>
      <c r="AB2971" s="14">
        <f t="shared" si="979"/>
        <v>0</v>
      </c>
      <c r="AC2971" s="15">
        <f t="shared" si="980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885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81">N2972+S2972</f>
        <v>588</v>
      </c>
      <c r="Y2972" s="52">
        <f t="shared" ref="Y2972:Y2986" si="982">O2972+T2972</f>
        <v>0</v>
      </c>
      <c r="Z2972" s="52">
        <f t="shared" ref="Z2972:Z2986" si="983">P2972+U2972</f>
        <v>0</v>
      </c>
      <c r="AA2972" s="52">
        <f t="shared" ref="AA2972:AA2986" si="984">Q2972+V2972</f>
        <v>0</v>
      </c>
      <c r="AB2972" s="52">
        <f t="shared" ref="AB2972:AB2986" si="985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801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81"/>
        <v>686</v>
      </c>
      <c r="Y2973" s="14">
        <f t="shared" si="982"/>
        <v>0</v>
      </c>
      <c r="Z2973" s="14">
        <f t="shared" si="983"/>
        <v>0</v>
      </c>
      <c r="AA2973" s="14">
        <f t="shared" si="984"/>
        <v>0</v>
      </c>
      <c r="AB2973" s="14">
        <f t="shared" si="985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802</v>
      </c>
      <c r="B2974" s="87">
        <v>16</v>
      </c>
      <c r="C2974" s="21" t="s">
        <v>835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81"/>
        <v>548.79999999999995</v>
      </c>
      <c r="Y2974" s="14">
        <f t="shared" si="982"/>
        <v>0</v>
      </c>
      <c r="Z2974" s="14">
        <f t="shared" si="983"/>
        <v>0</v>
      </c>
      <c r="AA2974" s="14">
        <f t="shared" si="984"/>
        <v>0</v>
      </c>
      <c r="AB2974" s="14">
        <f t="shared" si="985"/>
        <v>0</v>
      </c>
      <c r="AC2974" s="15">
        <f t="shared" ref="AC2974:AC2986" si="986">ROUND(X2974+Y2974+Z2974+AA2974+AB2974,1)</f>
        <v>548.79999999999995</v>
      </c>
      <c r="AD2974" s="48">
        <f>(ROUND(AC2974-AC2972,1)/AC2972)</f>
        <v>-6.6666666666666666E-2</v>
      </c>
      <c r="AE2974" s="113" t="s">
        <v>800</v>
      </c>
      <c r="AF2974" s="60"/>
    </row>
    <row r="2975" spans="1:32">
      <c r="A2975" s="99" t="s">
        <v>803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81"/>
        <v>548.79999999999995</v>
      </c>
      <c r="Y2975" s="14">
        <f t="shared" si="982"/>
        <v>0</v>
      </c>
      <c r="Z2975" s="14">
        <f t="shared" si="983"/>
        <v>0</v>
      </c>
      <c r="AA2975" s="14">
        <f t="shared" si="984"/>
        <v>0</v>
      </c>
      <c r="AB2975" s="14">
        <f t="shared" si="985"/>
        <v>0</v>
      </c>
      <c r="AC2975" s="15">
        <f t="shared" si="986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804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81"/>
        <v>548.79999999999995</v>
      </c>
      <c r="Y2976" s="14">
        <f t="shared" si="982"/>
        <v>0</v>
      </c>
      <c r="Z2976" s="14">
        <f t="shared" si="983"/>
        <v>0</v>
      </c>
      <c r="AA2976" s="14">
        <f t="shared" si="984"/>
        <v>0</v>
      </c>
      <c r="AB2976" s="14">
        <f t="shared" si="985"/>
        <v>0</v>
      </c>
      <c r="AC2976" s="15">
        <f t="shared" si="986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654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81"/>
        <v>548.79999999999995</v>
      </c>
      <c r="Y2977" s="14">
        <f t="shared" si="982"/>
        <v>0</v>
      </c>
      <c r="Z2977" s="14">
        <f t="shared" si="983"/>
        <v>0</v>
      </c>
      <c r="AA2977" s="14">
        <f t="shared" si="984"/>
        <v>0</v>
      </c>
      <c r="AB2977" s="14">
        <f t="shared" si="985"/>
        <v>0</v>
      </c>
      <c r="AC2977" s="15">
        <f t="shared" si="986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595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81"/>
        <v>191.10000000000002</v>
      </c>
      <c r="Y2978" s="14">
        <f t="shared" si="982"/>
        <v>470.4</v>
      </c>
      <c r="Z2978" s="14">
        <f t="shared" si="983"/>
        <v>0</v>
      </c>
      <c r="AA2978" s="14">
        <f t="shared" si="984"/>
        <v>0</v>
      </c>
      <c r="AB2978" s="14">
        <f t="shared" si="985"/>
        <v>0</v>
      </c>
      <c r="AC2978" s="15">
        <f t="shared" si="986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830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81"/>
        <v>191.10000000000002</v>
      </c>
      <c r="Y2979" s="14">
        <f t="shared" si="982"/>
        <v>0</v>
      </c>
      <c r="Z2979" s="14">
        <f t="shared" si="983"/>
        <v>470.4</v>
      </c>
      <c r="AA2979" s="14">
        <f t="shared" si="984"/>
        <v>0</v>
      </c>
      <c r="AB2979" s="14">
        <f t="shared" si="985"/>
        <v>0</v>
      </c>
      <c r="AC2979" s="15">
        <f t="shared" si="986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831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81"/>
        <v>191.10000000000002</v>
      </c>
      <c r="Y2980" s="14">
        <f t="shared" si="982"/>
        <v>0</v>
      </c>
      <c r="Z2980" s="14">
        <f t="shared" si="983"/>
        <v>0</v>
      </c>
      <c r="AA2980" s="14">
        <f t="shared" si="984"/>
        <v>470.4</v>
      </c>
      <c r="AB2980" s="14">
        <f t="shared" si="985"/>
        <v>0</v>
      </c>
      <c r="AC2980" s="15">
        <f t="shared" si="986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832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81"/>
        <v>191.10000000000002</v>
      </c>
      <c r="Y2981" s="14">
        <f t="shared" si="982"/>
        <v>0</v>
      </c>
      <c r="Z2981" s="14">
        <f t="shared" si="983"/>
        <v>0</v>
      </c>
      <c r="AA2981" s="14">
        <f t="shared" si="984"/>
        <v>0</v>
      </c>
      <c r="AB2981" s="14">
        <f t="shared" si="985"/>
        <v>470.4</v>
      </c>
      <c r="AC2981" s="15">
        <f t="shared" si="986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833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81"/>
        <v>693.84</v>
      </c>
      <c r="Y2982" s="14">
        <f t="shared" si="982"/>
        <v>0</v>
      </c>
      <c r="Z2982" s="14">
        <f t="shared" si="983"/>
        <v>0</v>
      </c>
      <c r="AA2982" s="14">
        <f t="shared" si="984"/>
        <v>0</v>
      </c>
      <c r="AB2982" s="14">
        <f t="shared" si="985"/>
        <v>0</v>
      </c>
      <c r="AC2982" s="15">
        <f t="shared" si="986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834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81"/>
        <v>693.84</v>
      </c>
      <c r="Y2983" s="14">
        <f t="shared" si="982"/>
        <v>0</v>
      </c>
      <c r="Z2983" s="14">
        <f t="shared" si="983"/>
        <v>0</v>
      </c>
      <c r="AA2983" s="14">
        <f t="shared" si="984"/>
        <v>0</v>
      </c>
      <c r="AB2983" s="14">
        <f t="shared" si="985"/>
        <v>0</v>
      </c>
      <c r="AC2983" s="15">
        <f t="shared" si="986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81"/>
        <v>693.84</v>
      </c>
      <c r="Y2984" s="14">
        <f t="shared" si="982"/>
        <v>0</v>
      </c>
      <c r="Z2984" s="14">
        <f t="shared" si="983"/>
        <v>0</v>
      </c>
      <c r="AA2984" s="14">
        <f t="shared" si="984"/>
        <v>0</v>
      </c>
      <c r="AB2984" s="14">
        <f t="shared" si="985"/>
        <v>0</v>
      </c>
      <c r="AC2984" s="15">
        <f t="shared" si="986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81"/>
        <v>736.96</v>
      </c>
      <c r="Y2985" s="14">
        <f t="shared" si="982"/>
        <v>0</v>
      </c>
      <c r="Z2985" s="14">
        <f t="shared" si="983"/>
        <v>0</v>
      </c>
      <c r="AA2985" s="14">
        <f t="shared" si="984"/>
        <v>0</v>
      </c>
      <c r="AB2985" s="14">
        <f t="shared" si="985"/>
        <v>0</v>
      </c>
      <c r="AC2985" s="15">
        <f t="shared" si="986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81"/>
        <v>611.52</v>
      </c>
      <c r="Y2986" s="14">
        <f t="shared" si="982"/>
        <v>0</v>
      </c>
      <c r="Z2986" s="14">
        <f t="shared" si="983"/>
        <v>0</v>
      </c>
      <c r="AA2986" s="14">
        <f t="shared" si="984"/>
        <v>0</v>
      </c>
      <c r="AB2986" s="14">
        <f t="shared" si="985"/>
        <v>0</v>
      </c>
      <c r="AC2986" s="15">
        <f t="shared" si="986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6"/>
        <v>537.59999999999991</v>
      </c>
      <c r="Y2987" s="52">
        <f t="shared" si="947"/>
        <v>0</v>
      </c>
      <c r="Z2987" s="52">
        <f t="shared" si="948"/>
        <v>200</v>
      </c>
      <c r="AA2987" s="52">
        <f t="shared" si="949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801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6"/>
        <v>660.48000000000013</v>
      </c>
      <c r="Y2988" s="14">
        <f t="shared" si="947"/>
        <v>0</v>
      </c>
      <c r="Z2988" s="14">
        <f t="shared" si="948"/>
        <v>160</v>
      </c>
      <c r="AA2988" s="14">
        <f t="shared" si="949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802</v>
      </c>
      <c r="B2989" s="91">
        <v>0</v>
      </c>
      <c r="C2989" s="21" t="s">
        <v>835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6"/>
        <v>503.03999999999996</v>
      </c>
      <c r="Y2989" s="14">
        <f t="shared" si="947"/>
        <v>0</v>
      </c>
      <c r="Z2989" s="14">
        <f t="shared" si="948"/>
        <v>200</v>
      </c>
      <c r="AA2989" s="14">
        <f t="shared" si="949"/>
        <v>0</v>
      </c>
      <c r="AB2989" s="14">
        <f>R2989+W2989</f>
        <v>0</v>
      </c>
      <c r="AC2989" s="15">
        <f t="shared" ref="AC2989:AC3001" si="987">ROUND(X2989+Y2989+Z2989+AA2989+AB2989,1)</f>
        <v>703</v>
      </c>
      <c r="AD2989" s="48">
        <f>(ROUND(AC2989-AC2987,1)/AC2987)</f>
        <v>-4.6908893709327548E-2</v>
      </c>
      <c r="AE2989" s="113" t="s">
        <v>800</v>
      </c>
      <c r="AF2989" s="60"/>
    </row>
    <row r="2990" spans="1:32">
      <c r="A2990" s="99" t="s">
        <v>803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6"/>
        <v>503.03999999999996</v>
      </c>
      <c r="Y2990" s="14">
        <f t="shared" si="947"/>
        <v>0</v>
      </c>
      <c r="Z2990" s="14">
        <f t="shared" si="948"/>
        <v>200</v>
      </c>
      <c r="AA2990" s="14">
        <f t="shared" si="949"/>
        <v>0</v>
      </c>
      <c r="AB2990" s="14">
        <f t="shared" ref="AB2990:AB3001" si="988">R2990+W2990</f>
        <v>0</v>
      </c>
      <c r="AC2990" s="15">
        <f t="shared" si="987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804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6"/>
        <v>503.03999999999996</v>
      </c>
      <c r="Y2991" s="14">
        <f t="shared" si="947"/>
        <v>0</v>
      </c>
      <c r="Z2991" s="14">
        <f t="shared" si="948"/>
        <v>200</v>
      </c>
      <c r="AA2991" s="14">
        <f t="shared" si="949"/>
        <v>0</v>
      </c>
      <c r="AB2991" s="14">
        <f t="shared" si="988"/>
        <v>0</v>
      </c>
      <c r="AC2991" s="15">
        <f t="shared" si="987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654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6"/>
        <v>503.03999999999996</v>
      </c>
      <c r="Y2992" s="14">
        <f t="shared" si="947"/>
        <v>0</v>
      </c>
      <c r="Z2992" s="14">
        <f t="shared" si="948"/>
        <v>200</v>
      </c>
      <c r="AA2992" s="14">
        <f t="shared" si="949"/>
        <v>0</v>
      </c>
      <c r="AB2992" s="14">
        <f t="shared" si="988"/>
        <v>0</v>
      </c>
      <c r="AC2992" s="15">
        <f t="shared" si="987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595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348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6"/>
        <v>174.72000000000003</v>
      </c>
      <c r="Y2993" s="14">
        <f t="shared" si="947"/>
        <v>565.5</v>
      </c>
      <c r="Z2993" s="14">
        <f t="shared" si="948"/>
        <v>0</v>
      </c>
      <c r="AA2993" s="14">
        <f t="shared" si="949"/>
        <v>0</v>
      </c>
      <c r="AB2993" s="14">
        <f t="shared" si="988"/>
        <v>0</v>
      </c>
      <c r="AC2993" s="15">
        <f t="shared" si="987"/>
        <v>740.2</v>
      </c>
      <c r="AD2993" s="48">
        <f>(ROUND(AC2993-AC2987,1)/AC2987)</f>
        <v>3.5249457700650758E-3</v>
      </c>
      <c r="AE2993" s="113"/>
      <c r="AF2993" s="60"/>
    </row>
    <row r="2994" spans="1:32">
      <c r="A2994" s="99" t="s">
        <v>830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348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6"/>
        <v>174.72000000000003</v>
      </c>
      <c r="Y2994" s="14">
        <f t="shared" si="947"/>
        <v>0</v>
      </c>
      <c r="Z2994" s="14">
        <f t="shared" si="948"/>
        <v>565.5</v>
      </c>
      <c r="AA2994" s="14">
        <f t="shared" si="949"/>
        <v>0</v>
      </c>
      <c r="AB2994" s="14">
        <f t="shared" si="988"/>
        <v>0</v>
      </c>
      <c r="AC2994" s="15">
        <f t="shared" si="987"/>
        <v>740.2</v>
      </c>
      <c r="AD2994" s="48">
        <f>(ROUND(AC2994-AC2987,1)/AC2987)</f>
        <v>3.5249457700650758E-3</v>
      </c>
      <c r="AE2994" s="113"/>
      <c r="AF2994" s="60"/>
    </row>
    <row r="2995" spans="1:32">
      <c r="A2995" s="99" t="s">
        <v>831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348</v>
      </c>
      <c r="W2995" s="14">
        <f>(R2995/100)*(K2995*$K$11)+(R2995/100)*(L2995*$L$11)</f>
        <v>0</v>
      </c>
      <c r="X2995" s="14">
        <f t="shared" si="946"/>
        <v>174.72000000000003</v>
      </c>
      <c r="Y2995" s="14">
        <f t="shared" si="947"/>
        <v>0</v>
      </c>
      <c r="Z2995" s="14">
        <f t="shared" si="948"/>
        <v>0</v>
      </c>
      <c r="AA2995" s="14">
        <f t="shared" si="949"/>
        <v>565.5</v>
      </c>
      <c r="AB2995" s="14">
        <f t="shared" si="988"/>
        <v>0</v>
      </c>
      <c r="AC2995" s="15">
        <f t="shared" si="987"/>
        <v>740.2</v>
      </c>
      <c r="AD2995" s="48">
        <f>(ROUND(AC2995-AC2987,1)/AC2987)</f>
        <v>3.5249457700650758E-3</v>
      </c>
      <c r="AE2995" s="113"/>
      <c r="AF2995" s="60"/>
    </row>
    <row r="2996" spans="1:32">
      <c r="A2996" s="99" t="s">
        <v>832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348</v>
      </c>
      <c r="X2996" s="14">
        <f t="shared" si="946"/>
        <v>174.72000000000003</v>
      </c>
      <c r="Y2996" s="14">
        <f t="shared" si="947"/>
        <v>0</v>
      </c>
      <c r="Z2996" s="14">
        <f t="shared" si="948"/>
        <v>0</v>
      </c>
      <c r="AA2996" s="14">
        <f t="shared" si="949"/>
        <v>0</v>
      </c>
      <c r="AB2996" s="14">
        <f t="shared" si="988"/>
        <v>565.5</v>
      </c>
      <c r="AC2996" s="15">
        <f t="shared" si="987"/>
        <v>740.2</v>
      </c>
      <c r="AD2996" s="48">
        <f>(ROUND(AC2996-AC2987,1)/AC2987)</f>
        <v>3.5249457700650758E-3</v>
      </c>
      <c r="AE2996" s="113"/>
      <c r="AF2996" s="60"/>
    </row>
    <row r="2997" spans="1:32">
      <c r="A2997" s="99" t="s">
        <v>833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345.59999999999997</v>
      </c>
      <c r="T2997" s="14">
        <f>(O2997/100)*(K2997*$K$13)+(O2997/100)*(M2997*$M$13)</f>
        <v>0</v>
      </c>
      <c r="U2997" s="14">
        <f>(P2997/100)*(K2997*$K$13)+(P2997/100)*(L2997*$L$13)+(P2997/100)*(M2997*$M$13)</f>
        <v>90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6"/>
        <v>489.59999999999997</v>
      </c>
      <c r="Y2997" s="14">
        <f t="shared" si="947"/>
        <v>0</v>
      </c>
      <c r="Z2997" s="14">
        <f t="shared" si="948"/>
        <v>240</v>
      </c>
      <c r="AA2997" s="14">
        <f t="shared" si="949"/>
        <v>0</v>
      </c>
      <c r="AB2997" s="14">
        <f t="shared" si="988"/>
        <v>0</v>
      </c>
      <c r="AC2997" s="15">
        <f t="shared" si="987"/>
        <v>729.6</v>
      </c>
      <c r="AD2997" s="48">
        <f>(ROUND(AC2997-AC2987,1)/AC2987)</f>
        <v>-1.0845986984815618E-2</v>
      </c>
      <c r="AE2997" s="113"/>
      <c r="AF2997" s="60"/>
    </row>
    <row r="2998" spans="1:32">
      <c r="A2998" s="99" t="s">
        <v>834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585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6"/>
        <v>780</v>
      </c>
      <c r="Y2998" s="14">
        <f t="shared" si="947"/>
        <v>0</v>
      </c>
      <c r="Z2998" s="14">
        <f t="shared" si="948"/>
        <v>0</v>
      </c>
      <c r="AA2998" s="14">
        <f t="shared" si="949"/>
        <v>0</v>
      </c>
      <c r="AB2998" s="14">
        <f t="shared" si="988"/>
        <v>0</v>
      </c>
      <c r="AC2998" s="15">
        <f t="shared" si="987"/>
        <v>780</v>
      </c>
      <c r="AD2998" s="48">
        <f>(ROUND(AC2998-AC2987,1)/AC2987)</f>
        <v>5.7483731019522775E-2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585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6"/>
        <v>780</v>
      </c>
      <c r="Y2999" s="14">
        <f t="shared" si="947"/>
        <v>0</v>
      </c>
      <c r="Z2999" s="14">
        <f t="shared" si="948"/>
        <v>0</v>
      </c>
      <c r="AA2999" s="14">
        <f t="shared" si="949"/>
        <v>0</v>
      </c>
      <c r="AB2999" s="14">
        <f t="shared" si="988"/>
        <v>0</v>
      </c>
      <c r="AC2999" s="15">
        <f t="shared" si="987"/>
        <v>780</v>
      </c>
      <c r="AD2999" s="48">
        <f>(ROUND(AC2999-AC2987,1)/AC2987)</f>
        <v>5.7483731019522775E-2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6"/>
        <v>622.08000000000015</v>
      </c>
      <c r="Y3000" s="14">
        <f t="shared" si="947"/>
        <v>0</v>
      </c>
      <c r="Z3000" s="14">
        <f t="shared" si="948"/>
        <v>160</v>
      </c>
      <c r="AA3000" s="14">
        <f t="shared" si="949"/>
        <v>0</v>
      </c>
      <c r="AB3000" s="14">
        <f t="shared" si="988"/>
        <v>0</v>
      </c>
      <c r="AC3000" s="15">
        <f t="shared" si="987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572.92800000000011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6"/>
        <v>726.52800000000013</v>
      </c>
      <c r="Y3001" s="14">
        <f t="shared" si="947"/>
        <v>0</v>
      </c>
      <c r="Z3001" s="14">
        <f t="shared" si="948"/>
        <v>160</v>
      </c>
      <c r="AA3001" s="14">
        <f t="shared" si="949"/>
        <v>0</v>
      </c>
      <c r="AB3001" s="14">
        <f t="shared" si="988"/>
        <v>0</v>
      </c>
      <c r="AC3001" s="15">
        <f t="shared" si="987"/>
        <v>886.5</v>
      </c>
      <c r="AD3001" s="48">
        <f>(ROUND(AC3001-AC2987,1)/AC2987)</f>
        <v>0.20187093275488069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46"/>
        <v>660</v>
      </c>
      <c r="Y3002" s="52">
        <f t="shared" si="947"/>
        <v>0</v>
      </c>
      <c r="Z3002" s="52">
        <f t="shared" si="948"/>
        <v>0</v>
      </c>
      <c r="AA3002" s="52">
        <f t="shared" si="949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801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89">N3003+S3003</f>
        <v>761.2</v>
      </c>
      <c r="Y3003" s="14">
        <f t="shared" ref="Y3003:Y3016" si="990">O3003+T3003</f>
        <v>0</v>
      </c>
      <c r="Z3003" s="14">
        <f t="shared" ref="Z3003:Z3016" si="991">P3003+U3003</f>
        <v>0</v>
      </c>
      <c r="AA3003" s="14">
        <f t="shared" ref="AA3003:AA3016" si="992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802</v>
      </c>
      <c r="B3004" s="93">
        <v>0</v>
      </c>
      <c r="C3004" s="21" t="s">
        <v>835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89"/>
        <v>616</v>
      </c>
      <c r="Y3004" s="14">
        <f t="shared" si="990"/>
        <v>0</v>
      </c>
      <c r="Z3004" s="14">
        <f t="shared" si="991"/>
        <v>0</v>
      </c>
      <c r="AA3004" s="14">
        <f t="shared" si="992"/>
        <v>0</v>
      </c>
      <c r="AB3004" s="14">
        <f>R3004+W3004</f>
        <v>0</v>
      </c>
      <c r="AC3004" s="15">
        <f t="shared" ref="AC3004:AC3016" si="993">ROUND(X3004+Y3004+Z3004+AA3004+AB3004,1)</f>
        <v>616</v>
      </c>
      <c r="AD3004" s="48">
        <f>(ROUND(AC3004-AC3002,1)/AC3002)</f>
        <v>-6.6666666666666666E-2</v>
      </c>
      <c r="AE3004" s="113" t="s">
        <v>800</v>
      </c>
      <c r="AF3004" s="60"/>
    </row>
    <row r="3005" spans="1:32">
      <c r="A3005" s="99" t="s">
        <v>803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89"/>
        <v>616</v>
      </c>
      <c r="Y3005" s="14">
        <f t="shared" si="990"/>
        <v>0</v>
      </c>
      <c r="Z3005" s="14">
        <f t="shared" si="991"/>
        <v>0</v>
      </c>
      <c r="AA3005" s="14">
        <f t="shared" si="992"/>
        <v>0</v>
      </c>
      <c r="AB3005" s="14">
        <f t="shared" ref="AB3005:AB3016" si="994">R3005+W3005</f>
        <v>0</v>
      </c>
      <c r="AC3005" s="15">
        <f t="shared" si="993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804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89"/>
        <v>616</v>
      </c>
      <c r="Y3006" s="14">
        <f t="shared" si="990"/>
        <v>0</v>
      </c>
      <c r="Z3006" s="14">
        <f t="shared" si="991"/>
        <v>0</v>
      </c>
      <c r="AA3006" s="14">
        <f t="shared" si="992"/>
        <v>0</v>
      </c>
      <c r="AB3006" s="14">
        <f t="shared" si="994"/>
        <v>0</v>
      </c>
      <c r="AC3006" s="15">
        <f t="shared" si="993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654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89"/>
        <v>616</v>
      </c>
      <c r="Y3007" s="14">
        <f t="shared" si="990"/>
        <v>0</v>
      </c>
      <c r="Z3007" s="14">
        <f t="shared" si="991"/>
        <v>0</v>
      </c>
      <c r="AA3007" s="14">
        <f t="shared" si="992"/>
        <v>0</v>
      </c>
      <c r="AB3007" s="14">
        <f t="shared" si="994"/>
        <v>0</v>
      </c>
      <c r="AC3007" s="15">
        <f t="shared" si="993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595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89"/>
        <v>214.5</v>
      </c>
      <c r="Y3008" s="14">
        <f t="shared" si="990"/>
        <v>514.79999999999995</v>
      </c>
      <c r="Z3008" s="14">
        <f t="shared" si="991"/>
        <v>0</v>
      </c>
      <c r="AA3008" s="14">
        <f t="shared" si="992"/>
        <v>0</v>
      </c>
      <c r="AB3008" s="14">
        <f t="shared" si="994"/>
        <v>0</v>
      </c>
      <c r="AC3008" s="15">
        <f t="shared" si="993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830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89"/>
        <v>214.5</v>
      </c>
      <c r="Y3009" s="14">
        <f t="shared" si="990"/>
        <v>0</v>
      </c>
      <c r="Z3009" s="14">
        <f t="shared" si="991"/>
        <v>514.79999999999995</v>
      </c>
      <c r="AA3009" s="14">
        <f t="shared" si="992"/>
        <v>0</v>
      </c>
      <c r="AB3009" s="14">
        <f t="shared" si="994"/>
        <v>0</v>
      </c>
      <c r="AC3009" s="15">
        <f t="shared" si="993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831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89"/>
        <v>214.5</v>
      </c>
      <c r="Y3010" s="14">
        <f t="shared" si="990"/>
        <v>0</v>
      </c>
      <c r="Z3010" s="14">
        <f t="shared" si="991"/>
        <v>0</v>
      </c>
      <c r="AA3010" s="14">
        <f t="shared" si="992"/>
        <v>514.79999999999995</v>
      </c>
      <c r="AB3010" s="14">
        <f t="shared" si="994"/>
        <v>0</v>
      </c>
      <c r="AC3010" s="15">
        <f t="shared" si="993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832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89"/>
        <v>214.5</v>
      </c>
      <c r="Y3011" s="14">
        <f t="shared" si="990"/>
        <v>0</v>
      </c>
      <c r="Z3011" s="14">
        <f t="shared" si="991"/>
        <v>0</v>
      </c>
      <c r="AA3011" s="14">
        <f t="shared" si="992"/>
        <v>0</v>
      </c>
      <c r="AB3011" s="14">
        <f t="shared" si="994"/>
        <v>514.79999999999995</v>
      </c>
      <c r="AC3011" s="15">
        <f t="shared" si="993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833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89"/>
        <v>759</v>
      </c>
      <c r="Y3012" s="14">
        <f t="shared" si="990"/>
        <v>0</v>
      </c>
      <c r="Z3012" s="14">
        <f t="shared" si="991"/>
        <v>0</v>
      </c>
      <c r="AA3012" s="14">
        <f t="shared" si="992"/>
        <v>0</v>
      </c>
      <c r="AB3012" s="14">
        <f t="shared" si="994"/>
        <v>0</v>
      </c>
      <c r="AC3012" s="15">
        <f t="shared" si="993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834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89"/>
        <v>759</v>
      </c>
      <c r="Y3013" s="14">
        <f t="shared" si="990"/>
        <v>0</v>
      </c>
      <c r="Z3013" s="14">
        <f t="shared" si="991"/>
        <v>0</v>
      </c>
      <c r="AA3013" s="14">
        <f t="shared" si="992"/>
        <v>0</v>
      </c>
      <c r="AB3013" s="14">
        <f t="shared" si="994"/>
        <v>0</v>
      </c>
      <c r="AC3013" s="15">
        <f t="shared" si="993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89"/>
        <v>759</v>
      </c>
      <c r="Y3014" s="14">
        <f t="shared" si="990"/>
        <v>0</v>
      </c>
      <c r="Z3014" s="14">
        <f t="shared" si="991"/>
        <v>0</v>
      </c>
      <c r="AA3014" s="14">
        <f t="shared" si="992"/>
        <v>0</v>
      </c>
      <c r="AB3014" s="14">
        <f t="shared" si="994"/>
        <v>0</v>
      </c>
      <c r="AC3014" s="15">
        <f t="shared" si="993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89"/>
        <v>704.88</v>
      </c>
      <c r="Y3015" s="14">
        <f t="shared" si="990"/>
        <v>0</v>
      </c>
      <c r="Z3015" s="14">
        <f t="shared" si="991"/>
        <v>0</v>
      </c>
      <c r="AA3015" s="14">
        <f t="shared" si="992"/>
        <v>0</v>
      </c>
      <c r="AB3015" s="14">
        <f t="shared" si="994"/>
        <v>0</v>
      </c>
      <c r="AC3015" s="15">
        <f t="shared" si="993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89"/>
        <v>839.5200000000001</v>
      </c>
      <c r="Y3016" s="14">
        <f t="shared" si="990"/>
        <v>0</v>
      </c>
      <c r="Z3016" s="14">
        <f t="shared" si="991"/>
        <v>0</v>
      </c>
      <c r="AA3016" s="14">
        <f t="shared" si="992"/>
        <v>0</v>
      </c>
      <c r="AB3016" s="14">
        <f t="shared" si="994"/>
        <v>0</v>
      </c>
      <c r="AC3016" s="15">
        <f t="shared" si="993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652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46"/>
        <v>470</v>
      </c>
      <c r="Y3017" s="52">
        <f t="shared" si="947"/>
        <v>0</v>
      </c>
      <c r="Z3017" s="52">
        <f t="shared" si="948"/>
        <v>0</v>
      </c>
      <c r="AA3017" s="52">
        <f t="shared" si="949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801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46"/>
        <v>609.12</v>
      </c>
      <c r="Y3018" s="14">
        <f t="shared" si="947"/>
        <v>0</v>
      </c>
      <c r="Z3018" s="14">
        <f t="shared" si="948"/>
        <v>0</v>
      </c>
      <c r="AA3018" s="14">
        <f t="shared" si="949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802</v>
      </c>
      <c r="B3019" s="91">
        <v>10</v>
      </c>
      <c r="C3019" s="21" t="s">
        <v>835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46"/>
        <v>441.79999999999995</v>
      </c>
      <c r="Y3019" s="14">
        <f t="shared" si="947"/>
        <v>0</v>
      </c>
      <c r="Z3019" s="14">
        <f t="shared" si="948"/>
        <v>0</v>
      </c>
      <c r="AA3019" s="14">
        <f t="shared" si="949"/>
        <v>0</v>
      </c>
      <c r="AB3019" s="14">
        <f>R3019+W3019</f>
        <v>344</v>
      </c>
      <c r="AC3019" s="15">
        <f t="shared" ref="AC3019:AC3031" si="995">ROUND(X3019+Y3019+Z3019+AA3019+AB3019,1)</f>
        <v>785.8</v>
      </c>
      <c r="AD3019" s="48">
        <f>(ROUND(AC3019-AC3017,1)/AC3017)</f>
        <v>-5.3253012048192772E-2</v>
      </c>
      <c r="AE3019" s="113" t="s">
        <v>800</v>
      </c>
      <c r="AF3019" s="60"/>
    </row>
    <row r="3020" spans="1:32">
      <c r="A3020" s="99" t="s">
        <v>803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46"/>
        <v>441.79999999999995</v>
      </c>
      <c r="Y3020" s="14">
        <f t="shared" si="947"/>
        <v>0</v>
      </c>
      <c r="Z3020" s="14">
        <f t="shared" si="948"/>
        <v>0</v>
      </c>
      <c r="AA3020" s="14">
        <f t="shared" si="949"/>
        <v>0</v>
      </c>
      <c r="AB3020" s="14">
        <f t="shared" ref="AB3020:AB3031" si="996">R3020+W3020</f>
        <v>344</v>
      </c>
      <c r="AC3020" s="15">
        <f t="shared" si="995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804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46"/>
        <v>441.79999999999995</v>
      </c>
      <c r="Y3021" s="14">
        <f t="shared" si="947"/>
        <v>0</v>
      </c>
      <c r="Z3021" s="14">
        <f t="shared" si="948"/>
        <v>0</v>
      </c>
      <c r="AA3021" s="14">
        <f t="shared" si="949"/>
        <v>0</v>
      </c>
      <c r="AB3021" s="14">
        <f t="shared" si="996"/>
        <v>344</v>
      </c>
      <c r="AC3021" s="15">
        <f t="shared" si="995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654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46"/>
        <v>441.79999999999995</v>
      </c>
      <c r="Y3022" s="14">
        <f t="shared" si="947"/>
        <v>0</v>
      </c>
      <c r="Z3022" s="14">
        <f t="shared" si="948"/>
        <v>0</v>
      </c>
      <c r="AA3022" s="14">
        <f t="shared" si="949"/>
        <v>0</v>
      </c>
      <c r="AB3022" s="14">
        <f t="shared" si="996"/>
        <v>344</v>
      </c>
      <c r="AC3022" s="15">
        <f t="shared" si="995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595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110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544.5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6"/>
        <v>152.75</v>
      </c>
      <c r="Y3023" s="14">
        <f t="shared" si="947"/>
        <v>792</v>
      </c>
      <c r="Z3023" s="14">
        <f t="shared" si="948"/>
        <v>0</v>
      </c>
      <c r="AA3023" s="14">
        <f t="shared" si="949"/>
        <v>0</v>
      </c>
      <c r="AB3023" s="14">
        <f t="shared" si="996"/>
        <v>0</v>
      </c>
      <c r="AC3023" s="15">
        <f t="shared" si="995"/>
        <v>944.8</v>
      </c>
      <c r="AD3023" s="48">
        <f>(ROUND(AC3023-AC3017,1)/AC3017)</f>
        <v>0.13831325301204819</v>
      </c>
      <c r="AE3023" s="113"/>
      <c r="AF3023" s="60"/>
    </row>
    <row r="3024" spans="1:32">
      <c r="A3024" s="99" t="s">
        <v>830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55</v>
      </c>
      <c r="L3024" s="13">
        <v>55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544.5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6"/>
        <v>152.75</v>
      </c>
      <c r="Y3024" s="14">
        <f t="shared" si="947"/>
        <v>0</v>
      </c>
      <c r="Z3024" s="14">
        <f t="shared" si="948"/>
        <v>792</v>
      </c>
      <c r="AA3024" s="14">
        <f t="shared" si="949"/>
        <v>0</v>
      </c>
      <c r="AB3024" s="14">
        <f t="shared" si="996"/>
        <v>0</v>
      </c>
      <c r="AC3024" s="15">
        <f t="shared" si="995"/>
        <v>944.8</v>
      </c>
      <c r="AD3024" s="48">
        <f>(ROUND(AC3024-AC3017,1)/AC3017)</f>
        <v>0.13831325301204819</v>
      </c>
      <c r="AE3024" s="113"/>
      <c r="AF3024" s="60"/>
    </row>
    <row r="3025" spans="1:32">
      <c r="A3025" s="99" t="s">
        <v>831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110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544.5</v>
      </c>
      <c r="W3025" s="14">
        <f>(R3025/100)*(K3025*$K$11)+(R3025/100)*(L3025*$L$11)</f>
        <v>0</v>
      </c>
      <c r="X3025" s="14">
        <f t="shared" si="946"/>
        <v>152.75</v>
      </c>
      <c r="Y3025" s="14">
        <f t="shared" si="947"/>
        <v>0</v>
      </c>
      <c r="Z3025" s="14">
        <f t="shared" si="948"/>
        <v>0</v>
      </c>
      <c r="AA3025" s="14">
        <f t="shared" si="949"/>
        <v>792</v>
      </c>
      <c r="AB3025" s="14">
        <f t="shared" si="996"/>
        <v>0</v>
      </c>
      <c r="AC3025" s="15">
        <f t="shared" si="995"/>
        <v>944.8</v>
      </c>
      <c r="AD3025" s="48">
        <f>(ROUND(AC3025-AC3017,1)/AC3017)</f>
        <v>0.13831325301204819</v>
      </c>
      <c r="AE3025" s="113"/>
      <c r="AF3025" s="60"/>
    </row>
    <row r="3026" spans="1:32">
      <c r="A3026" s="99" t="s">
        <v>832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55</v>
      </c>
      <c r="L3026" s="13">
        <v>55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544.5</v>
      </c>
      <c r="X3026" s="14">
        <f t="shared" si="946"/>
        <v>152.75</v>
      </c>
      <c r="Y3026" s="14">
        <f t="shared" si="947"/>
        <v>0</v>
      </c>
      <c r="Z3026" s="14">
        <f t="shared" si="948"/>
        <v>0</v>
      </c>
      <c r="AA3026" s="14">
        <f t="shared" si="949"/>
        <v>0</v>
      </c>
      <c r="AB3026" s="14">
        <f t="shared" si="996"/>
        <v>792</v>
      </c>
      <c r="AC3026" s="15">
        <f t="shared" si="995"/>
        <v>944.8</v>
      </c>
      <c r="AD3026" s="48">
        <f>(ROUND(AC3026-AC3017,1)/AC3017)</f>
        <v>0.13831325301204819</v>
      </c>
      <c r="AE3026" s="113"/>
      <c r="AF3026" s="60"/>
    </row>
    <row r="3027" spans="1:32">
      <c r="A3027" s="99" t="s">
        <v>833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50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352.5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270</v>
      </c>
      <c r="X3027" s="14">
        <f t="shared" si="946"/>
        <v>493.5</v>
      </c>
      <c r="Y3027" s="14">
        <f t="shared" si="947"/>
        <v>0</v>
      </c>
      <c r="Z3027" s="14">
        <f t="shared" si="948"/>
        <v>0</v>
      </c>
      <c r="AA3027" s="14">
        <f t="shared" si="949"/>
        <v>0</v>
      </c>
      <c r="AB3027" s="14">
        <f t="shared" si="996"/>
        <v>420</v>
      </c>
      <c r="AC3027" s="15">
        <f t="shared" si="995"/>
        <v>913.5</v>
      </c>
      <c r="AD3027" s="48">
        <f>(ROUND(AC3027-AC3017,1)/AC3017)</f>
        <v>0.10060240963855421</v>
      </c>
      <c r="AE3027" s="113"/>
      <c r="AF3027" s="60"/>
    </row>
    <row r="3028" spans="1:32">
      <c r="A3028" s="99" t="s">
        <v>834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110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721.5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6"/>
        <v>916.5</v>
      </c>
      <c r="Y3028" s="14">
        <f t="shared" si="947"/>
        <v>0</v>
      </c>
      <c r="Z3028" s="14">
        <f t="shared" si="948"/>
        <v>0</v>
      </c>
      <c r="AA3028" s="14">
        <f t="shared" si="949"/>
        <v>0</v>
      </c>
      <c r="AB3028" s="14">
        <f t="shared" si="996"/>
        <v>0</v>
      </c>
      <c r="AC3028" s="15">
        <f t="shared" si="995"/>
        <v>916.5</v>
      </c>
      <c r="AD3028" s="48">
        <f>(ROUND(AC3028-AC3017,1)/AC3017)</f>
        <v>0.10421686746987951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721.5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6"/>
        <v>916.5</v>
      </c>
      <c r="Y3029" s="14">
        <f t="shared" si="947"/>
        <v>0</v>
      </c>
      <c r="Z3029" s="14">
        <f t="shared" si="948"/>
        <v>0</v>
      </c>
      <c r="AA3029" s="14">
        <f t="shared" si="949"/>
        <v>0</v>
      </c>
      <c r="AB3029" s="14">
        <f t="shared" si="996"/>
        <v>0</v>
      </c>
      <c r="AC3029" s="15">
        <f t="shared" si="995"/>
        <v>916.5</v>
      </c>
      <c r="AD3029" s="48">
        <f>(ROUND(AC3029-AC3017,1)/AC3017)</f>
        <v>0.10421686746987951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46"/>
        <v>573.024</v>
      </c>
      <c r="Y3030" s="14">
        <f t="shared" si="947"/>
        <v>0</v>
      </c>
      <c r="Z3030" s="14">
        <f t="shared" si="948"/>
        <v>0</v>
      </c>
      <c r="AA3030" s="14">
        <f t="shared" si="949"/>
        <v>0</v>
      </c>
      <c r="AB3030" s="14">
        <f t="shared" si="996"/>
        <v>288</v>
      </c>
      <c r="AC3030" s="15">
        <f t="shared" si="995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46"/>
        <v>672.28800000000001</v>
      </c>
      <c r="Y3031" s="14">
        <f t="shared" si="947"/>
        <v>0</v>
      </c>
      <c r="Z3031" s="14">
        <f t="shared" si="948"/>
        <v>0</v>
      </c>
      <c r="AA3031" s="14">
        <f t="shared" si="949"/>
        <v>0</v>
      </c>
      <c r="AB3031" s="14">
        <f t="shared" si="996"/>
        <v>288</v>
      </c>
      <c r="AC3031" s="15">
        <f t="shared" si="995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46"/>
        <v>648</v>
      </c>
      <c r="Y3032" s="52">
        <f t="shared" si="947"/>
        <v>0</v>
      </c>
      <c r="Z3032" s="52">
        <f t="shared" si="948"/>
        <v>0</v>
      </c>
      <c r="AA3032" s="52">
        <f t="shared" si="949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801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97">N3033+S3033</f>
        <v>747.36000000000013</v>
      </c>
      <c r="Y3033" s="14">
        <f t="shared" ref="Y3033:Y3046" si="998">O3033+T3033</f>
        <v>0</v>
      </c>
      <c r="Z3033" s="14">
        <f t="shared" ref="Z3033:Z3046" si="999">P3033+U3033</f>
        <v>0</v>
      </c>
      <c r="AA3033" s="14">
        <f t="shared" ref="AA3033:AA3046" si="1000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802</v>
      </c>
      <c r="B3034" s="93">
        <v>18</v>
      </c>
      <c r="C3034" s="21" t="s">
        <v>835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97"/>
        <v>604.80000000000007</v>
      </c>
      <c r="Y3034" s="14">
        <f t="shared" si="998"/>
        <v>0</v>
      </c>
      <c r="Z3034" s="14">
        <f t="shared" si="999"/>
        <v>0</v>
      </c>
      <c r="AA3034" s="14">
        <f t="shared" si="1000"/>
        <v>0</v>
      </c>
      <c r="AB3034" s="14">
        <f>R3034+W3034</f>
        <v>0</v>
      </c>
      <c r="AC3034" s="15">
        <f t="shared" ref="AC3034:AC3046" si="1001">ROUND(X3034+Y3034+Z3034+AA3034+AB3034,1)</f>
        <v>604.79999999999995</v>
      </c>
      <c r="AD3034" s="48">
        <f>(ROUND(AC3034-AC3032,1)/AC3032)</f>
        <v>-6.6666666666666666E-2</v>
      </c>
      <c r="AE3034" s="113" t="s">
        <v>800</v>
      </c>
      <c r="AF3034" s="60"/>
    </row>
    <row r="3035" spans="1:32">
      <c r="A3035" s="99" t="s">
        <v>803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97"/>
        <v>604.80000000000007</v>
      </c>
      <c r="Y3035" s="14">
        <f t="shared" si="998"/>
        <v>0</v>
      </c>
      <c r="Z3035" s="14">
        <f t="shared" si="999"/>
        <v>0</v>
      </c>
      <c r="AA3035" s="14">
        <f t="shared" si="1000"/>
        <v>0</v>
      </c>
      <c r="AB3035" s="14">
        <f t="shared" ref="AB3035:AB3046" si="1002">R3035+W3035</f>
        <v>0</v>
      </c>
      <c r="AC3035" s="15">
        <f t="shared" si="1001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804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97"/>
        <v>604.80000000000007</v>
      </c>
      <c r="Y3036" s="14">
        <f t="shared" si="998"/>
        <v>0</v>
      </c>
      <c r="Z3036" s="14">
        <f t="shared" si="999"/>
        <v>0</v>
      </c>
      <c r="AA3036" s="14">
        <f t="shared" si="1000"/>
        <v>0</v>
      </c>
      <c r="AB3036" s="14">
        <f t="shared" si="1002"/>
        <v>0</v>
      </c>
      <c r="AC3036" s="15">
        <f t="shared" si="1001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654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97"/>
        <v>604.80000000000007</v>
      </c>
      <c r="Y3037" s="14">
        <f t="shared" si="998"/>
        <v>0</v>
      </c>
      <c r="Z3037" s="14">
        <f t="shared" si="999"/>
        <v>0</v>
      </c>
      <c r="AA3037" s="14">
        <f t="shared" si="1000"/>
        <v>0</v>
      </c>
      <c r="AB3037" s="14">
        <f t="shared" si="1002"/>
        <v>0</v>
      </c>
      <c r="AC3037" s="15">
        <f t="shared" si="1001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595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97"/>
        <v>210.60000000000002</v>
      </c>
      <c r="Y3038" s="14">
        <f t="shared" si="998"/>
        <v>502.20000000000005</v>
      </c>
      <c r="Z3038" s="14">
        <f t="shared" si="999"/>
        <v>0</v>
      </c>
      <c r="AA3038" s="14">
        <f t="shared" si="1000"/>
        <v>0</v>
      </c>
      <c r="AB3038" s="14">
        <f t="shared" si="1002"/>
        <v>0</v>
      </c>
      <c r="AC3038" s="15">
        <f t="shared" si="1001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830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97"/>
        <v>210.60000000000002</v>
      </c>
      <c r="Y3039" s="14">
        <f t="shared" si="998"/>
        <v>0</v>
      </c>
      <c r="Z3039" s="14">
        <f t="shared" si="999"/>
        <v>502.20000000000005</v>
      </c>
      <c r="AA3039" s="14">
        <f t="shared" si="1000"/>
        <v>0</v>
      </c>
      <c r="AB3039" s="14">
        <f t="shared" si="1002"/>
        <v>0</v>
      </c>
      <c r="AC3039" s="15">
        <f t="shared" si="1001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831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97"/>
        <v>210.60000000000002</v>
      </c>
      <c r="Y3040" s="14">
        <f t="shared" si="998"/>
        <v>0</v>
      </c>
      <c r="Z3040" s="14">
        <f t="shared" si="999"/>
        <v>0</v>
      </c>
      <c r="AA3040" s="14">
        <f t="shared" si="1000"/>
        <v>502.20000000000005</v>
      </c>
      <c r="AB3040" s="14">
        <f t="shared" si="1002"/>
        <v>0</v>
      </c>
      <c r="AC3040" s="15">
        <f t="shared" si="1001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832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97"/>
        <v>210.60000000000002</v>
      </c>
      <c r="Y3041" s="14">
        <f t="shared" si="998"/>
        <v>0</v>
      </c>
      <c r="Z3041" s="14">
        <f t="shared" si="999"/>
        <v>0</v>
      </c>
      <c r="AA3041" s="14">
        <f t="shared" si="1000"/>
        <v>0</v>
      </c>
      <c r="AB3041" s="14">
        <f t="shared" si="1002"/>
        <v>502.20000000000005</v>
      </c>
      <c r="AC3041" s="15">
        <f t="shared" si="1001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833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97"/>
        <v>745.2</v>
      </c>
      <c r="Y3042" s="14">
        <f t="shared" si="998"/>
        <v>0</v>
      </c>
      <c r="Z3042" s="14">
        <f t="shared" si="999"/>
        <v>0</v>
      </c>
      <c r="AA3042" s="14">
        <f t="shared" si="1000"/>
        <v>0</v>
      </c>
      <c r="AB3042" s="14">
        <f t="shared" si="1002"/>
        <v>0</v>
      </c>
      <c r="AC3042" s="15">
        <f t="shared" si="1001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834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97"/>
        <v>745.2</v>
      </c>
      <c r="Y3043" s="14">
        <f t="shared" si="998"/>
        <v>0</v>
      </c>
      <c r="Z3043" s="14">
        <f t="shared" si="999"/>
        <v>0</v>
      </c>
      <c r="AA3043" s="14">
        <f t="shared" si="1000"/>
        <v>0</v>
      </c>
      <c r="AB3043" s="14">
        <f t="shared" si="1002"/>
        <v>0</v>
      </c>
      <c r="AC3043" s="15">
        <f t="shared" si="1001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97"/>
        <v>745.2</v>
      </c>
      <c r="Y3044" s="14">
        <f t="shared" si="998"/>
        <v>0</v>
      </c>
      <c r="Z3044" s="14">
        <f t="shared" si="999"/>
        <v>0</v>
      </c>
      <c r="AA3044" s="14">
        <f t="shared" si="1000"/>
        <v>0</v>
      </c>
      <c r="AB3044" s="14">
        <f t="shared" si="1002"/>
        <v>0</v>
      </c>
      <c r="AC3044" s="15">
        <f t="shared" si="1001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97"/>
        <v>817.34400000000005</v>
      </c>
      <c r="Y3045" s="14">
        <f t="shared" si="998"/>
        <v>0</v>
      </c>
      <c r="Z3045" s="14">
        <f t="shared" si="999"/>
        <v>0</v>
      </c>
      <c r="AA3045" s="14">
        <f t="shared" si="1000"/>
        <v>0</v>
      </c>
      <c r="AB3045" s="14">
        <f t="shared" si="1002"/>
        <v>0</v>
      </c>
      <c r="AC3045" s="15">
        <f t="shared" si="1001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97"/>
        <v>705.02400000000011</v>
      </c>
      <c r="Y3046" s="14">
        <f t="shared" si="998"/>
        <v>0</v>
      </c>
      <c r="Z3046" s="14">
        <f t="shared" si="999"/>
        <v>0</v>
      </c>
      <c r="AA3046" s="14">
        <f t="shared" si="1000"/>
        <v>0</v>
      </c>
      <c r="AB3046" s="14">
        <f t="shared" si="1002"/>
        <v>0</v>
      </c>
      <c r="AC3046" s="15">
        <f t="shared" si="1001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46"/>
        <v>652.79999999999995</v>
      </c>
      <c r="Y3047" s="52">
        <f t="shared" si="947"/>
        <v>0</v>
      </c>
      <c r="Z3047" s="52">
        <f t="shared" si="948"/>
        <v>0</v>
      </c>
      <c r="AA3047" s="52">
        <f t="shared" si="949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801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46"/>
        <v>750.72</v>
      </c>
      <c r="Y3048" s="14">
        <f t="shared" si="947"/>
        <v>0</v>
      </c>
      <c r="Z3048" s="14">
        <f t="shared" si="948"/>
        <v>0</v>
      </c>
      <c r="AA3048" s="14">
        <f t="shared" si="949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802</v>
      </c>
      <c r="B3049" s="91">
        <v>20</v>
      </c>
      <c r="C3049" s="21" t="s">
        <v>835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46"/>
        <v>607.91999999999996</v>
      </c>
      <c r="Y3049" s="14">
        <f t="shared" si="947"/>
        <v>0</v>
      </c>
      <c r="Z3049" s="14">
        <f t="shared" si="948"/>
        <v>0</v>
      </c>
      <c r="AA3049" s="14">
        <f t="shared" si="949"/>
        <v>0</v>
      </c>
      <c r="AB3049" s="14">
        <f>R3049+W3049</f>
        <v>0</v>
      </c>
      <c r="AC3049" s="15">
        <f t="shared" ref="AC3049:AC3061" si="1003">ROUND(X3049+Y3049+Z3049+AA3049+AB3049,1)</f>
        <v>607.9</v>
      </c>
      <c r="AD3049" s="48">
        <f>(ROUND(AC3049-AC3047,1)/AC3047)</f>
        <v>-6.8780637254901966E-2</v>
      </c>
      <c r="AE3049" s="113" t="s">
        <v>800</v>
      </c>
      <c r="AF3049" s="60"/>
    </row>
    <row r="3050" spans="1:32">
      <c r="A3050" s="99" t="s">
        <v>803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46"/>
        <v>607.91999999999996</v>
      </c>
      <c r="Y3050" s="14">
        <f t="shared" si="947"/>
        <v>0</v>
      </c>
      <c r="Z3050" s="14">
        <f t="shared" si="948"/>
        <v>0</v>
      </c>
      <c r="AA3050" s="14">
        <f t="shared" si="949"/>
        <v>0</v>
      </c>
      <c r="AB3050" s="14">
        <f t="shared" ref="AB3050:AB3061" si="1004">R3050+W3050</f>
        <v>0</v>
      </c>
      <c r="AC3050" s="15">
        <f t="shared" si="1003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804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46"/>
        <v>607.91999999999996</v>
      </c>
      <c r="Y3051" s="14">
        <f t="shared" si="947"/>
        <v>0</v>
      </c>
      <c r="Z3051" s="14">
        <f t="shared" si="948"/>
        <v>0</v>
      </c>
      <c r="AA3051" s="14">
        <f t="shared" si="949"/>
        <v>0</v>
      </c>
      <c r="AB3051" s="14">
        <f t="shared" si="1004"/>
        <v>0</v>
      </c>
      <c r="AC3051" s="15">
        <f t="shared" si="1003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654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46"/>
        <v>607.91999999999996</v>
      </c>
      <c r="Y3052" s="14">
        <f t="shared" si="947"/>
        <v>0</v>
      </c>
      <c r="Z3052" s="14">
        <f t="shared" si="948"/>
        <v>0</v>
      </c>
      <c r="AA3052" s="14">
        <f t="shared" si="949"/>
        <v>0</v>
      </c>
      <c r="AB3052" s="14">
        <f t="shared" si="1004"/>
        <v>0</v>
      </c>
      <c r="AC3052" s="15">
        <f t="shared" si="1003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595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46"/>
        <v>212.15999999999997</v>
      </c>
      <c r="Y3053" s="14">
        <f t="shared" si="947"/>
        <v>507.96</v>
      </c>
      <c r="Z3053" s="14">
        <f t="shared" si="948"/>
        <v>0</v>
      </c>
      <c r="AA3053" s="14">
        <f t="shared" si="949"/>
        <v>0</v>
      </c>
      <c r="AB3053" s="14">
        <f t="shared" si="1004"/>
        <v>0</v>
      </c>
      <c r="AC3053" s="15">
        <f t="shared" si="1003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830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46"/>
        <v>212.15999999999997</v>
      </c>
      <c r="Y3054" s="14">
        <f t="shared" si="947"/>
        <v>0</v>
      </c>
      <c r="Z3054" s="14">
        <f t="shared" si="948"/>
        <v>507.96</v>
      </c>
      <c r="AA3054" s="14">
        <f t="shared" si="949"/>
        <v>0</v>
      </c>
      <c r="AB3054" s="14">
        <f t="shared" si="1004"/>
        <v>0</v>
      </c>
      <c r="AC3054" s="15">
        <f t="shared" si="1003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831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46"/>
        <v>212.15999999999997</v>
      </c>
      <c r="Y3055" s="14">
        <f t="shared" si="947"/>
        <v>0</v>
      </c>
      <c r="Z3055" s="14">
        <f t="shared" si="948"/>
        <v>0</v>
      </c>
      <c r="AA3055" s="14">
        <f t="shared" si="949"/>
        <v>507.96</v>
      </c>
      <c r="AB3055" s="14">
        <f t="shared" si="1004"/>
        <v>0</v>
      </c>
      <c r="AC3055" s="15">
        <f t="shared" si="1003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832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46"/>
        <v>212.15999999999997</v>
      </c>
      <c r="Y3056" s="14">
        <f t="shared" si="947"/>
        <v>0</v>
      </c>
      <c r="Z3056" s="14">
        <f t="shared" si="948"/>
        <v>0</v>
      </c>
      <c r="AA3056" s="14">
        <f t="shared" si="949"/>
        <v>0</v>
      </c>
      <c r="AB3056" s="14">
        <f t="shared" si="1004"/>
        <v>507.96</v>
      </c>
      <c r="AC3056" s="15">
        <f t="shared" si="1003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833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46"/>
        <v>749.7</v>
      </c>
      <c r="Y3057" s="14">
        <f t="shared" si="947"/>
        <v>0</v>
      </c>
      <c r="Z3057" s="14">
        <f t="shared" si="948"/>
        <v>0</v>
      </c>
      <c r="AA3057" s="14">
        <f t="shared" si="949"/>
        <v>0</v>
      </c>
      <c r="AB3057" s="14">
        <f t="shared" si="1004"/>
        <v>0</v>
      </c>
      <c r="AC3057" s="15">
        <f t="shared" si="1003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834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46"/>
        <v>749.7</v>
      </c>
      <c r="Y3058" s="14">
        <f t="shared" si="947"/>
        <v>0</v>
      </c>
      <c r="Z3058" s="14">
        <f t="shared" si="948"/>
        <v>0</v>
      </c>
      <c r="AA3058" s="14">
        <f t="shared" si="949"/>
        <v>0</v>
      </c>
      <c r="AB3058" s="14">
        <f t="shared" si="1004"/>
        <v>0</v>
      </c>
      <c r="AC3058" s="15">
        <f t="shared" si="1003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46"/>
        <v>749.7</v>
      </c>
      <c r="Y3059" s="14">
        <f t="shared" si="947"/>
        <v>0</v>
      </c>
      <c r="Z3059" s="14">
        <f t="shared" si="948"/>
        <v>0</v>
      </c>
      <c r="AA3059" s="14">
        <f t="shared" si="949"/>
        <v>0</v>
      </c>
      <c r="AB3059" s="14">
        <f t="shared" si="1004"/>
        <v>0</v>
      </c>
      <c r="AC3059" s="15">
        <f t="shared" si="1003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46"/>
        <v>823.34400000000016</v>
      </c>
      <c r="Y3060" s="14">
        <f t="shared" si="947"/>
        <v>0</v>
      </c>
      <c r="Z3060" s="14">
        <f t="shared" si="948"/>
        <v>0</v>
      </c>
      <c r="AA3060" s="14">
        <f t="shared" si="949"/>
        <v>0</v>
      </c>
      <c r="AB3060" s="14">
        <f t="shared" si="1004"/>
        <v>0</v>
      </c>
      <c r="AC3060" s="15">
        <f t="shared" si="1003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46"/>
        <v>699.31200000000013</v>
      </c>
      <c r="Y3061" s="14">
        <f t="shared" si="947"/>
        <v>0</v>
      </c>
      <c r="Z3061" s="14">
        <f t="shared" si="948"/>
        <v>0</v>
      </c>
      <c r="AA3061" s="14">
        <f t="shared" si="949"/>
        <v>0</v>
      </c>
      <c r="AB3061" s="14">
        <f t="shared" si="1004"/>
        <v>0</v>
      </c>
      <c r="AC3061" s="15">
        <f t="shared" si="1003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46"/>
        <v>480</v>
      </c>
      <c r="Y3062" s="52">
        <f t="shared" si="947"/>
        <v>0</v>
      </c>
      <c r="Z3062" s="52">
        <f t="shared" si="948"/>
        <v>288</v>
      </c>
      <c r="AA3062" s="52">
        <f t="shared" si="949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801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1005">N3063+S3063</f>
        <v>620</v>
      </c>
      <c r="Y3063" s="14">
        <f t="shared" ref="Y3063:Y3076" si="1006">O3063+T3063</f>
        <v>0</v>
      </c>
      <c r="Z3063" s="14">
        <f t="shared" ref="Z3063:Z3076" si="1007">P3063+U3063</f>
        <v>230.4</v>
      </c>
      <c r="AA3063" s="14">
        <f t="shared" ref="AA3063:AA3076" si="1008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802</v>
      </c>
      <c r="B3064" s="93">
        <v>10</v>
      </c>
      <c r="C3064" s="21" t="s">
        <v>835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1005"/>
        <v>452</v>
      </c>
      <c r="Y3064" s="14">
        <f t="shared" si="1006"/>
        <v>0</v>
      </c>
      <c r="Z3064" s="14">
        <f t="shared" si="1007"/>
        <v>275.2</v>
      </c>
      <c r="AA3064" s="14">
        <f t="shared" si="1008"/>
        <v>0</v>
      </c>
      <c r="AB3064" s="14">
        <f>R3064+W3064</f>
        <v>0</v>
      </c>
      <c r="AC3064" s="15">
        <f t="shared" ref="AC3064:AC3076" si="1009">ROUND(X3064+Y3064+Z3064+AA3064+AB3064,1)</f>
        <v>727.2</v>
      </c>
      <c r="AD3064" s="48">
        <f>(ROUND(AC3064-AC3062,1)/AC3062)</f>
        <v>-5.3124999999999999E-2</v>
      </c>
      <c r="AE3064" s="113" t="s">
        <v>800</v>
      </c>
      <c r="AF3064" s="60"/>
    </row>
    <row r="3065" spans="1:32">
      <c r="A3065" s="99" t="s">
        <v>803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1005"/>
        <v>452</v>
      </c>
      <c r="Y3065" s="14">
        <f t="shared" si="1006"/>
        <v>0</v>
      </c>
      <c r="Z3065" s="14">
        <f t="shared" si="1007"/>
        <v>275.2</v>
      </c>
      <c r="AA3065" s="14">
        <f t="shared" si="1008"/>
        <v>0</v>
      </c>
      <c r="AB3065" s="14">
        <f t="shared" ref="AB3065:AB3076" si="1010">R3065+W3065</f>
        <v>0</v>
      </c>
      <c r="AC3065" s="15">
        <f t="shared" si="1009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804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1005"/>
        <v>452</v>
      </c>
      <c r="Y3066" s="14">
        <f t="shared" si="1006"/>
        <v>0</v>
      </c>
      <c r="Z3066" s="14">
        <f t="shared" si="1007"/>
        <v>275.2</v>
      </c>
      <c r="AA3066" s="14">
        <f t="shared" si="1008"/>
        <v>0</v>
      </c>
      <c r="AB3066" s="14">
        <f t="shared" si="1010"/>
        <v>0</v>
      </c>
      <c r="AC3066" s="15">
        <f t="shared" si="1009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654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1005"/>
        <v>452</v>
      </c>
      <c r="Y3067" s="14">
        <f t="shared" si="1006"/>
        <v>0</v>
      </c>
      <c r="Z3067" s="14">
        <f t="shared" si="1007"/>
        <v>275.2</v>
      </c>
      <c r="AA3067" s="14">
        <f t="shared" si="1008"/>
        <v>0</v>
      </c>
      <c r="AB3067" s="14">
        <f t="shared" si="1010"/>
        <v>0</v>
      </c>
      <c r="AC3067" s="15">
        <f t="shared" si="1009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595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110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495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1005"/>
        <v>156</v>
      </c>
      <c r="Y3068" s="14">
        <f t="shared" si="1006"/>
        <v>720</v>
      </c>
      <c r="Z3068" s="14">
        <f t="shared" si="1007"/>
        <v>0</v>
      </c>
      <c r="AA3068" s="14">
        <f t="shared" si="1008"/>
        <v>0</v>
      </c>
      <c r="AB3068" s="14">
        <f t="shared" si="1010"/>
        <v>0</v>
      </c>
      <c r="AC3068" s="15">
        <f t="shared" si="1009"/>
        <v>876</v>
      </c>
      <c r="AD3068" s="48">
        <f>(ROUND(AC3068-AC3062,1)/AC3062)</f>
        <v>0.140625</v>
      </c>
      <c r="AE3068" s="113"/>
      <c r="AF3068" s="60"/>
    </row>
    <row r="3069" spans="1:32">
      <c r="A3069" s="99" t="s">
        <v>830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60</v>
      </c>
      <c r="L3069" s="13">
        <v>60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1005"/>
        <v>156</v>
      </c>
      <c r="Y3069" s="14">
        <f t="shared" si="1006"/>
        <v>0</v>
      </c>
      <c r="Z3069" s="14">
        <f t="shared" si="1007"/>
        <v>765</v>
      </c>
      <c r="AA3069" s="14">
        <f t="shared" si="1008"/>
        <v>0</v>
      </c>
      <c r="AB3069" s="14">
        <f t="shared" si="1010"/>
        <v>0</v>
      </c>
      <c r="AC3069" s="15">
        <f t="shared" si="1009"/>
        <v>921</v>
      </c>
      <c r="AD3069" s="48">
        <f>(ROUND(AC3069-AC3062,1)/AC3062)</f>
        <v>0.19921875</v>
      </c>
      <c r="AE3069" s="113"/>
      <c r="AF3069" s="60"/>
    </row>
    <row r="3070" spans="1:32">
      <c r="A3070" s="99" t="s">
        <v>831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110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495</v>
      </c>
      <c r="W3070" s="14">
        <f>(R3070/100)*(K3070*$K$11)+(R3070/100)*(L3070*$L$11)</f>
        <v>0</v>
      </c>
      <c r="X3070" s="14">
        <f t="shared" si="1005"/>
        <v>156</v>
      </c>
      <c r="Y3070" s="14">
        <f t="shared" si="1006"/>
        <v>0</v>
      </c>
      <c r="Z3070" s="14">
        <f t="shared" si="1007"/>
        <v>0</v>
      </c>
      <c r="AA3070" s="14">
        <f t="shared" si="1008"/>
        <v>720</v>
      </c>
      <c r="AB3070" s="14">
        <f t="shared" si="1010"/>
        <v>0</v>
      </c>
      <c r="AC3070" s="15">
        <f t="shared" si="1009"/>
        <v>876</v>
      </c>
      <c r="AD3070" s="48">
        <f>(ROUND(AC3070-AC3062,1)/AC3062)</f>
        <v>0.140625</v>
      </c>
      <c r="AE3070" s="113"/>
      <c r="AF3070" s="60"/>
    </row>
    <row r="3071" spans="1:32">
      <c r="A3071" s="99" t="s">
        <v>832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55</v>
      </c>
      <c r="L3071" s="13">
        <v>55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495</v>
      </c>
      <c r="X3071" s="14">
        <f t="shared" si="1005"/>
        <v>156</v>
      </c>
      <c r="Y3071" s="14">
        <f t="shared" si="1006"/>
        <v>0</v>
      </c>
      <c r="Z3071" s="14">
        <f t="shared" si="1007"/>
        <v>0</v>
      </c>
      <c r="AA3071" s="14">
        <f t="shared" si="1008"/>
        <v>0</v>
      </c>
      <c r="AB3071" s="14">
        <f t="shared" si="1010"/>
        <v>720</v>
      </c>
      <c r="AC3071" s="15">
        <f t="shared" si="1009"/>
        <v>876</v>
      </c>
      <c r="AD3071" s="48">
        <f>(ROUND(AC3071-AC3062,1)/AC3062)</f>
        <v>0.140625</v>
      </c>
      <c r="AE3071" s="113"/>
      <c r="AF3071" s="60"/>
    </row>
    <row r="3072" spans="1:32">
      <c r="A3072" s="99" t="s">
        <v>833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50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360</v>
      </c>
      <c r="T3072" s="14">
        <f>(O3072/100)*(K3072*$K$13)+(O3072/100)*(M3072*$M$13)</f>
        <v>0</v>
      </c>
      <c r="U3072" s="14">
        <f>(P3072/100)*(K3072*$K$13)+(P3072/100)*(L3072*$L$13)+(P3072/100)*(M3072*$M$13)</f>
        <v>216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1005"/>
        <v>510</v>
      </c>
      <c r="Y3072" s="14">
        <f t="shared" si="1006"/>
        <v>0</v>
      </c>
      <c r="Z3072" s="14">
        <f t="shared" si="1007"/>
        <v>336</v>
      </c>
      <c r="AA3072" s="14">
        <f t="shared" si="1008"/>
        <v>0</v>
      </c>
      <c r="AB3072" s="14">
        <f t="shared" si="1010"/>
        <v>0</v>
      </c>
      <c r="AC3072" s="15">
        <f t="shared" si="1009"/>
        <v>846</v>
      </c>
      <c r="AD3072" s="48">
        <f>(ROUND(AC3072-AC3062,1)/AC3062)</f>
        <v>0.1015625</v>
      </c>
      <c r="AE3072" s="113"/>
      <c r="AF3072" s="60"/>
    </row>
    <row r="3073" spans="1:32">
      <c r="A3073" s="99" t="s">
        <v>834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110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675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1005"/>
        <v>862.5</v>
      </c>
      <c r="Y3073" s="14">
        <f t="shared" si="1006"/>
        <v>0</v>
      </c>
      <c r="Z3073" s="14">
        <f t="shared" si="1007"/>
        <v>0</v>
      </c>
      <c r="AA3073" s="14">
        <f t="shared" si="1008"/>
        <v>0</v>
      </c>
      <c r="AB3073" s="14">
        <f t="shared" si="1010"/>
        <v>0</v>
      </c>
      <c r="AC3073" s="15">
        <f t="shared" si="1009"/>
        <v>862.5</v>
      </c>
      <c r="AD3073" s="48">
        <f>(ROUND(AC3073-AC3062,1)/AC3062)</f>
        <v>0.123046875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675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1005"/>
        <v>862.5</v>
      </c>
      <c r="Y3074" s="14">
        <f t="shared" si="1006"/>
        <v>0</v>
      </c>
      <c r="Z3074" s="14">
        <f t="shared" si="1007"/>
        <v>0</v>
      </c>
      <c r="AA3074" s="14">
        <f t="shared" si="1008"/>
        <v>0</v>
      </c>
      <c r="AB3074" s="14">
        <f t="shared" si="1010"/>
        <v>0</v>
      </c>
      <c r="AC3074" s="15">
        <f t="shared" si="1009"/>
        <v>862.5</v>
      </c>
      <c r="AD3074" s="48">
        <f>(ROUND(AC3074-AC3062,1)/AC3062)</f>
        <v>0.123046875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65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444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1005"/>
        <v>604</v>
      </c>
      <c r="Y3075" s="14">
        <f t="shared" si="1006"/>
        <v>0</v>
      </c>
      <c r="Z3075" s="14">
        <f t="shared" si="1007"/>
        <v>230.4</v>
      </c>
      <c r="AA3075" s="14">
        <f t="shared" si="1008"/>
        <v>0</v>
      </c>
      <c r="AB3075" s="14">
        <f t="shared" si="1010"/>
        <v>0</v>
      </c>
      <c r="AC3075" s="15">
        <f t="shared" si="1009"/>
        <v>834.4</v>
      </c>
      <c r="AD3075" s="48">
        <f>(ROUND(AC3075-AC3062,1)/AC3062)</f>
        <v>8.6458333333333345E-2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90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536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1005"/>
        <v>696</v>
      </c>
      <c r="Y3076" s="14">
        <f t="shared" si="1006"/>
        <v>0</v>
      </c>
      <c r="Z3076" s="14">
        <f t="shared" si="1007"/>
        <v>230.4</v>
      </c>
      <c r="AA3076" s="14">
        <f t="shared" si="1008"/>
        <v>0</v>
      </c>
      <c r="AB3076" s="14">
        <f t="shared" si="1010"/>
        <v>0</v>
      </c>
      <c r="AC3076" s="15">
        <f t="shared" si="1009"/>
        <v>926.4</v>
      </c>
      <c r="AD3076" s="48">
        <f>(ROUND(AC3076-AC3062,1)/AC3062)</f>
        <v>0.20625000000000002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46"/>
        <v>660</v>
      </c>
      <c r="Y3077" s="52">
        <f t="shared" si="947"/>
        <v>0</v>
      </c>
      <c r="Z3077" s="52">
        <f t="shared" si="948"/>
        <v>0</v>
      </c>
      <c r="AA3077" s="52">
        <f t="shared" si="949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801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1011">N3078+S3078</f>
        <v>800.8</v>
      </c>
      <c r="Y3078" s="14">
        <f t="shared" ref="Y3078:Y3091" si="1012">O3078+T3078</f>
        <v>0</v>
      </c>
      <c r="Z3078" s="14">
        <f t="shared" ref="Z3078:Z3091" si="1013">P3078+U3078</f>
        <v>0</v>
      </c>
      <c r="AA3078" s="14">
        <f t="shared" ref="AA3078:AA3091" si="1014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802</v>
      </c>
      <c r="B3079" s="91">
        <v>20</v>
      </c>
      <c r="C3079" s="21" t="s">
        <v>835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1011"/>
        <v>616</v>
      </c>
      <c r="Y3079" s="14">
        <f t="shared" si="1012"/>
        <v>0</v>
      </c>
      <c r="Z3079" s="14">
        <f t="shared" si="1013"/>
        <v>0</v>
      </c>
      <c r="AA3079" s="14">
        <f t="shared" si="1014"/>
        <v>0</v>
      </c>
      <c r="AB3079" s="14">
        <f>R3079+W3079</f>
        <v>0</v>
      </c>
      <c r="AC3079" s="15">
        <f t="shared" ref="AC3079:AC3091" si="1015">ROUND(X3079+Y3079+Z3079+AA3079+AB3079,1)</f>
        <v>616</v>
      </c>
      <c r="AD3079" s="48">
        <f>(ROUND(AC3079-AC3077,1)/AC3077)</f>
        <v>-6.6666666666666666E-2</v>
      </c>
      <c r="AE3079" s="113" t="s">
        <v>800</v>
      </c>
      <c r="AF3079" s="60"/>
    </row>
    <row r="3080" spans="1:32">
      <c r="A3080" s="99" t="s">
        <v>803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1011"/>
        <v>616</v>
      </c>
      <c r="Y3080" s="14">
        <f t="shared" si="1012"/>
        <v>0</v>
      </c>
      <c r="Z3080" s="14">
        <f t="shared" si="1013"/>
        <v>0</v>
      </c>
      <c r="AA3080" s="14">
        <f t="shared" si="1014"/>
        <v>0</v>
      </c>
      <c r="AB3080" s="14">
        <f t="shared" ref="AB3080:AB3091" si="1016">R3080+W3080</f>
        <v>0</v>
      </c>
      <c r="AC3080" s="15">
        <f t="shared" si="1015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804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1011"/>
        <v>616</v>
      </c>
      <c r="Y3081" s="14">
        <f t="shared" si="1012"/>
        <v>0</v>
      </c>
      <c r="Z3081" s="14">
        <f t="shared" si="1013"/>
        <v>0</v>
      </c>
      <c r="AA3081" s="14">
        <f t="shared" si="1014"/>
        <v>0</v>
      </c>
      <c r="AB3081" s="14">
        <f t="shared" si="1016"/>
        <v>0</v>
      </c>
      <c r="AC3081" s="15">
        <f t="shared" si="1015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654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1011"/>
        <v>616</v>
      </c>
      <c r="Y3082" s="14">
        <f t="shared" si="1012"/>
        <v>0</v>
      </c>
      <c r="Z3082" s="14">
        <f t="shared" si="1013"/>
        <v>0</v>
      </c>
      <c r="AA3082" s="14">
        <f t="shared" si="1014"/>
        <v>0</v>
      </c>
      <c r="AB3082" s="14">
        <f t="shared" si="1016"/>
        <v>0</v>
      </c>
      <c r="AC3082" s="15">
        <f t="shared" si="1015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595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1011"/>
        <v>214.5</v>
      </c>
      <c r="Y3083" s="14">
        <f t="shared" si="1012"/>
        <v>511.5</v>
      </c>
      <c r="Z3083" s="14">
        <f t="shared" si="1013"/>
        <v>0</v>
      </c>
      <c r="AA3083" s="14">
        <f t="shared" si="1014"/>
        <v>0</v>
      </c>
      <c r="AB3083" s="14">
        <f t="shared" si="1016"/>
        <v>0</v>
      </c>
      <c r="AC3083" s="15">
        <f t="shared" si="1015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830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1011"/>
        <v>214.5</v>
      </c>
      <c r="Y3084" s="14">
        <f t="shared" si="1012"/>
        <v>0</v>
      </c>
      <c r="Z3084" s="14">
        <f t="shared" si="1013"/>
        <v>511.5</v>
      </c>
      <c r="AA3084" s="14">
        <f t="shared" si="1014"/>
        <v>0</v>
      </c>
      <c r="AB3084" s="14">
        <f t="shared" si="1016"/>
        <v>0</v>
      </c>
      <c r="AC3084" s="15">
        <f t="shared" si="1015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831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1011"/>
        <v>214.5</v>
      </c>
      <c r="Y3085" s="14">
        <f t="shared" si="1012"/>
        <v>0</v>
      </c>
      <c r="Z3085" s="14">
        <f t="shared" si="1013"/>
        <v>0</v>
      </c>
      <c r="AA3085" s="14">
        <f t="shared" si="1014"/>
        <v>511.5</v>
      </c>
      <c r="AB3085" s="14">
        <f t="shared" si="1016"/>
        <v>0</v>
      </c>
      <c r="AC3085" s="15">
        <f t="shared" si="1015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832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1011"/>
        <v>214.5</v>
      </c>
      <c r="Y3086" s="14">
        <f t="shared" si="1012"/>
        <v>0</v>
      </c>
      <c r="Z3086" s="14">
        <f t="shared" si="1013"/>
        <v>0</v>
      </c>
      <c r="AA3086" s="14">
        <f t="shared" si="1014"/>
        <v>0</v>
      </c>
      <c r="AB3086" s="14">
        <f t="shared" si="1016"/>
        <v>511.5</v>
      </c>
      <c r="AC3086" s="15">
        <f t="shared" si="1015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833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1011"/>
        <v>759</v>
      </c>
      <c r="Y3087" s="14">
        <f t="shared" si="1012"/>
        <v>0</v>
      </c>
      <c r="Z3087" s="14">
        <f t="shared" si="1013"/>
        <v>0</v>
      </c>
      <c r="AA3087" s="14">
        <f t="shared" si="1014"/>
        <v>0</v>
      </c>
      <c r="AB3087" s="14">
        <f t="shared" si="1016"/>
        <v>0</v>
      </c>
      <c r="AC3087" s="15">
        <f t="shared" si="1015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834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1011"/>
        <v>759</v>
      </c>
      <c r="Y3088" s="14">
        <f t="shared" si="1012"/>
        <v>0</v>
      </c>
      <c r="Z3088" s="14">
        <f t="shared" si="1013"/>
        <v>0</v>
      </c>
      <c r="AA3088" s="14">
        <f t="shared" si="1014"/>
        <v>0</v>
      </c>
      <c r="AB3088" s="14">
        <f t="shared" si="1016"/>
        <v>0</v>
      </c>
      <c r="AC3088" s="15">
        <f t="shared" si="1015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1011"/>
        <v>759</v>
      </c>
      <c r="Y3089" s="14">
        <f t="shared" si="1012"/>
        <v>0</v>
      </c>
      <c r="Z3089" s="14">
        <f t="shared" si="1013"/>
        <v>0</v>
      </c>
      <c r="AA3089" s="14">
        <f t="shared" si="1014"/>
        <v>0</v>
      </c>
      <c r="AB3089" s="14">
        <f t="shared" si="1016"/>
        <v>0</v>
      </c>
      <c r="AC3089" s="15">
        <f t="shared" si="1015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1011"/>
        <v>769.12</v>
      </c>
      <c r="Y3090" s="14">
        <f t="shared" si="1012"/>
        <v>0</v>
      </c>
      <c r="Z3090" s="14">
        <f t="shared" si="1013"/>
        <v>0</v>
      </c>
      <c r="AA3090" s="14">
        <f t="shared" si="1014"/>
        <v>0</v>
      </c>
      <c r="AB3090" s="14">
        <f t="shared" si="1016"/>
        <v>0</v>
      </c>
      <c r="AC3090" s="15">
        <f t="shared" si="1015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1011"/>
        <v>769.12</v>
      </c>
      <c r="Y3091" s="14">
        <f t="shared" si="1012"/>
        <v>0</v>
      </c>
      <c r="Z3091" s="14">
        <f t="shared" si="1013"/>
        <v>0</v>
      </c>
      <c r="AA3091" s="14">
        <f t="shared" si="1014"/>
        <v>0</v>
      </c>
      <c r="AB3091" s="14">
        <f t="shared" si="1016"/>
        <v>0</v>
      </c>
      <c r="AC3091" s="15">
        <f t="shared" si="1015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1017">N3092+S3092</f>
        <v>396</v>
      </c>
      <c r="Y3092" s="52">
        <f t="shared" ref="Y3092:Y3121" si="1018">O3092+T3092</f>
        <v>400</v>
      </c>
      <c r="Z3092" s="52">
        <f t="shared" ref="Z3092:Z3121" si="1019">P3092+U3092</f>
        <v>0</v>
      </c>
      <c r="AA3092" s="52">
        <f t="shared" ref="AA3092:AA3121" si="1020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801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439.2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1017"/>
        <v>583.20000000000005</v>
      </c>
      <c r="Y3093" s="14">
        <f t="shared" si="1018"/>
        <v>320</v>
      </c>
      <c r="Z3093" s="14">
        <f t="shared" si="1019"/>
        <v>0</v>
      </c>
      <c r="AA3093" s="14">
        <f t="shared" si="1020"/>
        <v>0</v>
      </c>
      <c r="AB3093" s="14">
        <f>R3093+W3093</f>
        <v>0</v>
      </c>
      <c r="AC3093" s="15">
        <f>ROUND(X3093+Y3093+Z3093+AA3093+AB3093,1)</f>
        <v>903.2</v>
      </c>
      <c r="AD3093" s="48">
        <f>(ROUND(AC3093-AC3092,1)/AC3092)</f>
        <v>0.13467336683417086</v>
      </c>
      <c r="AE3093" s="113"/>
      <c r="AF3093" s="60"/>
    </row>
    <row r="3094" spans="1:32">
      <c r="A3094" s="99" t="s">
        <v>802</v>
      </c>
      <c r="B3094" s="93">
        <v>10</v>
      </c>
      <c r="C3094" s="21" t="s">
        <v>835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1017"/>
        <v>374.4</v>
      </c>
      <c r="Y3094" s="14">
        <f t="shared" si="1018"/>
        <v>380</v>
      </c>
      <c r="Z3094" s="14">
        <f t="shared" si="1019"/>
        <v>0</v>
      </c>
      <c r="AA3094" s="14">
        <f t="shared" si="1020"/>
        <v>0</v>
      </c>
      <c r="AB3094" s="14">
        <f>R3094+W3094</f>
        <v>0</v>
      </c>
      <c r="AC3094" s="15">
        <f t="shared" ref="AC3094:AC3106" si="1021">ROUND(X3094+Y3094+Z3094+AA3094+AB3094,1)</f>
        <v>754.4</v>
      </c>
      <c r="AD3094" s="48">
        <f>(ROUND(AC3094-AC3092,1)/AC3092)</f>
        <v>-5.2261306532663317E-2</v>
      </c>
      <c r="AE3094" s="113" t="s">
        <v>800</v>
      </c>
      <c r="AF3094" s="60"/>
    </row>
    <row r="3095" spans="1:32">
      <c r="A3095" s="99" t="s">
        <v>803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1017"/>
        <v>374.4</v>
      </c>
      <c r="Y3095" s="14">
        <f t="shared" si="1018"/>
        <v>380</v>
      </c>
      <c r="Z3095" s="14">
        <f t="shared" si="1019"/>
        <v>0</v>
      </c>
      <c r="AA3095" s="14">
        <f t="shared" si="1020"/>
        <v>0</v>
      </c>
      <c r="AB3095" s="14">
        <f t="shared" ref="AB3095:AB3106" si="1022">R3095+W3095</f>
        <v>0</v>
      </c>
      <c r="AC3095" s="15">
        <f t="shared" si="1021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804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1017"/>
        <v>374.4</v>
      </c>
      <c r="Y3096" s="14">
        <f t="shared" si="1018"/>
        <v>380</v>
      </c>
      <c r="Z3096" s="14">
        <f t="shared" si="1019"/>
        <v>0</v>
      </c>
      <c r="AA3096" s="14">
        <f t="shared" si="1020"/>
        <v>0</v>
      </c>
      <c r="AB3096" s="14">
        <f t="shared" si="1022"/>
        <v>0</v>
      </c>
      <c r="AC3096" s="15">
        <f t="shared" si="1021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654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1017"/>
        <v>374.4</v>
      </c>
      <c r="Y3097" s="14">
        <f t="shared" si="1018"/>
        <v>380</v>
      </c>
      <c r="Z3097" s="14">
        <f t="shared" si="1019"/>
        <v>0</v>
      </c>
      <c r="AA3097" s="14">
        <f t="shared" si="1020"/>
        <v>0</v>
      </c>
      <c r="AB3097" s="14">
        <f t="shared" si="1022"/>
        <v>0</v>
      </c>
      <c r="AC3097" s="15">
        <f t="shared" si="1021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595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1017"/>
        <v>131.56</v>
      </c>
      <c r="Y3098" s="14">
        <f t="shared" si="1018"/>
        <v>750</v>
      </c>
      <c r="Z3098" s="14">
        <f t="shared" si="1019"/>
        <v>0</v>
      </c>
      <c r="AA3098" s="14">
        <f t="shared" si="1020"/>
        <v>0</v>
      </c>
      <c r="AB3098" s="14">
        <f t="shared" si="1022"/>
        <v>0</v>
      </c>
      <c r="AC3098" s="15">
        <f t="shared" si="1021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830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1017"/>
        <v>131.56</v>
      </c>
      <c r="Y3099" s="14">
        <f t="shared" si="1018"/>
        <v>0</v>
      </c>
      <c r="Z3099" s="14">
        <f t="shared" si="1019"/>
        <v>750</v>
      </c>
      <c r="AA3099" s="14">
        <f t="shared" si="1020"/>
        <v>0</v>
      </c>
      <c r="AB3099" s="14">
        <f t="shared" si="1022"/>
        <v>0</v>
      </c>
      <c r="AC3099" s="15">
        <f t="shared" si="1021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831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1017"/>
        <v>131.56</v>
      </c>
      <c r="Y3100" s="14">
        <f t="shared" si="1018"/>
        <v>0</v>
      </c>
      <c r="Z3100" s="14">
        <f t="shared" si="1019"/>
        <v>0</v>
      </c>
      <c r="AA3100" s="14">
        <f t="shared" si="1020"/>
        <v>750</v>
      </c>
      <c r="AB3100" s="14">
        <f t="shared" si="1022"/>
        <v>0</v>
      </c>
      <c r="AC3100" s="15">
        <f t="shared" si="1021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832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1017"/>
        <v>131.56</v>
      </c>
      <c r="Y3101" s="14">
        <f t="shared" si="1018"/>
        <v>0</v>
      </c>
      <c r="Z3101" s="14">
        <f t="shared" si="1019"/>
        <v>0</v>
      </c>
      <c r="AA3101" s="14">
        <f t="shared" si="1020"/>
        <v>0</v>
      </c>
      <c r="AB3101" s="14">
        <f t="shared" si="1022"/>
        <v>750</v>
      </c>
      <c r="AC3101" s="15">
        <f t="shared" si="1021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833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150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225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1017"/>
        <v>364.5</v>
      </c>
      <c r="Y3102" s="14">
        <f t="shared" si="1018"/>
        <v>375</v>
      </c>
      <c r="Z3102" s="14">
        <f t="shared" si="1019"/>
        <v>0</v>
      </c>
      <c r="AA3102" s="14">
        <f t="shared" si="1020"/>
        <v>0</v>
      </c>
      <c r="AB3102" s="14">
        <f t="shared" si="1022"/>
        <v>0</v>
      </c>
      <c r="AC3102" s="15">
        <f t="shared" si="1021"/>
        <v>739.5</v>
      </c>
      <c r="AD3102" s="48">
        <f>(ROUND(AC3102-AC3092,1)/AC3092)</f>
        <v>-7.0979899497487439E-2</v>
      </c>
      <c r="AE3102" s="113"/>
      <c r="AF3102" s="60"/>
    </row>
    <row r="3103" spans="1:32">
      <c r="A3103" s="99" t="s">
        <v>834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255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561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1017"/>
        <v>816</v>
      </c>
      <c r="Y3103" s="14">
        <f t="shared" si="1018"/>
        <v>0</v>
      </c>
      <c r="Z3103" s="14">
        <f t="shared" si="1019"/>
        <v>0</v>
      </c>
      <c r="AA3103" s="14">
        <f t="shared" si="1020"/>
        <v>0</v>
      </c>
      <c r="AB3103" s="14">
        <f t="shared" si="1022"/>
        <v>0</v>
      </c>
      <c r="AC3103" s="15">
        <f t="shared" si="1021"/>
        <v>816</v>
      </c>
      <c r="AD3103" s="48">
        <f>(ROUND(AC3103-AC3092,1)/AC3092)</f>
        <v>2.5125628140703519E-2</v>
      </c>
      <c r="AE3103" s="113"/>
      <c r="AF3103" s="60"/>
    </row>
    <row r="3104" spans="1:32">
      <c r="A3104" s="99"/>
      <c r="B3104" s="93" t="s">
        <v>876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255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561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1017"/>
        <v>816</v>
      </c>
      <c r="Y3104" s="14">
        <f t="shared" si="1018"/>
        <v>0</v>
      </c>
      <c r="Z3104" s="14">
        <f t="shared" si="1019"/>
        <v>0</v>
      </c>
      <c r="AA3104" s="14">
        <f t="shared" si="1020"/>
        <v>0</v>
      </c>
      <c r="AB3104" s="14">
        <f t="shared" si="1022"/>
        <v>0</v>
      </c>
      <c r="AC3104" s="15">
        <f t="shared" si="1021"/>
        <v>816</v>
      </c>
      <c r="AD3104" s="48">
        <f>(ROUND(AC3104-AC3092,1)/AC3092)</f>
        <v>2.5125628140703519E-2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416.15999999999997</v>
      </c>
      <c r="T3105" s="14">
        <f>(O3105/100)*(K3105*$K$16)</f>
        <v>16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1017"/>
        <v>560.16</v>
      </c>
      <c r="Y3105" s="14">
        <f t="shared" si="1018"/>
        <v>176</v>
      </c>
      <c r="Z3105" s="14">
        <f t="shared" si="1019"/>
        <v>0</v>
      </c>
      <c r="AA3105" s="14">
        <f t="shared" si="1020"/>
        <v>0</v>
      </c>
      <c r="AB3105" s="14">
        <f t="shared" si="1022"/>
        <v>0</v>
      </c>
      <c r="AC3105" s="15">
        <f t="shared" si="1021"/>
        <v>736.2</v>
      </c>
      <c r="AD3105" s="48">
        <f>(ROUND(AC3105-AC3092,1)/AC3092)</f>
        <v>-7.5125628140703518E-2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416.15999999999997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1017"/>
        <v>560.16</v>
      </c>
      <c r="Y3106" s="14">
        <f t="shared" si="1018"/>
        <v>320</v>
      </c>
      <c r="Z3106" s="14">
        <f t="shared" si="1019"/>
        <v>0</v>
      </c>
      <c r="AA3106" s="14">
        <f t="shared" si="1020"/>
        <v>0</v>
      </c>
      <c r="AB3106" s="14">
        <f t="shared" si="1022"/>
        <v>0</v>
      </c>
      <c r="AC3106" s="15">
        <f t="shared" si="1021"/>
        <v>880.2</v>
      </c>
      <c r="AD3106" s="48">
        <f>(ROUND(AC3106-AC3092,1)/AC3092)</f>
        <v>0.10577889447236181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1017"/>
        <v>633.6</v>
      </c>
      <c r="Y3107" s="52">
        <f t="shared" si="1018"/>
        <v>0</v>
      </c>
      <c r="Z3107" s="52">
        <f t="shared" si="1019"/>
        <v>0</v>
      </c>
      <c r="AA3107" s="52">
        <f t="shared" si="1020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801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1017"/>
        <v>733.92000000000007</v>
      </c>
      <c r="Y3108" s="14">
        <f t="shared" si="1018"/>
        <v>0</v>
      </c>
      <c r="Z3108" s="14">
        <f t="shared" si="1019"/>
        <v>0</v>
      </c>
      <c r="AA3108" s="14">
        <f t="shared" si="1020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802</v>
      </c>
      <c r="B3109" s="91">
        <v>0</v>
      </c>
      <c r="C3109" s="21" t="s">
        <v>835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1017"/>
        <v>596.64</v>
      </c>
      <c r="Y3109" s="14">
        <f t="shared" si="1018"/>
        <v>0</v>
      </c>
      <c r="Z3109" s="14">
        <f t="shared" si="1019"/>
        <v>0</v>
      </c>
      <c r="AA3109" s="14">
        <f t="shared" si="1020"/>
        <v>0</v>
      </c>
      <c r="AB3109" s="14">
        <f>R3109+W3109</f>
        <v>0</v>
      </c>
      <c r="AC3109" s="15">
        <f t="shared" ref="AC3109:AC3121" si="1023">ROUND(X3109+Y3109+Z3109+AA3109+AB3109,1)</f>
        <v>596.6</v>
      </c>
      <c r="AD3109" s="48">
        <f>(ROUND(AC3109-AC3107,1)/AC3107)</f>
        <v>-5.8396464646464648E-2</v>
      </c>
      <c r="AE3109" s="113" t="s">
        <v>800</v>
      </c>
      <c r="AF3109" s="60"/>
    </row>
    <row r="3110" spans="1:32">
      <c r="A3110" s="99" t="s">
        <v>803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1017"/>
        <v>596.64</v>
      </c>
      <c r="Y3110" s="14">
        <f t="shared" si="1018"/>
        <v>0</v>
      </c>
      <c r="Z3110" s="14">
        <f t="shared" si="1019"/>
        <v>0</v>
      </c>
      <c r="AA3110" s="14">
        <f t="shared" si="1020"/>
        <v>0</v>
      </c>
      <c r="AB3110" s="14">
        <f t="shared" ref="AB3110:AB3121" si="1024">R3110+W3110</f>
        <v>0</v>
      </c>
      <c r="AC3110" s="15">
        <f t="shared" si="1023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804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1017"/>
        <v>596.64</v>
      </c>
      <c r="Y3111" s="14">
        <f t="shared" si="1018"/>
        <v>0</v>
      </c>
      <c r="Z3111" s="14">
        <f t="shared" si="1019"/>
        <v>0</v>
      </c>
      <c r="AA3111" s="14">
        <f t="shared" si="1020"/>
        <v>0</v>
      </c>
      <c r="AB3111" s="14">
        <f t="shared" si="1024"/>
        <v>0</v>
      </c>
      <c r="AC3111" s="15">
        <f t="shared" si="1023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654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1017"/>
        <v>596.64</v>
      </c>
      <c r="Y3112" s="14">
        <f t="shared" si="1018"/>
        <v>0</v>
      </c>
      <c r="Z3112" s="14">
        <f t="shared" si="1019"/>
        <v>0</v>
      </c>
      <c r="AA3112" s="14">
        <f t="shared" si="1020"/>
        <v>0</v>
      </c>
      <c r="AB3112" s="14">
        <f t="shared" si="1024"/>
        <v>0</v>
      </c>
      <c r="AC3112" s="15">
        <f t="shared" si="1023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595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1017"/>
        <v>205.92</v>
      </c>
      <c r="Y3113" s="14">
        <f t="shared" si="1018"/>
        <v>495</v>
      </c>
      <c r="Z3113" s="14">
        <f t="shared" si="1019"/>
        <v>0</v>
      </c>
      <c r="AA3113" s="14">
        <f t="shared" si="1020"/>
        <v>0</v>
      </c>
      <c r="AB3113" s="14">
        <f t="shared" si="1024"/>
        <v>0</v>
      </c>
      <c r="AC3113" s="15">
        <f t="shared" si="1023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830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1017"/>
        <v>205.92</v>
      </c>
      <c r="Y3114" s="14">
        <f t="shared" si="1018"/>
        <v>0</v>
      </c>
      <c r="Z3114" s="14">
        <f t="shared" si="1019"/>
        <v>495</v>
      </c>
      <c r="AA3114" s="14">
        <f t="shared" si="1020"/>
        <v>0</v>
      </c>
      <c r="AB3114" s="14">
        <f t="shared" si="1024"/>
        <v>0</v>
      </c>
      <c r="AC3114" s="15">
        <f t="shared" si="1023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831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1017"/>
        <v>205.92</v>
      </c>
      <c r="Y3115" s="14">
        <f t="shared" si="1018"/>
        <v>0</v>
      </c>
      <c r="Z3115" s="14">
        <f t="shared" si="1019"/>
        <v>0</v>
      </c>
      <c r="AA3115" s="14">
        <f t="shared" si="1020"/>
        <v>495</v>
      </c>
      <c r="AB3115" s="14">
        <f t="shared" si="1024"/>
        <v>0</v>
      </c>
      <c r="AC3115" s="15">
        <f t="shared" si="1023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832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1017"/>
        <v>205.92</v>
      </c>
      <c r="Y3116" s="14">
        <f t="shared" si="1018"/>
        <v>0</v>
      </c>
      <c r="Z3116" s="14">
        <f t="shared" si="1019"/>
        <v>0</v>
      </c>
      <c r="AA3116" s="14">
        <f t="shared" si="1020"/>
        <v>0</v>
      </c>
      <c r="AB3116" s="14">
        <f t="shared" si="1024"/>
        <v>495</v>
      </c>
      <c r="AC3116" s="15">
        <f t="shared" si="1023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833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1017"/>
        <v>732.59999999999991</v>
      </c>
      <c r="Y3117" s="14">
        <f t="shared" si="1018"/>
        <v>0</v>
      </c>
      <c r="Z3117" s="14">
        <f t="shared" si="1019"/>
        <v>0</v>
      </c>
      <c r="AA3117" s="14">
        <f t="shared" si="1020"/>
        <v>0</v>
      </c>
      <c r="AB3117" s="14">
        <f t="shared" si="1024"/>
        <v>0</v>
      </c>
      <c r="AC3117" s="15">
        <f t="shared" si="1023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834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1017"/>
        <v>732.59999999999991</v>
      </c>
      <c r="Y3118" s="14">
        <f t="shared" si="1018"/>
        <v>0</v>
      </c>
      <c r="Z3118" s="14">
        <f t="shared" si="1019"/>
        <v>0</v>
      </c>
      <c r="AA3118" s="14">
        <f t="shared" si="1020"/>
        <v>0</v>
      </c>
      <c r="AB3118" s="14">
        <f t="shared" si="1024"/>
        <v>0</v>
      </c>
      <c r="AC3118" s="15">
        <f t="shared" si="1023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1017"/>
        <v>732.59999999999991</v>
      </c>
      <c r="Y3119" s="14">
        <f t="shared" si="1018"/>
        <v>0</v>
      </c>
      <c r="Z3119" s="14">
        <f t="shared" si="1019"/>
        <v>0</v>
      </c>
      <c r="AA3119" s="14">
        <f t="shared" si="1020"/>
        <v>0</v>
      </c>
      <c r="AB3119" s="14">
        <f t="shared" si="1024"/>
        <v>0</v>
      </c>
      <c r="AC3119" s="15">
        <f t="shared" si="1023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1017"/>
        <v>677.95200000000011</v>
      </c>
      <c r="Y3120" s="14">
        <f t="shared" si="1018"/>
        <v>0</v>
      </c>
      <c r="Z3120" s="14">
        <f t="shared" si="1019"/>
        <v>0</v>
      </c>
      <c r="AA3120" s="14">
        <f t="shared" si="1020"/>
        <v>0</v>
      </c>
      <c r="AB3120" s="14">
        <f t="shared" si="1024"/>
        <v>0</v>
      </c>
      <c r="AC3120" s="15">
        <f t="shared" si="1023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1017"/>
        <v>816.28800000000012</v>
      </c>
      <c r="Y3121" s="14">
        <f t="shared" si="1018"/>
        <v>0</v>
      </c>
      <c r="Z3121" s="14">
        <f t="shared" si="1019"/>
        <v>0</v>
      </c>
      <c r="AA3121" s="14">
        <f t="shared" si="1020"/>
        <v>0</v>
      </c>
      <c r="AB3121" s="14">
        <f t="shared" si="1024"/>
        <v>0</v>
      </c>
      <c r="AC3121" s="15">
        <f t="shared" si="1023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8" t="s">
        <v>424</v>
      </c>
      <c r="C3122" s="148"/>
      <c r="D3122" s="148"/>
      <c r="E3122" s="148"/>
      <c r="F3122" s="148"/>
      <c r="G3122" s="148"/>
      <c r="H3122" s="148"/>
      <c r="I3122" s="148"/>
      <c r="J3122" s="148"/>
      <c r="K3122" s="148"/>
      <c r="L3122" s="148"/>
      <c r="M3122" s="148"/>
      <c r="N3122" s="148"/>
      <c r="O3122" s="148"/>
      <c r="P3122" s="148"/>
      <c r="Q3122" s="148"/>
      <c r="R3122" s="148"/>
      <c r="S3122" s="148"/>
      <c r="T3122" s="148"/>
      <c r="U3122" s="148"/>
      <c r="V3122" s="148"/>
      <c r="W3122" s="148"/>
      <c r="X3122" s="148"/>
      <c r="Y3122" s="148"/>
      <c r="Z3122" s="148"/>
      <c r="AA3122" s="148"/>
      <c r="AB3122" s="148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25">N3123+S3123</f>
        <v>585.6</v>
      </c>
      <c r="Y3123" s="14">
        <f t="shared" ref="Y3123:Y3137" si="1026">O3123+T3123</f>
        <v>0</v>
      </c>
      <c r="Z3123" s="14">
        <f t="shared" ref="Z3123:Z3137" si="1027">P3123+U3123</f>
        <v>0</v>
      </c>
      <c r="AA3123" s="14">
        <f t="shared" ref="AA3123:AA3137" si="1028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801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25"/>
        <v>678.32</v>
      </c>
      <c r="Y3124" s="14">
        <f t="shared" si="1026"/>
        <v>0</v>
      </c>
      <c r="Z3124" s="14">
        <f t="shared" si="1027"/>
        <v>0</v>
      </c>
      <c r="AA3124" s="14">
        <f t="shared" si="1028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800</v>
      </c>
      <c r="AF3124" s="60"/>
    </row>
    <row r="3125" spans="1:32">
      <c r="A3125" s="99" t="s">
        <v>802</v>
      </c>
      <c r="B3125" s="87">
        <v>10</v>
      </c>
      <c r="C3125" s="21" t="s">
        <v>835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25"/>
        <v>551.44000000000005</v>
      </c>
      <c r="Y3125" s="14">
        <f t="shared" si="1026"/>
        <v>0</v>
      </c>
      <c r="Z3125" s="14">
        <f t="shared" si="1027"/>
        <v>0</v>
      </c>
      <c r="AA3125" s="14">
        <f t="shared" si="1028"/>
        <v>0</v>
      </c>
      <c r="AB3125" s="14">
        <f>R3125+W3125</f>
        <v>0</v>
      </c>
      <c r="AC3125" s="15">
        <f t="shared" ref="AC3125:AC3137" si="1029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803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25"/>
        <v>551.44000000000005</v>
      </c>
      <c r="Y3126" s="14">
        <f t="shared" si="1026"/>
        <v>0</v>
      </c>
      <c r="Z3126" s="14">
        <f t="shared" si="1027"/>
        <v>0</v>
      </c>
      <c r="AA3126" s="14">
        <f t="shared" si="1028"/>
        <v>0</v>
      </c>
      <c r="AB3126" s="14">
        <f t="shared" ref="AB3126:AB3137" si="1030">R3126+W3126</f>
        <v>0</v>
      </c>
      <c r="AC3126" s="15">
        <f t="shared" si="1029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804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25"/>
        <v>551.44000000000005</v>
      </c>
      <c r="Y3127" s="14">
        <f t="shared" si="1026"/>
        <v>0</v>
      </c>
      <c r="Z3127" s="14">
        <f t="shared" si="1027"/>
        <v>0</v>
      </c>
      <c r="AA3127" s="14">
        <f t="shared" si="1028"/>
        <v>0</v>
      </c>
      <c r="AB3127" s="14">
        <f t="shared" si="1030"/>
        <v>0</v>
      </c>
      <c r="AC3127" s="15">
        <f t="shared" si="1029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654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25"/>
        <v>551.44000000000005</v>
      </c>
      <c r="Y3128" s="14">
        <f t="shared" si="1026"/>
        <v>0</v>
      </c>
      <c r="Z3128" s="14">
        <f t="shared" si="1027"/>
        <v>0</v>
      </c>
      <c r="AA3128" s="14">
        <f t="shared" si="1028"/>
        <v>0</v>
      </c>
      <c r="AB3128" s="14">
        <f t="shared" si="1030"/>
        <v>0</v>
      </c>
      <c r="AC3128" s="15">
        <f t="shared" si="1029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595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25"/>
        <v>190.32</v>
      </c>
      <c r="Y3129" s="14">
        <f t="shared" si="1026"/>
        <v>457.5</v>
      </c>
      <c r="Z3129" s="14">
        <f t="shared" si="1027"/>
        <v>0</v>
      </c>
      <c r="AA3129" s="14">
        <f t="shared" si="1028"/>
        <v>0</v>
      </c>
      <c r="AB3129" s="14">
        <f t="shared" si="1030"/>
        <v>0</v>
      </c>
      <c r="AC3129" s="15">
        <f t="shared" si="1029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830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25"/>
        <v>190.32</v>
      </c>
      <c r="Y3130" s="14">
        <f t="shared" si="1026"/>
        <v>0</v>
      </c>
      <c r="Z3130" s="14">
        <f t="shared" si="1027"/>
        <v>457.5</v>
      </c>
      <c r="AA3130" s="14">
        <f t="shared" si="1028"/>
        <v>0</v>
      </c>
      <c r="AB3130" s="14">
        <f t="shared" si="1030"/>
        <v>0</v>
      </c>
      <c r="AC3130" s="15">
        <f t="shared" si="1029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831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25"/>
        <v>190.32</v>
      </c>
      <c r="Y3131" s="14">
        <f t="shared" si="1026"/>
        <v>0</v>
      </c>
      <c r="Z3131" s="14">
        <f t="shared" si="1027"/>
        <v>0</v>
      </c>
      <c r="AA3131" s="14">
        <f t="shared" si="1028"/>
        <v>457.5</v>
      </c>
      <c r="AB3131" s="14">
        <f t="shared" si="1030"/>
        <v>0</v>
      </c>
      <c r="AC3131" s="15">
        <f t="shared" si="1029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832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25"/>
        <v>190.32</v>
      </c>
      <c r="Y3132" s="14">
        <f t="shared" si="1026"/>
        <v>0</v>
      </c>
      <c r="Z3132" s="14">
        <f t="shared" si="1027"/>
        <v>0</v>
      </c>
      <c r="AA3132" s="14">
        <f t="shared" si="1028"/>
        <v>0</v>
      </c>
      <c r="AB3132" s="14">
        <f t="shared" si="1030"/>
        <v>457.5</v>
      </c>
      <c r="AC3132" s="15">
        <f t="shared" si="1029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833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1025"/>
        <v>677.1</v>
      </c>
      <c r="Y3133" s="14">
        <f t="shared" si="1026"/>
        <v>0</v>
      </c>
      <c r="Z3133" s="14">
        <f t="shared" si="1027"/>
        <v>0</v>
      </c>
      <c r="AA3133" s="14">
        <f t="shared" si="1028"/>
        <v>0</v>
      </c>
      <c r="AB3133" s="14">
        <f t="shared" si="1030"/>
        <v>0</v>
      </c>
      <c r="AC3133" s="15">
        <f t="shared" si="1029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834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25"/>
        <v>677.1</v>
      </c>
      <c r="Y3134" s="14">
        <f t="shared" si="1026"/>
        <v>0</v>
      </c>
      <c r="Z3134" s="14">
        <f t="shared" si="1027"/>
        <v>0</v>
      </c>
      <c r="AA3134" s="14">
        <f t="shared" si="1028"/>
        <v>0</v>
      </c>
      <c r="AB3134" s="14">
        <f t="shared" si="1030"/>
        <v>0</v>
      </c>
      <c r="AC3134" s="15">
        <f t="shared" si="1029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25"/>
        <v>677.1</v>
      </c>
      <c r="Y3135" s="14">
        <f t="shared" si="1026"/>
        <v>0</v>
      </c>
      <c r="Z3135" s="14">
        <f t="shared" si="1027"/>
        <v>0</v>
      </c>
      <c r="AA3135" s="14">
        <f t="shared" si="1028"/>
        <v>0</v>
      </c>
      <c r="AB3135" s="14">
        <f t="shared" si="1030"/>
        <v>0</v>
      </c>
      <c r="AC3135" s="15">
        <f t="shared" si="1029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25"/>
        <v>626.5920000000001</v>
      </c>
      <c r="Y3136" s="14">
        <f t="shared" si="1026"/>
        <v>0</v>
      </c>
      <c r="Z3136" s="14">
        <f t="shared" si="1027"/>
        <v>0</v>
      </c>
      <c r="AA3136" s="14">
        <f t="shared" si="1028"/>
        <v>0</v>
      </c>
      <c r="AB3136" s="14">
        <f t="shared" si="1030"/>
        <v>0</v>
      </c>
      <c r="AC3136" s="15">
        <f t="shared" si="1029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25"/>
        <v>754.44800000000009</v>
      </c>
      <c r="Y3137" s="14">
        <f t="shared" si="1026"/>
        <v>0</v>
      </c>
      <c r="Z3137" s="14">
        <f t="shared" si="1027"/>
        <v>0</v>
      </c>
      <c r="AA3137" s="14">
        <f t="shared" si="1028"/>
        <v>0</v>
      </c>
      <c r="AB3137" s="14">
        <f t="shared" si="1030"/>
        <v>0</v>
      </c>
      <c r="AC3137" s="15">
        <f t="shared" si="1029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8" t="s">
        <v>138</v>
      </c>
      <c r="C3138" s="148"/>
      <c r="D3138" s="148"/>
      <c r="E3138" s="148"/>
      <c r="F3138" s="148"/>
      <c r="G3138" s="148"/>
      <c r="H3138" s="148"/>
      <c r="I3138" s="148"/>
      <c r="J3138" s="148"/>
      <c r="K3138" s="148"/>
      <c r="L3138" s="148"/>
      <c r="M3138" s="148"/>
      <c r="N3138" s="148"/>
      <c r="O3138" s="148"/>
      <c r="P3138" s="148"/>
      <c r="Q3138" s="148"/>
      <c r="R3138" s="148"/>
      <c r="S3138" s="148"/>
      <c r="T3138" s="148"/>
      <c r="U3138" s="148"/>
      <c r="V3138" s="148"/>
      <c r="W3138" s="148"/>
      <c r="X3138" s="148"/>
      <c r="Y3138" s="148"/>
      <c r="Z3138" s="148"/>
      <c r="AA3138" s="148"/>
      <c r="AB3138" s="148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31">N3139+S3139</f>
        <v>769.6</v>
      </c>
      <c r="Y3139" s="14">
        <f t="shared" ref="Y3139:Y3202" si="1032">O3139+T3139</f>
        <v>0</v>
      </c>
      <c r="Z3139" s="14">
        <f t="shared" ref="Z3139:Z3202" si="1033">P3139+U3139</f>
        <v>0</v>
      </c>
      <c r="AA3139" s="14">
        <f t="shared" ref="AA3139:AA3202" si="1034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800</v>
      </c>
      <c r="AF3139" s="60"/>
    </row>
    <row r="3140" spans="1:32">
      <c r="A3140" s="99" t="s">
        <v>801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31"/>
        <v>888</v>
      </c>
      <c r="Y3140" s="14">
        <f t="shared" si="1032"/>
        <v>0</v>
      </c>
      <c r="Z3140" s="14">
        <f t="shared" si="1033"/>
        <v>0</v>
      </c>
      <c r="AA3140" s="14">
        <f t="shared" si="1034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802</v>
      </c>
      <c r="B3141" s="87">
        <v>0</v>
      </c>
      <c r="C3141" s="21" t="s">
        <v>835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31"/>
        <v>722.24</v>
      </c>
      <c r="Y3141" s="14">
        <f t="shared" si="1032"/>
        <v>0</v>
      </c>
      <c r="Z3141" s="14">
        <f t="shared" si="1033"/>
        <v>0</v>
      </c>
      <c r="AA3141" s="14">
        <f t="shared" si="1034"/>
        <v>0</v>
      </c>
      <c r="AB3141" s="14">
        <f>R3141+W3141</f>
        <v>0</v>
      </c>
      <c r="AC3141" s="15">
        <f t="shared" ref="AC3141:AC3153" si="1035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803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31"/>
        <v>722.24</v>
      </c>
      <c r="Y3142" s="14">
        <f t="shared" si="1032"/>
        <v>0</v>
      </c>
      <c r="Z3142" s="14">
        <f t="shared" si="1033"/>
        <v>0</v>
      </c>
      <c r="AA3142" s="14">
        <f t="shared" si="1034"/>
        <v>0</v>
      </c>
      <c r="AB3142" s="14">
        <f t="shared" ref="AB3142:AB3154" si="1036">R3142+W3142</f>
        <v>0</v>
      </c>
      <c r="AC3142" s="15">
        <f t="shared" si="1035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804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31"/>
        <v>722.24</v>
      </c>
      <c r="Y3143" s="14">
        <f t="shared" si="1032"/>
        <v>0</v>
      </c>
      <c r="Z3143" s="14">
        <f t="shared" si="1033"/>
        <v>0</v>
      </c>
      <c r="AA3143" s="14">
        <f t="shared" si="1034"/>
        <v>0</v>
      </c>
      <c r="AB3143" s="14">
        <f t="shared" si="1036"/>
        <v>0</v>
      </c>
      <c r="AC3143" s="15">
        <f t="shared" si="1035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654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31"/>
        <v>722.24</v>
      </c>
      <c r="Y3144" s="14">
        <f t="shared" si="1032"/>
        <v>0</v>
      </c>
      <c r="Z3144" s="14">
        <f t="shared" si="1033"/>
        <v>0</v>
      </c>
      <c r="AA3144" s="14">
        <f t="shared" si="1034"/>
        <v>0</v>
      </c>
      <c r="AB3144" s="14">
        <f t="shared" si="1036"/>
        <v>0</v>
      </c>
      <c r="AC3144" s="15">
        <f t="shared" si="1035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595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31"/>
        <v>250.12</v>
      </c>
      <c r="Y3145" s="14">
        <f t="shared" si="1032"/>
        <v>599.40000000000009</v>
      </c>
      <c r="Z3145" s="14">
        <f t="shared" si="1033"/>
        <v>0</v>
      </c>
      <c r="AA3145" s="14">
        <f t="shared" si="1034"/>
        <v>0</v>
      </c>
      <c r="AB3145" s="14">
        <f t="shared" si="1036"/>
        <v>0</v>
      </c>
      <c r="AC3145" s="15">
        <f t="shared" si="1035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830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31"/>
        <v>250.12</v>
      </c>
      <c r="Y3146" s="14">
        <f t="shared" si="1032"/>
        <v>0</v>
      </c>
      <c r="Z3146" s="14">
        <f t="shared" si="1033"/>
        <v>599.40000000000009</v>
      </c>
      <c r="AA3146" s="14">
        <f t="shared" si="1034"/>
        <v>0</v>
      </c>
      <c r="AB3146" s="14">
        <f t="shared" si="1036"/>
        <v>0</v>
      </c>
      <c r="AC3146" s="15">
        <f t="shared" si="1035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831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31"/>
        <v>250.12</v>
      </c>
      <c r="Y3147" s="14">
        <f t="shared" si="1032"/>
        <v>0</v>
      </c>
      <c r="Z3147" s="14">
        <f t="shared" si="1033"/>
        <v>0</v>
      </c>
      <c r="AA3147" s="14">
        <f t="shared" si="1034"/>
        <v>599.40000000000009</v>
      </c>
      <c r="AB3147" s="14">
        <f t="shared" si="1036"/>
        <v>0</v>
      </c>
      <c r="AC3147" s="15">
        <f t="shared" si="1035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832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31"/>
        <v>250.12</v>
      </c>
      <c r="Y3148" s="14">
        <f t="shared" si="1032"/>
        <v>0</v>
      </c>
      <c r="Z3148" s="14">
        <f t="shared" si="1033"/>
        <v>0</v>
      </c>
      <c r="AA3148" s="14">
        <f t="shared" si="1034"/>
        <v>0</v>
      </c>
      <c r="AB3148" s="14">
        <f t="shared" si="1036"/>
        <v>599.40000000000009</v>
      </c>
      <c r="AC3148" s="15">
        <f t="shared" si="1035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833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31"/>
        <v>888</v>
      </c>
      <c r="Y3149" s="14">
        <f t="shared" si="1032"/>
        <v>0</v>
      </c>
      <c r="Z3149" s="14">
        <f t="shared" si="1033"/>
        <v>0</v>
      </c>
      <c r="AA3149" s="14">
        <f t="shared" si="1034"/>
        <v>0</v>
      </c>
      <c r="AB3149" s="14">
        <f t="shared" si="1036"/>
        <v>0</v>
      </c>
      <c r="AC3149" s="15">
        <f t="shared" si="1035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834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31"/>
        <v>888</v>
      </c>
      <c r="Y3150" s="14">
        <f t="shared" si="1032"/>
        <v>0</v>
      </c>
      <c r="Z3150" s="14">
        <f t="shared" si="1033"/>
        <v>0</v>
      </c>
      <c r="AA3150" s="14">
        <f t="shared" si="1034"/>
        <v>0</v>
      </c>
      <c r="AB3150" s="14">
        <f t="shared" si="1036"/>
        <v>0</v>
      </c>
      <c r="AC3150" s="15">
        <f t="shared" si="1035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31"/>
        <v>888</v>
      </c>
      <c r="Y3151" s="14">
        <f t="shared" si="1032"/>
        <v>0</v>
      </c>
      <c r="Z3151" s="14">
        <f t="shared" si="1033"/>
        <v>0</v>
      </c>
      <c r="AA3151" s="14">
        <f t="shared" si="1034"/>
        <v>0</v>
      </c>
      <c r="AB3151" s="14">
        <f t="shared" si="1036"/>
        <v>0</v>
      </c>
      <c r="AC3151" s="15">
        <f t="shared" si="1035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31"/>
        <v>807.48800000000006</v>
      </c>
      <c r="Y3152" s="14">
        <f t="shared" si="1032"/>
        <v>0</v>
      </c>
      <c r="Z3152" s="14">
        <f t="shared" si="1033"/>
        <v>0</v>
      </c>
      <c r="AA3152" s="14">
        <f t="shared" si="1034"/>
        <v>0</v>
      </c>
      <c r="AB3152" s="14">
        <f t="shared" si="1036"/>
        <v>0</v>
      </c>
      <c r="AC3152" s="15">
        <f t="shared" si="1035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31"/>
        <v>999.29600000000005</v>
      </c>
      <c r="Y3153" s="14">
        <f t="shared" si="1032"/>
        <v>0</v>
      </c>
      <c r="Z3153" s="14">
        <f t="shared" si="1033"/>
        <v>0</v>
      </c>
      <c r="AA3153" s="14">
        <f t="shared" si="1034"/>
        <v>0</v>
      </c>
      <c r="AB3153" s="14">
        <f t="shared" si="1036"/>
        <v>0</v>
      </c>
      <c r="AC3153" s="15">
        <f t="shared" si="1035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31"/>
        <v>780</v>
      </c>
      <c r="Y3154" s="52">
        <f t="shared" si="1032"/>
        <v>0</v>
      </c>
      <c r="Z3154" s="52">
        <f t="shared" si="1033"/>
        <v>0</v>
      </c>
      <c r="AA3154" s="52">
        <f t="shared" si="1034"/>
        <v>0</v>
      </c>
      <c r="AB3154" s="52">
        <f t="shared" si="1036"/>
        <v>0</v>
      </c>
      <c r="AC3154" s="53">
        <f>ROUND(X3154+Y3154+Z3154+AA3154+AB3154,1)</f>
        <v>780</v>
      </c>
      <c r="AD3154" s="58">
        <v>0</v>
      </c>
      <c r="AE3154" s="113" t="s">
        <v>800</v>
      </c>
      <c r="AF3154" s="60"/>
    </row>
    <row r="3155" spans="1:32">
      <c r="A3155" s="99" t="s">
        <v>801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31"/>
        <v>900</v>
      </c>
      <c r="Y3155" s="14">
        <f t="shared" si="1032"/>
        <v>0</v>
      </c>
      <c r="Z3155" s="14">
        <f t="shared" si="1033"/>
        <v>0</v>
      </c>
      <c r="AA3155" s="14">
        <f t="shared" si="1034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802</v>
      </c>
      <c r="B3156" s="89">
        <v>0</v>
      </c>
      <c r="C3156" s="21" t="s">
        <v>835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31"/>
        <v>732</v>
      </c>
      <c r="Y3156" s="14">
        <f t="shared" si="1032"/>
        <v>0</v>
      </c>
      <c r="Z3156" s="14">
        <f t="shared" si="1033"/>
        <v>0</v>
      </c>
      <c r="AA3156" s="14">
        <f t="shared" si="1034"/>
        <v>0</v>
      </c>
      <c r="AB3156" s="14">
        <f>R3156+W3156</f>
        <v>0</v>
      </c>
      <c r="AC3156" s="15">
        <f t="shared" ref="AC3156:AC3168" si="1037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803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31"/>
        <v>732</v>
      </c>
      <c r="Y3157" s="14">
        <f t="shared" si="1032"/>
        <v>0</v>
      </c>
      <c r="Z3157" s="14">
        <f t="shared" si="1033"/>
        <v>0</v>
      </c>
      <c r="AA3157" s="14">
        <f t="shared" si="1034"/>
        <v>0</v>
      </c>
      <c r="AB3157" s="14">
        <f t="shared" ref="AB3157:AB3169" si="1038">R3157+W3157</f>
        <v>0</v>
      </c>
      <c r="AC3157" s="15">
        <f t="shared" si="1037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804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31"/>
        <v>732</v>
      </c>
      <c r="Y3158" s="14">
        <f t="shared" si="1032"/>
        <v>0</v>
      </c>
      <c r="Z3158" s="14">
        <f t="shared" si="1033"/>
        <v>0</v>
      </c>
      <c r="AA3158" s="14">
        <f t="shared" si="1034"/>
        <v>0</v>
      </c>
      <c r="AB3158" s="14">
        <f t="shared" si="1038"/>
        <v>0</v>
      </c>
      <c r="AC3158" s="15">
        <f t="shared" si="1037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654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31"/>
        <v>732</v>
      </c>
      <c r="Y3159" s="14">
        <f t="shared" si="1032"/>
        <v>0</v>
      </c>
      <c r="Z3159" s="14">
        <f t="shared" si="1033"/>
        <v>0</v>
      </c>
      <c r="AA3159" s="14">
        <f t="shared" si="1034"/>
        <v>0</v>
      </c>
      <c r="AB3159" s="14">
        <f t="shared" si="1038"/>
        <v>0</v>
      </c>
      <c r="AC3159" s="15">
        <f t="shared" si="1037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595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31"/>
        <v>253.5</v>
      </c>
      <c r="Y3160" s="14">
        <f t="shared" si="1032"/>
        <v>607.5</v>
      </c>
      <c r="Z3160" s="14">
        <f t="shared" si="1033"/>
        <v>0</v>
      </c>
      <c r="AA3160" s="14">
        <f t="shared" si="1034"/>
        <v>0</v>
      </c>
      <c r="AB3160" s="14">
        <f t="shared" si="1038"/>
        <v>0</v>
      </c>
      <c r="AC3160" s="15">
        <f t="shared" si="1037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830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31"/>
        <v>253.5</v>
      </c>
      <c r="Y3161" s="14">
        <f t="shared" si="1032"/>
        <v>0</v>
      </c>
      <c r="Z3161" s="14">
        <f t="shared" si="1033"/>
        <v>607.5</v>
      </c>
      <c r="AA3161" s="14">
        <f t="shared" si="1034"/>
        <v>0</v>
      </c>
      <c r="AB3161" s="14">
        <f t="shared" si="1038"/>
        <v>0</v>
      </c>
      <c r="AC3161" s="15">
        <f t="shared" si="1037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831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31"/>
        <v>253.5</v>
      </c>
      <c r="Y3162" s="14">
        <f t="shared" si="1032"/>
        <v>0</v>
      </c>
      <c r="Z3162" s="14">
        <f t="shared" si="1033"/>
        <v>0</v>
      </c>
      <c r="AA3162" s="14">
        <f t="shared" si="1034"/>
        <v>607.5</v>
      </c>
      <c r="AB3162" s="14">
        <f t="shared" si="1038"/>
        <v>0</v>
      </c>
      <c r="AC3162" s="15">
        <f t="shared" si="1037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832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31"/>
        <v>253.5</v>
      </c>
      <c r="Y3163" s="14">
        <f t="shared" si="1032"/>
        <v>0</v>
      </c>
      <c r="Z3163" s="14">
        <f t="shared" si="1033"/>
        <v>0</v>
      </c>
      <c r="AA3163" s="14">
        <f t="shared" si="1034"/>
        <v>0</v>
      </c>
      <c r="AB3163" s="14">
        <f t="shared" si="1038"/>
        <v>607.5</v>
      </c>
      <c r="AC3163" s="15">
        <f t="shared" si="1037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833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31"/>
        <v>900</v>
      </c>
      <c r="Y3164" s="14">
        <f t="shared" si="1032"/>
        <v>0</v>
      </c>
      <c r="Z3164" s="14">
        <f t="shared" si="1033"/>
        <v>0</v>
      </c>
      <c r="AA3164" s="14">
        <f t="shared" si="1034"/>
        <v>0</v>
      </c>
      <c r="AB3164" s="14">
        <f t="shared" si="1038"/>
        <v>0</v>
      </c>
      <c r="AC3164" s="15">
        <f t="shared" si="1037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834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31"/>
        <v>900</v>
      </c>
      <c r="Y3165" s="14">
        <f t="shared" si="1032"/>
        <v>0</v>
      </c>
      <c r="Z3165" s="14">
        <f t="shared" si="1033"/>
        <v>0</v>
      </c>
      <c r="AA3165" s="14">
        <f t="shared" si="1034"/>
        <v>0</v>
      </c>
      <c r="AB3165" s="14">
        <f t="shared" si="1038"/>
        <v>0</v>
      </c>
      <c r="AC3165" s="15">
        <f t="shared" si="1037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31"/>
        <v>900</v>
      </c>
      <c r="Y3166" s="14">
        <f t="shared" si="1032"/>
        <v>0</v>
      </c>
      <c r="Z3166" s="14">
        <f t="shared" si="1033"/>
        <v>0</v>
      </c>
      <c r="AA3166" s="14">
        <f t="shared" si="1034"/>
        <v>0</v>
      </c>
      <c r="AB3166" s="14">
        <f t="shared" si="1038"/>
        <v>0</v>
      </c>
      <c r="AC3166" s="15">
        <f t="shared" si="1037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31"/>
        <v>818.4</v>
      </c>
      <c r="Y3167" s="14">
        <f t="shared" si="1032"/>
        <v>0</v>
      </c>
      <c r="Z3167" s="14">
        <f t="shared" si="1033"/>
        <v>0</v>
      </c>
      <c r="AA3167" s="14">
        <f t="shared" si="1034"/>
        <v>0</v>
      </c>
      <c r="AB3167" s="14">
        <f t="shared" si="1038"/>
        <v>0</v>
      </c>
      <c r="AC3167" s="15">
        <f t="shared" si="1037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31"/>
        <v>1012.8</v>
      </c>
      <c r="Y3168" s="14">
        <f t="shared" si="1032"/>
        <v>0</v>
      </c>
      <c r="Z3168" s="14">
        <f t="shared" si="1033"/>
        <v>0</v>
      </c>
      <c r="AA3168" s="14">
        <f t="shared" si="1034"/>
        <v>0</v>
      </c>
      <c r="AB3168" s="14">
        <f t="shared" si="1038"/>
        <v>0</v>
      </c>
      <c r="AC3168" s="15">
        <f t="shared" si="1037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31"/>
        <v>768</v>
      </c>
      <c r="Y3169" s="52">
        <f t="shared" si="1032"/>
        <v>0</v>
      </c>
      <c r="Z3169" s="52">
        <f t="shared" si="1033"/>
        <v>0</v>
      </c>
      <c r="AA3169" s="52">
        <f t="shared" si="1034"/>
        <v>0</v>
      </c>
      <c r="AB3169" s="52">
        <f t="shared" si="1038"/>
        <v>0</v>
      </c>
      <c r="AC3169" s="53">
        <f>ROUND(X3169+Y3169+Z3169+AA3169+AB3169,1)</f>
        <v>768</v>
      </c>
      <c r="AD3169" s="58">
        <v>0</v>
      </c>
      <c r="AE3169" s="113" t="s">
        <v>800</v>
      </c>
      <c r="AF3169" s="60"/>
    </row>
    <row r="3170" spans="1:32">
      <c r="A3170" s="99" t="s">
        <v>801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31"/>
        <v>889.6</v>
      </c>
      <c r="Y3170" s="14">
        <f t="shared" si="1032"/>
        <v>0</v>
      </c>
      <c r="Z3170" s="14">
        <f t="shared" si="1033"/>
        <v>0</v>
      </c>
      <c r="AA3170" s="14">
        <f t="shared" si="1034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802</v>
      </c>
      <c r="B3171" s="87">
        <v>0</v>
      </c>
      <c r="C3171" s="21" t="s">
        <v>835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31"/>
        <v>723.2</v>
      </c>
      <c r="Y3171" s="14">
        <f t="shared" si="1032"/>
        <v>0</v>
      </c>
      <c r="Z3171" s="14">
        <f t="shared" si="1033"/>
        <v>0</v>
      </c>
      <c r="AA3171" s="14">
        <f t="shared" si="1034"/>
        <v>0</v>
      </c>
      <c r="AB3171" s="14">
        <f>R3171+W3171</f>
        <v>0</v>
      </c>
      <c r="AC3171" s="15">
        <f t="shared" ref="AC3171:AC3183" si="1039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803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31"/>
        <v>723.2</v>
      </c>
      <c r="Y3172" s="14">
        <f t="shared" si="1032"/>
        <v>0</v>
      </c>
      <c r="Z3172" s="14">
        <f t="shared" si="1033"/>
        <v>0</v>
      </c>
      <c r="AA3172" s="14">
        <f t="shared" si="1034"/>
        <v>0</v>
      </c>
      <c r="AB3172" s="14">
        <f t="shared" ref="AB3172:AB3184" si="1040">R3172+W3172</f>
        <v>0</v>
      </c>
      <c r="AC3172" s="15">
        <f t="shared" si="1039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804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31"/>
        <v>723.2</v>
      </c>
      <c r="Y3173" s="14">
        <f t="shared" si="1032"/>
        <v>0</v>
      </c>
      <c r="Z3173" s="14">
        <f t="shared" si="1033"/>
        <v>0</v>
      </c>
      <c r="AA3173" s="14">
        <f t="shared" si="1034"/>
        <v>0</v>
      </c>
      <c r="AB3173" s="14">
        <f t="shared" si="1040"/>
        <v>0</v>
      </c>
      <c r="AC3173" s="15">
        <f t="shared" si="1039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654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31"/>
        <v>723.2</v>
      </c>
      <c r="Y3174" s="14">
        <f t="shared" si="1032"/>
        <v>0</v>
      </c>
      <c r="Z3174" s="14">
        <f t="shared" si="1033"/>
        <v>0</v>
      </c>
      <c r="AA3174" s="14">
        <f t="shared" si="1034"/>
        <v>0</v>
      </c>
      <c r="AB3174" s="14">
        <f t="shared" si="1040"/>
        <v>0</v>
      </c>
      <c r="AC3174" s="15">
        <f t="shared" si="1039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595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31"/>
        <v>249.60000000000002</v>
      </c>
      <c r="Y3175" s="14">
        <f t="shared" si="1032"/>
        <v>600</v>
      </c>
      <c r="Z3175" s="14">
        <f t="shared" si="1033"/>
        <v>0</v>
      </c>
      <c r="AA3175" s="14">
        <f t="shared" si="1034"/>
        <v>0</v>
      </c>
      <c r="AB3175" s="14">
        <f t="shared" si="1040"/>
        <v>0</v>
      </c>
      <c r="AC3175" s="15">
        <f t="shared" si="1039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830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31"/>
        <v>249.60000000000002</v>
      </c>
      <c r="Y3176" s="14">
        <f t="shared" si="1032"/>
        <v>0</v>
      </c>
      <c r="Z3176" s="14">
        <f t="shared" si="1033"/>
        <v>600</v>
      </c>
      <c r="AA3176" s="14">
        <f t="shared" si="1034"/>
        <v>0</v>
      </c>
      <c r="AB3176" s="14">
        <f t="shared" si="1040"/>
        <v>0</v>
      </c>
      <c r="AC3176" s="15">
        <f t="shared" si="1039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831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31"/>
        <v>249.60000000000002</v>
      </c>
      <c r="Y3177" s="14">
        <f t="shared" si="1032"/>
        <v>0</v>
      </c>
      <c r="Z3177" s="14">
        <f t="shared" si="1033"/>
        <v>0</v>
      </c>
      <c r="AA3177" s="14">
        <f t="shared" si="1034"/>
        <v>600</v>
      </c>
      <c r="AB3177" s="14">
        <f t="shared" si="1040"/>
        <v>0</v>
      </c>
      <c r="AC3177" s="15">
        <f t="shared" si="1039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832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31"/>
        <v>249.60000000000002</v>
      </c>
      <c r="Y3178" s="14">
        <f t="shared" si="1032"/>
        <v>0</v>
      </c>
      <c r="Z3178" s="14">
        <f t="shared" si="1033"/>
        <v>0</v>
      </c>
      <c r="AA3178" s="14">
        <f t="shared" si="1034"/>
        <v>0</v>
      </c>
      <c r="AB3178" s="14">
        <f t="shared" si="1040"/>
        <v>600</v>
      </c>
      <c r="AC3178" s="15">
        <f t="shared" si="1039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833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31"/>
        <v>888</v>
      </c>
      <c r="Y3179" s="14">
        <f t="shared" si="1032"/>
        <v>0</v>
      </c>
      <c r="Z3179" s="14">
        <f t="shared" si="1033"/>
        <v>0</v>
      </c>
      <c r="AA3179" s="14">
        <f t="shared" si="1034"/>
        <v>0</v>
      </c>
      <c r="AB3179" s="14">
        <f t="shared" si="1040"/>
        <v>0</v>
      </c>
      <c r="AC3179" s="15">
        <f t="shared" si="1039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834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31"/>
        <v>888</v>
      </c>
      <c r="Y3180" s="14">
        <f t="shared" si="1032"/>
        <v>0</v>
      </c>
      <c r="Z3180" s="14">
        <f t="shared" si="1033"/>
        <v>0</v>
      </c>
      <c r="AA3180" s="14">
        <f t="shared" si="1034"/>
        <v>0</v>
      </c>
      <c r="AB3180" s="14">
        <f t="shared" si="1040"/>
        <v>0</v>
      </c>
      <c r="AC3180" s="15">
        <f t="shared" si="1039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31"/>
        <v>888</v>
      </c>
      <c r="Y3181" s="14">
        <f t="shared" si="1032"/>
        <v>0</v>
      </c>
      <c r="Z3181" s="14">
        <f t="shared" si="1033"/>
        <v>0</v>
      </c>
      <c r="AA3181" s="14">
        <f t="shared" si="1034"/>
        <v>0</v>
      </c>
      <c r="AB3181" s="14">
        <f t="shared" si="1040"/>
        <v>0</v>
      </c>
      <c r="AC3181" s="15">
        <f t="shared" si="1039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31"/>
        <v>821.76</v>
      </c>
      <c r="Y3182" s="14">
        <f t="shared" si="1032"/>
        <v>0</v>
      </c>
      <c r="Z3182" s="14">
        <f t="shared" si="1033"/>
        <v>0</v>
      </c>
      <c r="AA3182" s="14">
        <f t="shared" si="1034"/>
        <v>0</v>
      </c>
      <c r="AB3182" s="14">
        <f t="shared" si="1040"/>
        <v>0</v>
      </c>
      <c r="AC3182" s="15">
        <f t="shared" si="1039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31"/>
        <v>980.48</v>
      </c>
      <c r="Y3183" s="14">
        <f t="shared" si="1032"/>
        <v>0</v>
      </c>
      <c r="Z3183" s="14">
        <f t="shared" si="1033"/>
        <v>0</v>
      </c>
      <c r="AA3183" s="14">
        <f t="shared" si="1034"/>
        <v>0</v>
      </c>
      <c r="AB3183" s="14">
        <f t="shared" si="1040"/>
        <v>0</v>
      </c>
      <c r="AC3183" s="15">
        <f t="shared" si="1039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31"/>
        <v>744</v>
      </c>
      <c r="Y3184" s="52">
        <f t="shared" si="1032"/>
        <v>0</v>
      </c>
      <c r="Z3184" s="52">
        <f t="shared" si="1033"/>
        <v>0</v>
      </c>
      <c r="AA3184" s="52">
        <f t="shared" si="1034"/>
        <v>0</v>
      </c>
      <c r="AB3184" s="52">
        <f t="shared" si="1040"/>
        <v>0</v>
      </c>
      <c r="AC3184" s="53">
        <f>ROUND(X3184+Y3184+Z3184+AA3184+AB3184,1)</f>
        <v>744</v>
      </c>
      <c r="AD3184" s="58">
        <v>0</v>
      </c>
      <c r="AE3184" s="113" t="s">
        <v>800</v>
      </c>
      <c r="AF3184" s="60"/>
    </row>
    <row r="3185" spans="1:32">
      <c r="A3185" s="99" t="s">
        <v>801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31"/>
        <v>861.8</v>
      </c>
      <c r="Y3185" s="14">
        <f t="shared" si="1032"/>
        <v>0</v>
      </c>
      <c r="Z3185" s="14">
        <f t="shared" si="1033"/>
        <v>0</v>
      </c>
      <c r="AA3185" s="14">
        <f t="shared" si="1034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802</v>
      </c>
      <c r="B3186" s="89">
        <v>0</v>
      </c>
      <c r="C3186" s="21" t="s">
        <v>835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31"/>
        <v>700.6</v>
      </c>
      <c r="Y3186" s="14">
        <f t="shared" si="1032"/>
        <v>0</v>
      </c>
      <c r="Z3186" s="14">
        <f t="shared" si="1033"/>
        <v>0</v>
      </c>
      <c r="AA3186" s="14">
        <f t="shared" si="1034"/>
        <v>0</v>
      </c>
      <c r="AB3186" s="14">
        <f>R3186+W3186</f>
        <v>0</v>
      </c>
      <c r="AC3186" s="15">
        <f t="shared" ref="AC3186:AC3198" si="1041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803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31"/>
        <v>700.6</v>
      </c>
      <c r="Y3187" s="14">
        <f t="shared" si="1032"/>
        <v>0</v>
      </c>
      <c r="Z3187" s="14">
        <f t="shared" si="1033"/>
        <v>0</v>
      </c>
      <c r="AA3187" s="14">
        <f t="shared" si="1034"/>
        <v>0</v>
      </c>
      <c r="AB3187" s="14">
        <f t="shared" ref="AB3187:AB3199" si="1042">R3187+W3187</f>
        <v>0</v>
      </c>
      <c r="AC3187" s="15">
        <f t="shared" si="1041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804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31"/>
        <v>700.6</v>
      </c>
      <c r="Y3188" s="14">
        <f t="shared" si="1032"/>
        <v>0</v>
      </c>
      <c r="Z3188" s="14">
        <f t="shared" si="1033"/>
        <v>0</v>
      </c>
      <c r="AA3188" s="14">
        <f t="shared" si="1034"/>
        <v>0</v>
      </c>
      <c r="AB3188" s="14">
        <f t="shared" si="1042"/>
        <v>0</v>
      </c>
      <c r="AC3188" s="15">
        <f t="shared" si="1041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654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31"/>
        <v>700.6</v>
      </c>
      <c r="Y3189" s="14">
        <f t="shared" si="1032"/>
        <v>0</v>
      </c>
      <c r="Z3189" s="14">
        <f t="shared" si="1033"/>
        <v>0</v>
      </c>
      <c r="AA3189" s="14">
        <f t="shared" si="1034"/>
        <v>0</v>
      </c>
      <c r="AB3189" s="14">
        <f t="shared" si="1042"/>
        <v>0</v>
      </c>
      <c r="AC3189" s="15">
        <f t="shared" si="1041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595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31"/>
        <v>240.24</v>
      </c>
      <c r="Y3190" s="14">
        <f t="shared" si="1032"/>
        <v>581.25</v>
      </c>
      <c r="Z3190" s="14">
        <f t="shared" si="1033"/>
        <v>0</v>
      </c>
      <c r="AA3190" s="14">
        <f t="shared" si="1034"/>
        <v>0</v>
      </c>
      <c r="AB3190" s="14">
        <f t="shared" si="1042"/>
        <v>0</v>
      </c>
      <c r="AC3190" s="15">
        <f t="shared" si="1041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830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31"/>
        <v>240.24</v>
      </c>
      <c r="Y3191" s="14">
        <f t="shared" si="1032"/>
        <v>0</v>
      </c>
      <c r="Z3191" s="14">
        <f t="shared" si="1033"/>
        <v>581.25</v>
      </c>
      <c r="AA3191" s="14">
        <f t="shared" si="1034"/>
        <v>0</v>
      </c>
      <c r="AB3191" s="14">
        <f t="shared" si="1042"/>
        <v>0</v>
      </c>
      <c r="AC3191" s="15">
        <f t="shared" si="1041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831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31"/>
        <v>240.24</v>
      </c>
      <c r="Y3192" s="14">
        <f t="shared" si="1032"/>
        <v>0</v>
      </c>
      <c r="Z3192" s="14">
        <f t="shared" si="1033"/>
        <v>0</v>
      </c>
      <c r="AA3192" s="14">
        <f t="shared" si="1034"/>
        <v>581.25</v>
      </c>
      <c r="AB3192" s="14">
        <f t="shared" si="1042"/>
        <v>0</v>
      </c>
      <c r="AC3192" s="15">
        <f t="shared" si="1041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832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31"/>
        <v>240.24</v>
      </c>
      <c r="Y3193" s="14">
        <f t="shared" si="1032"/>
        <v>0</v>
      </c>
      <c r="Z3193" s="14">
        <f t="shared" si="1033"/>
        <v>0</v>
      </c>
      <c r="AA3193" s="14">
        <f t="shared" si="1034"/>
        <v>0</v>
      </c>
      <c r="AB3193" s="14">
        <f t="shared" si="1042"/>
        <v>581.25</v>
      </c>
      <c r="AC3193" s="15">
        <f t="shared" si="1041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833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31"/>
        <v>860.25</v>
      </c>
      <c r="Y3194" s="14">
        <f t="shared" si="1032"/>
        <v>0</v>
      </c>
      <c r="Z3194" s="14">
        <f t="shared" si="1033"/>
        <v>0</v>
      </c>
      <c r="AA3194" s="14">
        <f t="shared" si="1034"/>
        <v>0</v>
      </c>
      <c r="AB3194" s="14">
        <f t="shared" si="1042"/>
        <v>0</v>
      </c>
      <c r="AC3194" s="15">
        <f t="shared" si="1041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834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31"/>
        <v>860.25</v>
      </c>
      <c r="Y3195" s="14">
        <f t="shared" si="1032"/>
        <v>0</v>
      </c>
      <c r="Z3195" s="14">
        <f t="shared" si="1033"/>
        <v>0</v>
      </c>
      <c r="AA3195" s="14">
        <f t="shared" si="1034"/>
        <v>0</v>
      </c>
      <c r="AB3195" s="14">
        <f t="shared" si="1042"/>
        <v>0</v>
      </c>
      <c r="AC3195" s="15">
        <f t="shared" si="1041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31"/>
        <v>860.25</v>
      </c>
      <c r="Y3196" s="14">
        <f t="shared" si="1032"/>
        <v>0</v>
      </c>
      <c r="Z3196" s="14">
        <f t="shared" si="1033"/>
        <v>0</v>
      </c>
      <c r="AA3196" s="14">
        <f t="shared" si="1034"/>
        <v>0</v>
      </c>
      <c r="AB3196" s="14">
        <f t="shared" si="1042"/>
        <v>0</v>
      </c>
      <c r="AC3196" s="15">
        <f t="shared" si="1041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31"/>
        <v>796.07999999999993</v>
      </c>
      <c r="Y3197" s="14">
        <f t="shared" si="1032"/>
        <v>0</v>
      </c>
      <c r="Z3197" s="14">
        <f t="shared" si="1033"/>
        <v>0</v>
      </c>
      <c r="AA3197" s="14">
        <f t="shared" si="1034"/>
        <v>0</v>
      </c>
      <c r="AB3197" s="14">
        <f t="shared" si="1042"/>
        <v>0</v>
      </c>
      <c r="AC3197" s="15">
        <f t="shared" si="1041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31"/>
        <v>949.83999999999992</v>
      </c>
      <c r="Y3198" s="14">
        <f t="shared" si="1032"/>
        <v>0</v>
      </c>
      <c r="Z3198" s="14">
        <f t="shared" si="1033"/>
        <v>0</v>
      </c>
      <c r="AA3198" s="14">
        <f t="shared" si="1034"/>
        <v>0</v>
      </c>
      <c r="AB3198" s="14">
        <f t="shared" si="1042"/>
        <v>0</v>
      </c>
      <c r="AC3198" s="15">
        <f t="shared" si="1041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31"/>
        <v>756.8</v>
      </c>
      <c r="Y3199" s="52">
        <f t="shared" si="1032"/>
        <v>0</v>
      </c>
      <c r="Z3199" s="52">
        <f t="shared" si="1033"/>
        <v>0</v>
      </c>
      <c r="AA3199" s="52">
        <f t="shared" si="1034"/>
        <v>0</v>
      </c>
      <c r="AB3199" s="52">
        <f t="shared" si="1042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801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31"/>
        <v>880.6400000000001</v>
      </c>
      <c r="Y3200" s="14">
        <f t="shared" si="1032"/>
        <v>0</v>
      </c>
      <c r="Z3200" s="14">
        <f t="shared" si="1033"/>
        <v>0</v>
      </c>
      <c r="AA3200" s="14">
        <f t="shared" si="1034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800</v>
      </c>
      <c r="AF3200" s="60"/>
    </row>
    <row r="3201" spans="1:32">
      <c r="A3201" s="99" t="s">
        <v>802</v>
      </c>
      <c r="B3201" s="87">
        <v>0</v>
      </c>
      <c r="C3201" s="21" t="s">
        <v>835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31"/>
        <v>715.52</v>
      </c>
      <c r="Y3201" s="14">
        <f t="shared" si="1032"/>
        <v>0</v>
      </c>
      <c r="Z3201" s="14">
        <f t="shared" si="1033"/>
        <v>0</v>
      </c>
      <c r="AA3201" s="14">
        <f t="shared" si="1034"/>
        <v>0</v>
      </c>
      <c r="AB3201" s="14">
        <f>R3201+W3201</f>
        <v>0</v>
      </c>
      <c r="AC3201" s="15">
        <f t="shared" ref="AC3201:AC3213" si="1043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803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31"/>
        <v>715.52</v>
      </c>
      <c r="Y3202" s="14">
        <f t="shared" si="1032"/>
        <v>0</v>
      </c>
      <c r="Z3202" s="14">
        <f t="shared" si="1033"/>
        <v>0</v>
      </c>
      <c r="AA3202" s="14">
        <f t="shared" si="1034"/>
        <v>0</v>
      </c>
      <c r="AB3202" s="14">
        <f t="shared" ref="AB3202:AB3214" si="1044">R3202+W3202</f>
        <v>0</v>
      </c>
      <c r="AC3202" s="15">
        <f t="shared" si="1043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804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45">N3203+S3203</f>
        <v>715.52</v>
      </c>
      <c r="Y3203" s="14">
        <f t="shared" ref="Y3203:Y3379" si="1046">O3203+T3203</f>
        <v>0</v>
      </c>
      <c r="Z3203" s="14">
        <f t="shared" ref="Z3203:Z3379" si="1047">P3203+U3203</f>
        <v>0</v>
      </c>
      <c r="AA3203" s="14">
        <f t="shared" ref="AA3203:AA3379" si="1048">Q3203+V3203</f>
        <v>0</v>
      </c>
      <c r="AB3203" s="14">
        <f t="shared" si="1044"/>
        <v>0</v>
      </c>
      <c r="AC3203" s="15">
        <f t="shared" si="1043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654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45"/>
        <v>715.52</v>
      </c>
      <c r="Y3204" s="14">
        <f t="shared" si="1046"/>
        <v>0</v>
      </c>
      <c r="Z3204" s="14">
        <f t="shared" si="1047"/>
        <v>0</v>
      </c>
      <c r="AA3204" s="14">
        <f t="shared" si="1048"/>
        <v>0</v>
      </c>
      <c r="AB3204" s="14">
        <f t="shared" si="1044"/>
        <v>0</v>
      </c>
      <c r="AC3204" s="15">
        <f t="shared" si="1043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595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45"/>
        <v>245.95999999999998</v>
      </c>
      <c r="Y3205" s="14">
        <f t="shared" si="1046"/>
        <v>593.40000000000009</v>
      </c>
      <c r="Z3205" s="14">
        <f t="shared" si="1047"/>
        <v>0</v>
      </c>
      <c r="AA3205" s="14">
        <f t="shared" si="1048"/>
        <v>0</v>
      </c>
      <c r="AB3205" s="14">
        <f t="shared" si="1044"/>
        <v>0</v>
      </c>
      <c r="AC3205" s="15">
        <f t="shared" si="1043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830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45"/>
        <v>245.95999999999998</v>
      </c>
      <c r="Y3206" s="14">
        <f t="shared" si="1046"/>
        <v>0</v>
      </c>
      <c r="Z3206" s="14">
        <f t="shared" si="1047"/>
        <v>593.40000000000009</v>
      </c>
      <c r="AA3206" s="14">
        <f t="shared" si="1048"/>
        <v>0</v>
      </c>
      <c r="AB3206" s="14">
        <f t="shared" si="1044"/>
        <v>0</v>
      </c>
      <c r="AC3206" s="15">
        <f t="shared" si="1043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831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45"/>
        <v>245.95999999999998</v>
      </c>
      <c r="Y3207" s="14">
        <f t="shared" si="1046"/>
        <v>0</v>
      </c>
      <c r="Z3207" s="14">
        <f t="shared" si="1047"/>
        <v>0</v>
      </c>
      <c r="AA3207" s="14">
        <f t="shared" si="1048"/>
        <v>593.40000000000009</v>
      </c>
      <c r="AB3207" s="14">
        <f t="shared" si="1044"/>
        <v>0</v>
      </c>
      <c r="AC3207" s="15">
        <f t="shared" si="1043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832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45"/>
        <v>245.95999999999998</v>
      </c>
      <c r="Y3208" s="14">
        <f t="shared" si="1046"/>
        <v>0</v>
      </c>
      <c r="Z3208" s="14">
        <f t="shared" si="1047"/>
        <v>0</v>
      </c>
      <c r="AA3208" s="14">
        <f t="shared" si="1048"/>
        <v>0</v>
      </c>
      <c r="AB3208" s="14">
        <f t="shared" si="1044"/>
        <v>593.40000000000009</v>
      </c>
      <c r="AC3208" s="15">
        <f t="shared" si="1043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833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45"/>
        <v>877.2</v>
      </c>
      <c r="Y3209" s="14">
        <f t="shared" si="1046"/>
        <v>0</v>
      </c>
      <c r="Z3209" s="14">
        <f t="shared" si="1047"/>
        <v>0</v>
      </c>
      <c r="AA3209" s="14">
        <f t="shared" si="1048"/>
        <v>0</v>
      </c>
      <c r="AB3209" s="14">
        <f t="shared" si="1044"/>
        <v>0</v>
      </c>
      <c r="AC3209" s="15">
        <f t="shared" si="1043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834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45"/>
        <v>877.2</v>
      </c>
      <c r="Y3210" s="14">
        <f t="shared" si="1046"/>
        <v>0</v>
      </c>
      <c r="Z3210" s="14">
        <f t="shared" si="1047"/>
        <v>0</v>
      </c>
      <c r="AA3210" s="14">
        <f t="shared" si="1048"/>
        <v>0</v>
      </c>
      <c r="AB3210" s="14">
        <f t="shared" si="1044"/>
        <v>0</v>
      </c>
      <c r="AC3210" s="15">
        <f t="shared" si="1043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45"/>
        <v>877.2</v>
      </c>
      <c r="Y3211" s="14">
        <f t="shared" si="1046"/>
        <v>0</v>
      </c>
      <c r="Z3211" s="14">
        <f t="shared" si="1047"/>
        <v>0</v>
      </c>
      <c r="AA3211" s="14">
        <f t="shared" si="1048"/>
        <v>0</v>
      </c>
      <c r="AB3211" s="14">
        <f t="shared" si="1044"/>
        <v>0</v>
      </c>
      <c r="AC3211" s="15">
        <f t="shared" si="1043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45"/>
        <v>806.33600000000001</v>
      </c>
      <c r="Y3212" s="14">
        <f t="shared" si="1046"/>
        <v>0</v>
      </c>
      <c r="Z3212" s="14">
        <f t="shared" si="1047"/>
        <v>0</v>
      </c>
      <c r="AA3212" s="14">
        <f t="shared" si="1048"/>
        <v>0</v>
      </c>
      <c r="AB3212" s="14">
        <f t="shared" si="1044"/>
        <v>0</v>
      </c>
      <c r="AC3212" s="15">
        <f t="shared" si="1043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45"/>
        <v>987.96799999999985</v>
      </c>
      <c r="Y3213" s="14">
        <f t="shared" si="1046"/>
        <v>0</v>
      </c>
      <c r="Z3213" s="14">
        <f t="shared" si="1047"/>
        <v>0</v>
      </c>
      <c r="AA3213" s="14">
        <f t="shared" si="1048"/>
        <v>0</v>
      </c>
      <c r="AB3213" s="14">
        <f t="shared" si="1044"/>
        <v>0</v>
      </c>
      <c r="AC3213" s="15">
        <f t="shared" si="1043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45"/>
        <v>784</v>
      </c>
      <c r="Y3214" s="52">
        <f t="shared" si="1046"/>
        <v>0</v>
      </c>
      <c r="Z3214" s="52">
        <f t="shared" si="1047"/>
        <v>0</v>
      </c>
      <c r="AA3214" s="52">
        <f t="shared" si="1048"/>
        <v>0</v>
      </c>
      <c r="AB3214" s="52">
        <f t="shared" si="1044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801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45"/>
        <v>952.00000000000011</v>
      </c>
      <c r="Y3215" s="14">
        <f t="shared" si="1046"/>
        <v>0</v>
      </c>
      <c r="Z3215" s="14">
        <f t="shared" si="1047"/>
        <v>0</v>
      </c>
      <c r="AA3215" s="14">
        <f t="shared" si="1048"/>
        <v>0</v>
      </c>
      <c r="AB3215" s="14">
        <f t="shared" ref="AB3215:AB3231" si="1049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800</v>
      </c>
      <c r="AF3215" s="60"/>
    </row>
    <row r="3216" spans="1:32">
      <c r="A3216" s="99" t="s">
        <v>802</v>
      </c>
      <c r="B3216" s="89">
        <v>20</v>
      </c>
      <c r="C3216" s="21" t="s">
        <v>835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45"/>
        <v>733.59999999999991</v>
      </c>
      <c r="Y3216" s="14">
        <f t="shared" si="1046"/>
        <v>0</v>
      </c>
      <c r="Z3216" s="14">
        <f t="shared" si="1047"/>
        <v>0</v>
      </c>
      <c r="AA3216" s="14">
        <f t="shared" si="1048"/>
        <v>0</v>
      </c>
      <c r="AB3216" s="14">
        <f t="shared" si="1049"/>
        <v>0</v>
      </c>
      <c r="AC3216" s="15">
        <f t="shared" ref="AC3216:AC3228" si="1050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803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45"/>
        <v>733.59999999999991</v>
      </c>
      <c r="Y3217" s="14">
        <f t="shared" si="1046"/>
        <v>0</v>
      </c>
      <c r="Z3217" s="14">
        <f t="shared" si="1047"/>
        <v>0</v>
      </c>
      <c r="AA3217" s="14">
        <f t="shared" si="1048"/>
        <v>0</v>
      </c>
      <c r="AB3217" s="14">
        <f t="shared" si="1049"/>
        <v>0</v>
      </c>
      <c r="AC3217" s="15">
        <f t="shared" si="1050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804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45"/>
        <v>733.59999999999991</v>
      </c>
      <c r="Y3218" s="14">
        <f t="shared" si="1046"/>
        <v>0</v>
      </c>
      <c r="Z3218" s="14">
        <f t="shared" si="1047"/>
        <v>0</v>
      </c>
      <c r="AA3218" s="14">
        <f t="shared" si="1048"/>
        <v>0</v>
      </c>
      <c r="AB3218" s="14">
        <f t="shared" si="1049"/>
        <v>0</v>
      </c>
      <c r="AC3218" s="15">
        <f t="shared" si="1050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654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45"/>
        <v>733.59999999999991</v>
      </c>
      <c r="Y3219" s="14">
        <f t="shared" si="1046"/>
        <v>0</v>
      </c>
      <c r="Z3219" s="14">
        <f t="shared" si="1047"/>
        <v>0</v>
      </c>
      <c r="AA3219" s="14">
        <f t="shared" si="1048"/>
        <v>0</v>
      </c>
      <c r="AB3219" s="14">
        <f t="shared" si="1049"/>
        <v>0</v>
      </c>
      <c r="AC3219" s="15">
        <f t="shared" si="1050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595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45"/>
        <v>254.8</v>
      </c>
      <c r="Y3220" s="14">
        <f t="shared" si="1046"/>
        <v>609</v>
      </c>
      <c r="Z3220" s="14">
        <f t="shared" si="1047"/>
        <v>0</v>
      </c>
      <c r="AA3220" s="14">
        <f t="shared" si="1048"/>
        <v>0</v>
      </c>
      <c r="AB3220" s="14">
        <f t="shared" si="1049"/>
        <v>0</v>
      </c>
      <c r="AC3220" s="15">
        <f t="shared" si="1050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830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45"/>
        <v>254.8</v>
      </c>
      <c r="Y3221" s="14">
        <f t="shared" si="1046"/>
        <v>0</v>
      </c>
      <c r="Z3221" s="14">
        <f t="shared" si="1047"/>
        <v>609</v>
      </c>
      <c r="AA3221" s="14">
        <f t="shared" si="1048"/>
        <v>0</v>
      </c>
      <c r="AB3221" s="14">
        <f t="shared" si="1049"/>
        <v>0</v>
      </c>
      <c r="AC3221" s="15">
        <f t="shared" si="1050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831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45"/>
        <v>254.8</v>
      </c>
      <c r="Y3222" s="14">
        <f t="shared" si="1046"/>
        <v>0</v>
      </c>
      <c r="Z3222" s="14">
        <f t="shared" si="1047"/>
        <v>0</v>
      </c>
      <c r="AA3222" s="14">
        <f t="shared" si="1048"/>
        <v>609</v>
      </c>
      <c r="AB3222" s="14">
        <f t="shared" si="1049"/>
        <v>0</v>
      </c>
      <c r="AC3222" s="15">
        <f t="shared" si="1050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832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45"/>
        <v>254.8</v>
      </c>
      <c r="Y3223" s="14">
        <f t="shared" si="1046"/>
        <v>0</v>
      </c>
      <c r="Z3223" s="14">
        <f t="shared" si="1047"/>
        <v>0</v>
      </c>
      <c r="AA3223" s="14">
        <f t="shared" si="1048"/>
        <v>0</v>
      </c>
      <c r="AB3223" s="14">
        <f t="shared" si="1049"/>
        <v>609</v>
      </c>
      <c r="AC3223" s="15">
        <f t="shared" si="1050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833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45"/>
        <v>903</v>
      </c>
      <c r="Y3224" s="14">
        <f t="shared" si="1046"/>
        <v>0</v>
      </c>
      <c r="Z3224" s="14">
        <f t="shared" si="1047"/>
        <v>0</v>
      </c>
      <c r="AA3224" s="14">
        <f t="shared" si="1048"/>
        <v>0</v>
      </c>
      <c r="AB3224" s="14">
        <f t="shared" si="1049"/>
        <v>0</v>
      </c>
      <c r="AC3224" s="15">
        <f t="shared" si="1050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834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45"/>
        <v>903</v>
      </c>
      <c r="Y3225" s="14">
        <f t="shared" si="1046"/>
        <v>0</v>
      </c>
      <c r="Z3225" s="14">
        <f t="shared" si="1047"/>
        <v>0</v>
      </c>
      <c r="AA3225" s="14">
        <f t="shared" si="1048"/>
        <v>0</v>
      </c>
      <c r="AB3225" s="14">
        <f t="shared" si="1049"/>
        <v>0</v>
      </c>
      <c r="AC3225" s="15">
        <f t="shared" si="1050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45"/>
        <v>903</v>
      </c>
      <c r="Y3226" s="14">
        <f t="shared" si="1046"/>
        <v>0</v>
      </c>
      <c r="Z3226" s="14">
        <f t="shared" si="1047"/>
        <v>0</v>
      </c>
      <c r="AA3226" s="14">
        <f t="shared" si="1048"/>
        <v>0</v>
      </c>
      <c r="AB3226" s="14">
        <f t="shared" si="1049"/>
        <v>0</v>
      </c>
      <c r="AC3226" s="15">
        <f t="shared" si="1050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45"/>
        <v>920.6400000000001</v>
      </c>
      <c r="Y3227" s="14">
        <f t="shared" si="1046"/>
        <v>0</v>
      </c>
      <c r="Z3227" s="14">
        <f t="shared" si="1047"/>
        <v>0</v>
      </c>
      <c r="AA3227" s="14">
        <f t="shared" si="1048"/>
        <v>0</v>
      </c>
      <c r="AB3227" s="14">
        <f t="shared" si="1049"/>
        <v>0</v>
      </c>
      <c r="AC3227" s="15">
        <f t="shared" si="1050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45"/>
        <v>920.6400000000001</v>
      </c>
      <c r="Y3228" s="14">
        <f t="shared" si="1046"/>
        <v>0</v>
      </c>
      <c r="Z3228" s="14">
        <f t="shared" si="1047"/>
        <v>0</v>
      </c>
      <c r="AA3228" s="14">
        <f t="shared" si="1048"/>
        <v>0</v>
      </c>
      <c r="AB3228" s="14">
        <f t="shared" si="1049"/>
        <v>0</v>
      </c>
      <c r="AC3228" s="15">
        <f t="shared" si="1050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45"/>
        <v>589.6</v>
      </c>
      <c r="Y3229" s="52">
        <f t="shared" si="1046"/>
        <v>0</v>
      </c>
      <c r="Z3229" s="52">
        <f t="shared" si="1047"/>
        <v>367.2</v>
      </c>
      <c r="AA3229" s="52">
        <f t="shared" si="1048"/>
        <v>0</v>
      </c>
      <c r="AB3229" s="52">
        <f t="shared" si="1049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801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45"/>
        <v>761.12</v>
      </c>
      <c r="Y3230" s="14">
        <f t="shared" si="1046"/>
        <v>0</v>
      </c>
      <c r="Z3230" s="14">
        <f t="shared" si="1047"/>
        <v>293.76</v>
      </c>
      <c r="AA3230" s="14">
        <f t="shared" si="1048"/>
        <v>0</v>
      </c>
      <c r="AB3230" s="14">
        <f t="shared" si="1049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800</v>
      </c>
      <c r="AF3230" s="60"/>
    </row>
    <row r="3231" spans="1:32">
      <c r="A3231" s="99" t="s">
        <v>802</v>
      </c>
      <c r="B3231" s="91">
        <v>0</v>
      </c>
      <c r="C3231" s="21" t="s">
        <v>835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45"/>
        <v>557.44000000000005</v>
      </c>
      <c r="Y3231" s="14">
        <f t="shared" si="1046"/>
        <v>0</v>
      </c>
      <c r="Z3231" s="14">
        <f t="shared" si="1047"/>
        <v>350.88</v>
      </c>
      <c r="AA3231" s="14">
        <f t="shared" si="1048"/>
        <v>0</v>
      </c>
      <c r="AB3231" s="14">
        <f t="shared" si="1049"/>
        <v>0</v>
      </c>
      <c r="AC3231" s="15">
        <f t="shared" ref="AC3231:AC3243" si="1051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803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45"/>
        <v>557.44000000000005</v>
      </c>
      <c r="Y3232" s="14">
        <f t="shared" si="1046"/>
        <v>0</v>
      </c>
      <c r="Z3232" s="14">
        <f t="shared" si="1047"/>
        <v>350.88</v>
      </c>
      <c r="AA3232" s="14">
        <f t="shared" si="1048"/>
        <v>0</v>
      </c>
      <c r="AB3232" s="14">
        <f t="shared" ref="AB3232:AB3243" si="1052">R3232+W3232</f>
        <v>0</v>
      </c>
      <c r="AC3232" s="15">
        <f t="shared" si="1051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804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45"/>
        <v>557.44000000000005</v>
      </c>
      <c r="Y3233" s="14">
        <f t="shared" si="1046"/>
        <v>0</v>
      </c>
      <c r="Z3233" s="14">
        <f t="shared" si="1047"/>
        <v>350.88</v>
      </c>
      <c r="AA3233" s="14">
        <f t="shared" si="1048"/>
        <v>0</v>
      </c>
      <c r="AB3233" s="14">
        <f t="shared" si="1052"/>
        <v>0</v>
      </c>
      <c r="AC3233" s="15">
        <f t="shared" si="1051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654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45"/>
        <v>557.44000000000005</v>
      </c>
      <c r="Y3234" s="14">
        <f t="shared" si="1046"/>
        <v>0</v>
      </c>
      <c r="Z3234" s="14">
        <f t="shared" si="1047"/>
        <v>350.88</v>
      </c>
      <c r="AA3234" s="14">
        <f t="shared" si="1048"/>
        <v>0</v>
      </c>
      <c r="AB3234" s="14">
        <f t="shared" si="1052"/>
        <v>0</v>
      </c>
      <c r="AC3234" s="15">
        <f t="shared" si="1051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595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456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45"/>
        <v>191.62</v>
      </c>
      <c r="Y3235" s="14">
        <f t="shared" si="1046"/>
        <v>741</v>
      </c>
      <c r="Z3235" s="14">
        <f t="shared" si="1047"/>
        <v>0</v>
      </c>
      <c r="AA3235" s="14">
        <f t="shared" si="1048"/>
        <v>0</v>
      </c>
      <c r="AB3235" s="14">
        <f t="shared" si="1052"/>
        <v>0</v>
      </c>
      <c r="AC3235" s="15">
        <f t="shared" si="1051"/>
        <v>932.6</v>
      </c>
      <c r="AD3235" s="48">
        <f>(ROUND(AC3235-AC3229,1)/AC3229)</f>
        <v>-2.5292642140468228E-2</v>
      </c>
      <c r="AE3235" s="113"/>
      <c r="AF3235" s="60"/>
    </row>
    <row r="3236" spans="1:32">
      <c r="A3236" s="99" t="s">
        <v>830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456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45"/>
        <v>191.62</v>
      </c>
      <c r="Y3236" s="14">
        <f t="shared" si="1046"/>
        <v>0</v>
      </c>
      <c r="Z3236" s="14">
        <f t="shared" si="1047"/>
        <v>741</v>
      </c>
      <c r="AA3236" s="14">
        <f t="shared" si="1048"/>
        <v>0</v>
      </c>
      <c r="AB3236" s="14">
        <f t="shared" si="1052"/>
        <v>0</v>
      </c>
      <c r="AC3236" s="15">
        <f t="shared" si="1051"/>
        <v>932.6</v>
      </c>
      <c r="AD3236" s="48">
        <f>(ROUND(AC3236-AC3229,1)/AC3229)</f>
        <v>-2.5292642140468228E-2</v>
      </c>
      <c r="AE3236" s="113"/>
      <c r="AF3236" s="60"/>
    </row>
    <row r="3237" spans="1:32">
      <c r="A3237" s="99" t="s">
        <v>831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456</v>
      </c>
      <c r="W3237" s="14">
        <f>(R3237/100)*(K3237*$K$11)+(R3237/100)*(L3237*$L$11)</f>
        <v>0</v>
      </c>
      <c r="X3237" s="14">
        <f t="shared" si="1045"/>
        <v>191.62</v>
      </c>
      <c r="Y3237" s="14">
        <f t="shared" si="1046"/>
        <v>0</v>
      </c>
      <c r="Z3237" s="14">
        <f t="shared" si="1047"/>
        <v>0</v>
      </c>
      <c r="AA3237" s="14">
        <f t="shared" si="1048"/>
        <v>741</v>
      </c>
      <c r="AB3237" s="14">
        <f t="shared" si="1052"/>
        <v>0</v>
      </c>
      <c r="AC3237" s="15">
        <f t="shared" si="1051"/>
        <v>932.6</v>
      </c>
      <c r="AD3237" s="48">
        <f>(ROUND(AC3237-AC3229,1)/AC3229)</f>
        <v>-2.5292642140468228E-2</v>
      </c>
      <c r="AE3237" s="113"/>
      <c r="AF3237" s="60"/>
    </row>
    <row r="3238" spans="1:32">
      <c r="A3238" s="99" t="s">
        <v>832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456</v>
      </c>
      <c r="X3238" s="14">
        <f t="shared" si="1045"/>
        <v>191.62</v>
      </c>
      <c r="Y3238" s="14">
        <f t="shared" si="1046"/>
        <v>0</v>
      </c>
      <c r="Z3238" s="14">
        <f t="shared" si="1047"/>
        <v>0</v>
      </c>
      <c r="AA3238" s="14">
        <f t="shared" si="1048"/>
        <v>0</v>
      </c>
      <c r="AB3238" s="14">
        <f t="shared" si="1052"/>
        <v>741</v>
      </c>
      <c r="AC3238" s="15">
        <f t="shared" si="1051"/>
        <v>932.6</v>
      </c>
      <c r="AD3238" s="48">
        <f>(ROUND(AC3238-AC3229,1)/AC3229)</f>
        <v>-2.5292642140468228E-2</v>
      </c>
      <c r="AE3238" s="113"/>
      <c r="AF3238" s="60"/>
    </row>
    <row r="3239" spans="1:32">
      <c r="A3239" s="99" t="s">
        <v>833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361.79999999999995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214.2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45"/>
        <v>562.79999999999995</v>
      </c>
      <c r="Y3239" s="14">
        <f t="shared" si="1046"/>
        <v>0</v>
      </c>
      <c r="Z3239" s="14">
        <f t="shared" si="1047"/>
        <v>367.2</v>
      </c>
      <c r="AA3239" s="14">
        <f t="shared" si="1048"/>
        <v>0</v>
      </c>
      <c r="AB3239" s="14">
        <f t="shared" si="1052"/>
        <v>0</v>
      </c>
      <c r="AC3239" s="15">
        <f t="shared" si="1051"/>
        <v>930</v>
      </c>
      <c r="AD3239" s="48">
        <f>(ROUND(AC3239-AC3229,1)/AC3229)</f>
        <v>-2.8010033444816056E-2</v>
      </c>
      <c r="AE3239" s="113"/>
      <c r="AF3239" s="60"/>
    </row>
    <row r="3240" spans="1:32">
      <c r="A3240" s="99" t="s">
        <v>834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735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45"/>
        <v>997.5</v>
      </c>
      <c r="Y3240" s="14">
        <f t="shared" si="1046"/>
        <v>0</v>
      </c>
      <c r="Z3240" s="14">
        <f t="shared" si="1047"/>
        <v>0</v>
      </c>
      <c r="AA3240" s="14">
        <f t="shared" si="1048"/>
        <v>0</v>
      </c>
      <c r="AB3240" s="14">
        <f t="shared" si="1052"/>
        <v>0</v>
      </c>
      <c r="AC3240" s="15">
        <f t="shared" si="1051"/>
        <v>997.5</v>
      </c>
      <c r="AD3240" s="48">
        <f>(ROUND(AC3240-AC3229,1)/AC3229)</f>
        <v>4.2537625418060207E-2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735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45"/>
        <v>997.5</v>
      </c>
      <c r="Y3241" s="14">
        <f t="shared" si="1046"/>
        <v>0</v>
      </c>
      <c r="Z3241" s="14">
        <f t="shared" si="1047"/>
        <v>0</v>
      </c>
      <c r="AA3241" s="14">
        <f t="shared" si="1048"/>
        <v>0</v>
      </c>
      <c r="AB3241" s="14">
        <f t="shared" si="1052"/>
        <v>0</v>
      </c>
      <c r="AC3241" s="15">
        <f t="shared" si="1051"/>
        <v>997.5</v>
      </c>
      <c r="AD3241" s="48">
        <f>(ROUND(AC3241-AC3229,1)/AC3229)</f>
        <v>4.2537625418060207E-2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505.98400000000004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45"/>
        <v>720.38400000000001</v>
      </c>
      <c r="Y3242" s="14">
        <f t="shared" si="1046"/>
        <v>0</v>
      </c>
      <c r="Z3242" s="14">
        <f t="shared" si="1047"/>
        <v>293.76</v>
      </c>
      <c r="AA3242" s="14">
        <f t="shared" si="1048"/>
        <v>0</v>
      </c>
      <c r="AB3242" s="14">
        <f t="shared" si="1052"/>
        <v>0</v>
      </c>
      <c r="AC3242" s="15">
        <f t="shared" si="1051"/>
        <v>1014.1</v>
      </c>
      <c r="AD3242" s="48">
        <f>(ROUND(AC3242-AC3229,1)/AC3229)</f>
        <v>5.98871237458194E-2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628.19200000000001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45"/>
        <v>842.59199999999998</v>
      </c>
      <c r="Y3243" s="14">
        <f t="shared" si="1046"/>
        <v>0</v>
      </c>
      <c r="Z3243" s="14">
        <f t="shared" si="1047"/>
        <v>293.76</v>
      </c>
      <c r="AA3243" s="14">
        <f t="shared" si="1048"/>
        <v>0</v>
      </c>
      <c r="AB3243" s="14">
        <f t="shared" si="1052"/>
        <v>0</v>
      </c>
      <c r="AC3243" s="15">
        <f t="shared" si="1051"/>
        <v>1136.4000000000001</v>
      </c>
      <c r="AD3243" s="48">
        <f>(ROUND(AC3243-AC3229,1)/AC3229)</f>
        <v>0.18770903010033446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53">N3244+S3244</f>
        <v>840</v>
      </c>
      <c r="Y3244" s="52">
        <f t="shared" ref="Y3244:Y3258" si="1054">O3244+T3244</f>
        <v>0</v>
      </c>
      <c r="Z3244" s="52">
        <f t="shared" ref="Z3244:Z3258" si="1055">P3244+U3244</f>
        <v>0</v>
      </c>
      <c r="AA3244" s="52">
        <f t="shared" ref="AA3244:AA3258" si="1056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801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53"/>
        <v>957.60000000000014</v>
      </c>
      <c r="Y3245" s="14">
        <f t="shared" si="1054"/>
        <v>0</v>
      </c>
      <c r="Z3245" s="14">
        <f t="shared" si="1055"/>
        <v>0</v>
      </c>
      <c r="AA3245" s="14">
        <f t="shared" si="1056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800</v>
      </c>
      <c r="AF3245" s="60"/>
    </row>
    <row r="3246" spans="1:32">
      <c r="A3246" s="99" t="s">
        <v>802</v>
      </c>
      <c r="B3246" s="93">
        <v>0</v>
      </c>
      <c r="C3246" s="21" t="s">
        <v>835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53"/>
        <v>784</v>
      </c>
      <c r="Y3246" s="14">
        <f t="shared" si="1054"/>
        <v>0</v>
      </c>
      <c r="Z3246" s="14">
        <f t="shared" si="1055"/>
        <v>0</v>
      </c>
      <c r="AA3246" s="14">
        <f t="shared" si="1056"/>
        <v>0</v>
      </c>
      <c r="AB3246" s="14">
        <f>R3246+W3246</f>
        <v>0</v>
      </c>
      <c r="AC3246" s="15">
        <f t="shared" ref="AC3246:AC3258" si="1057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803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53"/>
        <v>784</v>
      </c>
      <c r="Y3247" s="14">
        <f t="shared" si="1054"/>
        <v>0</v>
      </c>
      <c r="Z3247" s="14">
        <f t="shared" si="1055"/>
        <v>0</v>
      </c>
      <c r="AA3247" s="14">
        <f t="shared" si="1056"/>
        <v>0</v>
      </c>
      <c r="AB3247" s="14">
        <f t="shared" ref="AB3247:AB3258" si="1058">R3247+W3247</f>
        <v>0</v>
      </c>
      <c r="AC3247" s="15">
        <f t="shared" si="1057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804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53"/>
        <v>784</v>
      </c>
      <c r="Y3248" s="14">
        <f t="shared" si="1054"/>
        <v>0</v>
      </c>
      <c r="Z3248" s="14">
        <f t="shared" si="1055"/>
        <v>0</v>
      </c>
      <c r="AA3248" s="14">
        <f t="shared" si="1056"/>
        <v>0</v>
      </c>
      <c r="AB3248" s="14">
        <f t="shared" si="1058"/>
        <v>0</v>
      </c>
      <c r="AC3248" s="15">
        <f t="shared" si="1057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654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53"/>
        <v>784</v>
      </c>
      <c r="Y3249" s="14">
        <f t="shared" si="1054"/>
        <v>0</v>
      </c>
      <c r="Z3249" s="14">
        <f t="shared" si="1055"/>
        <v>0</v>
      </c>
      <c r="AA3249" s="14">
        <f t="shared" si="1056"/>
        <v>0</v>
      </c>
      <c r="AB3249" s="14">
        <f t="shared" si="1058"/>
        <v>0</v>
      </c>
      <c r="AC3249" s="15">
        <f t="shared" si="1057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595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53"/>
        <v>182</v>
      </c>
      <c r="Y3250" s="14">
        <f t="shared" si="1054"/>
        <v>747.6</v>
      </c>
      <c r="Z3250" s="14">
        <f t="shared" si="1055"/>
        <v>0</v>
      </c>
      <c r="AA3250" s="14">
        <f t="shared" si="1056"/>
        <v>0</v>
      </c>
      <c r="AB3250" s="14">
        <f t="shared" si="1058"/>
        <v>0</v>
      </c>
      <c r="AC3250" s="15">
        <f t="shared" si="1057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830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53"/>
        <v>277.55</v>
      </c>
      <c r="Y3251" s="14">
        <f t="shared" si="1054"/>
        <v>0</v>
      </c>
      <c r="Z3251" s="14">
        <f t="shared" si="1055"/>
        <v>651</v>
      </c>
      <c r="AA3251" s="14">
        <f t="shared" si="1056"/>
        <v>0</v>
      </c>
      <c r="AB3251" s="14">
        <f t="shared" si="1058"/>
        <v>0</v>
      </c>
      <c r="AC3251" s="15">
        <f t="shared" si="1057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831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53"/>
        <v>343.98</v>
      </c>
      <c r="Y3252" s="14">
        <f t="shared" si="1054"/>
        <v>0</v>
      </c>
      <c r="Z3252" s="14">
        <f t="shared" si="1055"/>
        <v>0</v>
      </c>
      <c r="AA3252" s="14">
        <f t="shared" si="1056"/>
        <v>583.79999999999995</v>
      </c>
      <c r="AB3252" s="14">
        <f t="shared" si="1058"/>
        <v>0</v>
      </c>
      <c r="AC3252" s="15">
        <f t="shared" si="1057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832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53"/>
        <v>277.55</v>
      </c>
      <c r="Y3253" s="14">
        <f t="shared" si="1054"/>
        <v>0</v>
      </c>
      <c r="Z3253" s="14">
        <f t="shared" si="1055"/>
        <v>0</v>
      </c>
      <c r="AA3253" s="14">
        <f t="shared" si="1056"/>
        <v>0</v>
      </c>
      <c r="AB3253" s="14">
        <f t="shared" si="1058"/>
        <v>651</v>
      </c>
      <c r="AC3253" s="15">
        <f t="shared" si="1057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833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53"/>
        <v>966</v>
      </c>
      <c r="Y3254" s="14">
        <f t="shared" si="1054"/>
        <v>0</v>
      </c>
      <c r="Z3254" s="14">
        <f t="shared" si="1055"/>
        <v>0</v>
      </c>
      <c r="AA3254" s="14">
        <f t="shared" si="1056"/>
        <v>0</v>
      </c>
      <c r="AB3254" s="14">
        <f t="shared" si="1058"/>
        <v>0</v>
      </c>
      <c r="AC3254" s="15">
        <f t="shared" si="1057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834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53"/>
        <v>949.44</v>
      </c>
      <c r="Y3255" s="14">
        <f t="shared" si="1054"/>
        <v>0</v>
      </c>
      <c r="Z3255" s="14">
        <f t="shared" si="1055"/>
        <v>0</v>
      </c>
      <c r="AA3255" s="14">
        <f t="shared" si="1056"/>
        <v>0</v>
      </c>
      <c r="AB3255" s="14">
        <f t="shared" si="1058"/>
        <v>0</v>
      </c>
      <c r="AC3255" s="15">
        <f t="shared" si="1057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53"/>
        <v>949.44</v>
      </c>
      <c r="Y3256" s="14">
        <f t="shared" si="1054"/>
        <v>0</v>
      </c>
      <c r="Z3256" s="14">
        <f t="shared" si="1055"/>
        <v>0</v>
      </c>
      <c r="AA3256" s="14">
        <f t="shared" si="1056"/>
        <v>0</v>
      </c>
      <c r="AB3256" s="14">
        <f t="shared" si="1058"/>
        <v>0</v>
      </c>
      <c r="AC3256" s="15">
        <f t="shared" si="1057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53"/>
        <v>913.92000000000007</v>
      </c>
      <c r="Y3257" s="14">
        <f t="shared" si="1054"/>
        <v>0</v>
      </c>
      <c r="Z3257" s="14">
        <f t="shared" si="1055"/>
        <v>0</v>
      </c>
      <c r="AA3257" s="14">
        <f t="shared" si="1056"/>
        <v>0</v>
      </c>
      <c r="AB3257" s="14">
        <f t="shared" si="1058"/>
        <v>0</v>
      </c>
      <c r="AC3257" s="15">
        <f t="shared" si="1057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53"/>
        <v>1050.56</v>
      </c>
      <c r="Y3258" s="14">
        <f t="shared" si="1054"/>
        <v>0</v>
      </c>
      <c r="Z3258" s="14">
        <f t="shared" si="1055"/>
        <v>0</v>
      </c>
      <c r="AA3258" s="14">
        <f t="shared" si="1056"/>
        <v>0</v>
      </c>
      <c r="AB3258" s="14">
        <f t="shared" si="1058"/>
        <v>0</v>
      </c>
      <c r="AC3258" s="15">
        <f t="shared" si="1057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45"/>
        <v>832</v>
      </c>
      <c r="Y3259" s="52">
        <f t="shared" si="1046"/>
        <v>0</v>
      </c>
      <c r="Z3259" s="52">
        <f t="shared" si="1047"/>
        <v>0</v>
      </c>
      <c r="AA3259" s="52">
        <f t="shared" si="1048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801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59">N3260+S3260</f>
        <v>960</v>
      </c>
      <c r="Y3260" s="14">
        <f t="shared" ref="Y3260:Y3273" si="1060">O3260+T3260</f>
        <v>0</v>
      </c>
      <c r="Z3260" s="14">
        <f t="shared" ref="Z3260:Z3273" si="1061">P3260+U3260</f>
        <v>0</v>
      </c>
      <c r="AA3260" s="14">
        <f t="shared" ref="AA3260:AA3273" si="1062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800</v>
      </c>
      <c r="AF3260" s="60"/>
    </row>
    <row r="3261" spans="1:32">
      <c r="A3261" s="99" t="s">
        <v>802</v>
      </c>
      <c r="B3261" s="91">
        <v>0</v>
      </c>
      <c r="C3261" s="21" t="s">
        <v>835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59"/>
        <v>780.8</v>
      </c>
      <c r="Y3261" s="14">
        <f t="shared" si="1060"/>
        <v>0</v>
      </c>
      <c r="Z3261" s="14">
        <f t="shared" si="1061"/>
        <v>0</v>
      </c>
      <c r="AA3261" s="14">
        <f t="shared" si="1062"/>
        <v>0</v>
      </c>
      <c r="AB3261" s="14">
        <f>R3261+W3261</f>
        <v>0</v>
      </c>
      <c r="AC3261" s="15">
        <f t="shared" ref="AC3261:AC3273" si="1063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803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59"/>
        <v>780.8</v>
      </c>
      <c r="Y3262" s="14">
        <f t="shared" si="1060"/>
        <v>0</v>
      </c>
      <c r="Z3262" s="14">
        <f t="shared" si="1061"/>
        <v>0</v>
      </c>
      <c r="AA3262" s="14">
        <f t="shared" si="1062"/>
        <v>0</v>
      </c>
      <c r="AB3262" s="14">
        <f t="shared" ref="AB3262:AB3273" si="1064">R3262+W3262</f>
        <v>0</v>
      </c>
      <c r="AC3262" s="15">
        <f t="shared" si="1063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804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59"/>
        <v>780.8</v>
      </c>
      <c r="Y3263" s="14">
        <f t="shared" si="1060"/>
        <v>0</v>
      </c>
      <c r="Z3263" s="14">
        <f t="shared" si="1061"/>
        <v>0</v>
      </c>
      <c r="AA3263" s="14">
        <f t="shared" si="1062"/>
        <v>0</v>
      </c>
      <c r="AB3263" s="14">
        <f t="shared" si="1064"/>
        <v>0</v>
      </c>
      <c r="AC3263" s="15">
        <f t="shared" si="1063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654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59"/>
        <v>780.8</v>
      </c>
      <c r="Y3264" s="14">
        <f t="shared" si="1060"/>
        <v>0</v>
      </c>
      <c r="Z3264" s="14">
        <f t="shared" si="1061"/>
        <v>0</v>
      </c>
      <c r="AA3264" s="14">
        <f t="shared" si="1062"/>
        <v>0</v>
      </c>
      <c r="AB3264" s="14">
        <f t="shared" si="1064"/>
        <v>0</v>
      </c>
      <c r="AC3264" s="15">
        <f t="shared" si="1063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595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59"/>
        <v>270.39999999999998</v>
      </c>
      <c r="Y3265" s="14">
        <f t="shared" si="1060"/>
        <v>648</v>
      </c>
      <c r="Z3265" s="14">
        <f t="shared" si="1061"/>
        <v>0</v>
      </c>
      <c r="AA3265" s="14">
        <f t="shared" si="1062"/>
        <v>0</v>
      </c>
      <c r="AB3265" s="14">
        <f t="shared" si="1064"/>
        <v>0</v>
      </c>
      <c r="AC3265" s="15">
        <f t="shared" si="1063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830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59"/>
        <v>270.39999999999998</v>
      </c>
      <c r="Y3266" s="14">
        <f t="shared" si="1060"/>
        <v>0</v>
      </c>
      <c r="Z3266" s="14">
        <f t="shared" si="1061"/>
        <v>648</v>
      </c>
      <c r="AA3266" s="14">
        <f t="shared" si="1062"/>
        <v>0</v>
      </c>
      <c r="AB3266" s="14">
        <f t="shared" si="1064"/>
        <v>0</v>
      </c>
      <c r="AC3266" s="15">
        <f t="shared" si="1063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831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59"/>
        <v>270.39999999999998</v>
      </c>
      <c r="Y3267" s="14">
        <f t="shared" si="1060"/>
        <v>0</v>
      </c>
      <c r="Z3267" s="14">
        <f t="shared" si="1061"/>
        <v>0</v>
      </c>
      <c r="AA3267" s="14">
        <f t="shared" si="1062"/>
        <v>648</v>
      </c>
      <c r="AB3267" s="14">
        <f t="shared" si="1064"/>
        <v>0</v>
      </c>
      <c r="AC3267" s="15">
        <f t="shared" si="1063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832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59"/>
        <v>270.39999999999998</v>
      </c>
      <c r="Y3268" s="14">
        <f t="shared" si="1060"/>
        <v>0</v>
      </c>
      <c r="Z3268" s="14">
        <f t="shared" si="1061"/>
        <v>0</v>
      </c>
      <c r="AA3268" s="14">
        <f t="shared" si="1062"/>
        <v>0</v>
      </c>
      <c r="AB3268" s="14">
        <f t="shared" si="1064"/>
        <v>648</v>
      </c>
      <c r="AC3268" s="15">
        <f t="shared" si="1063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833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59"/>
        <v>960</v>
      </c>
      <c r="Y3269" s="14">
        <f t="shared" si="1060"/>
        <v>0</v>
      </c>
      <c r="Z3269" s="14">
        <f t="shared" si="1061"/>
        <v>0</v>
      </c>
      <c r="AA3269" s="14">
        <f t="shared" si="1062"/>
        <v>0</v>
      </c>
      <c r="AB3269" s="14">
        <f t="shared" si="1064"/>
        <v>0</v>
      </c>
      <c r="AC3269" s="15">
        <f t="shared" si="1063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834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59"/>
        <v>960</v>
      </c>
      <c r="Y3270" s="14">
        <f t="shared" si="1060"/>
        <v>0</v>
      </c>
      <c r="Z3270" s="14">
        <f t="shared" si="1061"/>
        <v>0</v>
      </c>
      <c r="AA3270" s="14">
        <f t="shared" si="1062"/>
        <v>0</v>
      </c>
      <c r="AB3270" s="14">
        <f t="shared" si="1064"/>
        <v>0</v>
      </c>
      <c r="AC3270" s="15">
        <f t="shared" si="1063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59"/>
        <v>960</v>
      </c>
      <c r="Y3271" s="14">
        <f t="shared" si="1060"/>
        <v>0</v>
      </c>
      <c r="Z3271" s="14">
        <f t="shared" si="1061"/>
        <v>0</v>
      </c>
      <c r="AA3271" s="14">
        <f t="shared" si="1062"/>
        <v>0</v>
      </c>
      <c r="AB3271" s="14">
        <f t="shared" si="1064"/>
        <v>0</v>
      </c>
      <c r="AC3271" s="15">
        <f t="shared" si="1063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59"/>
        <v>872.96</v>
      </c>
      <c r="Y3272" s="14">
        <f t="shared" si="1060"/>
        <v>0</v>
      </c>
      <c r="Z3272" s="14">
        <f t="shared" si="1061"/>
        <v>0</v>
      </c>
      <c r="AA3272" s="14">
        <f t="shared" si="1062"/>
        <v>0</v>
      </c>
      <c r="AB3272" s="14">
        <f t="shared" si="1064"/>
        <v>0</v>
      </c>
      <c r="AC3272" s="15">
        <f t="shared" si="1063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59"/>
        <v>1080.3200000000002</v>
      </c>
      <c r="Y3273" s="14">
        <f t="shared" si="1060"/>
        <v>0</v>
      </c>
      <c r="Z3273" s="14">
        <f t="shared" si="1061"/>
        <v>0</v>
      </c>
      <c r="AA3273" s="14">
        <f t="shared" si="1062"/>
        <v>0</v>
      </c>
      <c r="AB3273" s="14">
        <f t="shared" si="1064"/>
        <v>0</v>
      </c>
      <c r="AC3273" s="15">
        <f t="shared" si="1063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45"/>
        <v>831.6</v>
      </c>
      <c r="Y3274" s="52">
        <f t="shared" si="1046"/>
        <v>0</v>
      </c>
      <c r="Z3274" s="52">
        <f t="shared" si="1047"/>
        <v>0</v>
      </c>
      <c r="AA3274" s="52">
        <f t="shared" si="1048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801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45"/>
        <v>960.95999999999992</v>
      </c>
      <c r="Y3275" s="14">
        <f t="shared" si="1046"/>
        <v>0</v>
      </c>
      <c r="Z3275" s="14">
        <f t="shared" si="1047"/>
        <v>0</v>
      </c>
      <c r="AA3275" s="14">
        <f t="shared" si="1048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800</v>
      </c>
      <c r="AF3275" s="60"/>
    </row>
    <row r="3276" spans="1:32">
      <c r="A3276" s="99" t="s">
        <v>802</v>
      </c>
      <c r="B3276" s="93">
        <v>0</v>
      </c>
      <c r="C3276" s="21" t="s">
        <v>835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45"/>
        <v>779.24</v>
      </c>
      <c r="Y3276" s="14">
        <f t="shared" si="1046"/>
        <v>0</v>
      </c>
      <c r="Z3276" s="14">
        <f t="shared" si="1047"/>
        <v>0</v>
      </c>
      <c r="AA3276" s="14">
        <f t="shared" si="1048"/>
        <v>0</v>
      </c>
      <c r="AB3276" s="14">
        <f>R3276+W3276</f>
        <v>0</v>
      </c>
      <c r="AC3276" s="15">
        <f t="shared" ref="AC3276:AC3288" si="1065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803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45"/>
        <v>779.24</v>
      </c>
      <c r="Y3277" s="14">
        <f t="shared" si="1046"/>
        <v>0</v>
      </c>
      <c r="Z3277" s="14">
        <f t="shared" si="1047"/>
        <v>0</v>
      </c>
      <c r="AA3277" s="14">
        <f t="shared" si="1048"/>
        <v>0</v>
      </c>
      <c r="AB3277" s="14">
        <f t="shared" ref="AB3277:AB3288" si="1066">R3277+W3277</f>
        <v>0</v>
      </c>
      <c r="AC3277" s="15">
        <f t="shared" si="1065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804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45"/>
        <v>779.24</v>
      </c>
      <c r="Y3278" s="14">
        <f t="shared" si="1046"/>
        <v>0</v>
      </c>
      <c r="Z3278" s="14">
        <f t="shared" si="1047"/>
        <v>0</v>
      </c>
      <c r="AA3278" s="14">
        <f t="shared" si="1048"/>
        <v>0</v>
      </c>
      <c r="AB3278" s="14">
        <f t="shared" si="1066"/>
        <v>0</v>
      </c>
      <c r="AC3278" s="15">
        <f t="shared" si="1065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654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45"/>
        <v>779.24</v>
      </c>
      <c r="Y3279" s="14">
        <f t="shared" si="1046"/>
        <v>0</v>
      </c>
      <c r="Z3279" s="14">
        <f t="shared" si="1047"/>
        <v>0</v>
      </c>
      <c r="AA3279" s="14">
        <f t="shared" si="1048"/>
        <v>0</v>
      </c>
      <c r="AB3279" s="14">
        <f t="shared" si="1066"/>
        <v>0</v>
      </c>
      <c r="AC3279" s="15">
        <f t="shared" si="1065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595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45"/>
        <v>270.27000000000004</v>
      </c>
      <c r="Y3280" s="14">
        <f t="shared" si="1046"/>
        <v>646.79999999999995</v>
      </c>
      <c r="Z3280" s="14">
        <f t="shared" si="1047"/>
        <v>0</v>
      </c>
      <c r="AA3280" s="14">
        <f t="shared" si="1048"/>
        <v>0</v>
      </c>
      <c r="AB3280" s="14">
        <f t="shared" si="1066"/>
        <v>0</v>
      </c>
      <c r="AC3280" s="15">
        <f t="shared" si="1065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830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45"/>
        <v>270.27000000000004</v>
      </c>
      <c r="Y3281" s="14">
        <f t="shared" si="1046"/>
        <v>0</v>
      </c>
      <c r="Z3281" s="14">
        <f t="shared" si="1047"/>
        <v>646.79999999999995</v>
      </c>
      <c r="AA3281" s="14">
        <f t="shared" si="1048"/>
        <v>0</v>
      </c>
      <c r="AB3281" s="14">
        <f t="shared" si="1066"/>
        <v>0</v>
      </c>
      <c r="AC3281" s="15">
        <f t="shared" si="1065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831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45"/>
        <v>270.27000000000004</v>
      </c>
      <c r="Y3282" s="14">
        <f t="shared" si="1046"/>
        <v>0</v>
      </c>
      <c r="Z3282" s="14">
        <f t="shared" si="1047"/>
        <v>0</v>
      </c>
      <c r="AA3282" s="14">
        <f t="shared" si="1048"/>
        <v>646.79999999999995</v>
      </c>
      <c r="AB3282" s="14">
        <f t="shared" si="1066"/>
        <v>0</v>
      </c>
      <c r="AC3282" s="15">
        <f t="shared" si="1065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832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45"/>
        <v>270.27000000000004</v>
      </c>
      <c r="Y3283" s="14">
        <f t="shared" si="1046"/>
        <v>0</v>
      </c>
      <c r="Z3283" s="14">
        <f t="shared" si="1047"/>
        <v>0</v>
      </c>
      <c r="AA3283" s="14">
        <f t="shared" si="1048"/>
        <v>0</v>
      </c>
      <c r="AB3283" s="14">
        <f t="shared" si="1066"/>
        <v>646.79999999999995</v>
      </c>
      <c r="AC3283" s="15">
        <f t="shared" si="1065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833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45"/>
        <v>956.34</v>
      </c>
      <c r="Y3284" s="14">
        <f t="shared" si="1046"/>
        <v>0</v>
      </c>
      <c r="Z3284" s="14">
        <f t="shared" si="1047"/>
        <v>0</v>
      </c>
      <c r="AA3284" s="14">
        <f t="shared" si="1048"/>
        <v>0</v>
      </c>
      <c r="AB3284" s="14">
        <f t="shared" si="1066"/>
        <v>0</v>
      </c>
      <c r="AC3284" s="15">
        <f t="shared" si="1065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834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45"/>
        <v>956.34</v>
      </c>
      <c r="Y3285" s="14">
        <f t="shared" si="1046"/>
        <v>0</v>
      </c>
      <c r="Z3285" s="14">
        <f t="shared" si="1047"/>
        <v>0</v>
      </c>
      <c r="AA3285" s="14">
        <f t="shared" si="1048"/>
        <v>0</v>
      </c>
      <c r="AB3285" s="14">
        <f t="shared" si="1066"/>
        <v>0</v>
      </c>
      <c r="AC3285" s="15">
        <f t="shared" si="1065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45"/>
        <v>956.34</v>
      </c>
      <c r="Y3286" s="14">
        <f t="shared" si="1046"/>
        <v>0</v>
      </c>
      <c r="Z3286" s="14">
        <f t="shared" si="1047"/>
        <v>0</v>
      </c>
      <c r="AA3286" s="14">
        <f t="shared" si="1048"/>
        <v>0</v>
      </c>
      <c r="AB3286" s="14">
        <f t="shared" si="1066"/>
        <v>0</v>
      </c>
      <c r="AC3286" s="15">
        <f t="shared" si="1065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45"/>
        <v>898.12799999999993</v>
      </c>
      <c r="Y3287" s="14">
        <f t="shared" si="1046"/>
        <v>0</v>
      </c>
      <c r="Z3287" s="14">
        <f t="shared" si="1047"/>
        <v>0</v>
      </c>
      <c r="AA3287" s="14">
        <f t="shared" si="1048"/>
        <v>0</v>
      </c>
      <c r="AB3287" s="14">
        <f t="shared" si="1066"/>
        <v>0</v>
      </c>
      <c r="AC3287" s="15">
        <f t="shared" si="1065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45"/>
        <v>1054.5920000000001</v>
      </c>
      <c r="Y3288" s="14">
        <f t="shared" si="1046"/>
        <v>0</v>
      </c>
      <c r="Z3288" s="14">
        <f t="shared" si="1047"/>
        <v>0</v>
      </c>
      <c r="AA3288" s="14">
        <f t="shared" si="1048"/>
        <v>0</v>
      </c>
      <c r="AB3288" s="14">
        <f t="shared" si="1066"/>
        <v>0</v>
      </c>
      <c r="AC3288" s="15">
        <f t="shared" si="1065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45"/>
        <v>828</v>
      </c>
      <c r="Y3289" s="52">
        <f t="shared" si="1046"/>
        <v>0</v>
      </c>
      <c r="Z3289" s="52">
        <f t="shared" si="1047"/>
        <v>0</v>
      </c>
      <c r="AA3289" s="52">
        <f t="shared" si="1048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801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67">N3290+S3290</f>
        <v>964.8</v>
      </c>
      <c r="Y3290" s="14">
        <f t="shared" ref="Y3290:Y3303" si="1068">O3290+T3290</f>
        <v>0</v>
      </c>
      <c r="Z3290" s="14">
        <f t="shared" ref="Z3290:Z3303" si="1069">P3290+U3290</f>
        <v>0</v>
      </c>
      <c r="AA3290" s="14">
        <f t="shared" ref="AA3290:AA3303" si="1070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802</v>
      </c>
      <c r="B3291" s="91">
        <v>0</v>
      </c>
      <c r="C3291" s="21" t="s">
        <v>835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67"/>
        <v>781.2</v>
      </c>
      <c r="Y3291" s="14">
        <f t="shared" si="1068"/>
        <v>0</v>
      </c>
      <c r="Z3291" s="14">
        <f t="shared" si="1069"/>
        <v>0</v>
      </c>
      <c r="AA3291" s="14">
        <f t="shared" si="1070"/>
        <v>0</v>
      </c>
      <c r="AB3291" s="14">
        <f>R3291+W3291</f>
        <v>0</v>
      </c>
      <c r="AC3291" s="15">
        <f t="shared" ref="AC3291:AC3303" si="1071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803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67"/>
        <v>781.2</v>
      </c>
      <c r="Y3292" s="14">
        <f t="shared" si="1068"/>
        <v>0</v>
      </c>
      <c r="Z3292" s="14">
        <f t="shared" si="1069"/>
        <v>0</v>
      </c>
      <c r="AA3292" s="14">
        <f t="shared" si="1070"/>
        <v>0</v>
      </c>
      <c r="AB3292" s="14">
        <f t="shared" ref="AB3292:AB3303" si="1072">R3292+W3292</f>
        <v>0</v>
      </c>
      <c r="AC3292" s="15">
        <f t="shared" si="1071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804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67"/>
        <v>781.2</v>
      </c>
      <c r="Y3293" s="14">
        <f t="shared" si="1068"/>
        <v>0</v>
      </c>
      <c r="Z3293" s="14">
        <f t="shared" si="1069"/>
        <v>0</v>
      </c>
      <c r="AA3293" s="14">
        <f t="shared" si="1070"/>
        <v>0</v>
      </c>
      <c r="AB3293" s="14">
        <f t="shared" si="1072"/>
        <v>0</v>
      </c>
      <c r="AC3293" s="15">
        <f t="shared" si="1071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654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67"/>
        <v>781.2</v>
      </c>
      <c r="Y3294" s="14">
        <f t="shared" si="1068"/>
        <v>0</v>
      </c>
      <c r="Z3294" s="14">
        <f t="shared" si="1069"/>
        <v>0</v>
      </c>
      <c r="AA3294" s="14">
        <f t="shared" si="1070"/>
        <v>0</v>
      </c>
      <c r="AB3294" s="14">
        <f t="shared" si="1072"/>
        <v>0</v>
      </c>
      <c r="AC3294" s="15">
        <f t="shared" si="1071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595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67"/>
        <v>269.10000000000002</v>
      </c>
      <c r="Y3295" s="14">
        <f t="shared" si="1068"/>
        <v>648</v>
      </c>
      <c r="Z3295" s="14">
        <f t="shared" si="1069"/>
        <v>0</v>
      </c>
      <c r="AA3295" s="14">
        <f t="shared" si="1070"/>
        <v>0</v>
      </c>
      <c r="AB3295" s="14">
        <f t="shared" si="1072"/>
        <v>0</v>
      </c>
      <c r="AC3295" s="15">
        <f t="shared" si="1071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830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67"/>
        <v>269.10000000000002</v>
      </c>
      <c r="Y3296" s="14">
        <f t="shared" si="1068"/>
        <v>0</v>
      </c>
      <c r="Z3296" s="14">
        <f t="shared" si="1069"/>
        <v>648</v>
      </c>
      <c r="AA3296" s="14">
        <f t="shared" si="1070"/>
        <v>0</v>
      </c>
      <c r="AB3296" s="14">
        <f t="shared" si="1072"/>
        <v>0</v>
      </c>
      <c r="AC3296" s="15">
        <f t="shared" si="1071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831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67"/>
        <v>269.10000000000002</v>
      </c>
      <c r="Y3297" s="14">
        <f t="shared" si="1068"/>
        <v>0</v>
      </c>
      <c r="Z3297" s="14">
        <f t="shared" si="1069"/>
        <v>0</v>
      </c>
      <c r="AA3297" s="14">
        <f t="shared" si="1070"/>
        <v>648</v>
      </c>
      <c r="AB3297" s="14">
        <f t="shared" si="1072"/>
        <v>0</v>
      </c>
      <c r="AC3297" s="15">
        <f t="shared" si="1071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832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67"/>
        <v>269.10000000000002</v>
      </c>
      <c r="Y3298" s="14">
        <f t="shared" si="1068"/>
        <v>0</v>
      </c>
      <c r="Z3298" s="14">
        <f t="shared" si="1069"/>
        <v>0</v>
      </c>
      <c r="AA3298" s="14">
        <f t="shared" si="1070"/>
        <v>0</v>
      </c>
      <c r="AB3298" s="14">
        <f t="shared" si="1072"/>
        <v>648</v>
      </c>
      <c r="AC3298" s="15">
        <f t="shared" si="1071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833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67"/>
        <v>955.8</v>
      </c>
      <c r="Y3299" s="14">
        <f t="shared" si="1068"/>
        <v>0</v>
      </c>
      <c r="Z3299" s="14">
        <f t="shared" si="1069"/>
        <v>0</v>
      </c>
      <c r="AA3299" s="14">
        <f t="shared" si="1070"/>
        <v>0</v>
      </c>
      <c r="AB3299" s="14">
        <f t="shared" si="1072"/>
        <v>0</v>
      </c>
      <c r="AC3299" s="15">
        <f t="shared" si="1071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834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67"/>
        <v>955.8</v>
      </c>
      <c r="Y3300" s="14">
        <f t="shared" si="1068"/>
        <v>0</v>
      </c>
      <c r="Z3300" s="14">
        <f t="shared" si="1069"/>
        <v>0</v>
      </c>
      <c r="AA3300" s="14">
        <f t="shared" si="1070"/>
        <v>0</v>
      </c>
      <c r="AB3300" s="14">
        <f t="shared" si="1072"/>
        <v>0</v>
      </c>
      <c r="AC3300" s="15">
        <f t="shared" si="1071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67"/>
        <v>955.8</v>
      </c>
      <c r="Y3301" s="14">
        <f t="shared" si="1068"/>
        <v>0</v>
      </c>
      <c r="Z3301" s="14">
        <f t="shared" si="1069"/>
        <v>0</v>
      </c>
      <c r="AA3301" s="14">
        <f t="shared" si="1070"/>
        <v>0</v>
      </c>
      <c r="AB3301" s="14">
        <f t="shared" si="1072"/>
        <v>0</v>
      </c>
      <c r="AC3301" s="15">
        <f t="shared" si="1071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67"/>
        <v>878.4</v>
      </c>
      <c r="Y3302" s="14">
        <f t="shared" si="1068"/>
        <v>0</v>
      </c>
      <c r="Z3302" s="14">
        <f t="shared" si="1069"/>
        <v>0</v>
      </c>
      <c r="AA3302" s="14">
        <f t="shared" si="1070"/>
        <v>0</v>
      </c>
      <c r="AB3302" s="14">
        <f t="shared" si="1072"/>
        <v>0</v>
      </c>
      <c r="AC3302" s="15">
        <f t="shared" si="1071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67"/>
        <v>1074.24</v>
      </c>
      <c r="Y3303" s="14">
        <f t="shared" si="1068"/>
        <v>0</v>
      </c>
      <c r="Z3303" s="14">
        <f t="shared" si="1069"/>
        <v>0</v>
      </c>
      <c r="AA3303" s="14">
        <f t="shared" si="1070"/>
        <v>0</v>
      </c>
      <c r="AB3303" s="14">
        <f t="shared" si="1072"/>
        <v>0</v>
      </c>
      <c r="AC3303" s="15">
        <f t="shared" si="1071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45"/>
        <v>840</v>
      </c>
      <c r="Y3304" s="52">
        <f t="shared" si="1046"/>
        <v>0</v>
      </c>
      <c r="Z3304" s="52">
        <f t="shared" si="1047"/>
        <v>0</v>
      </c>
      <c r="AA3304" s="52">
        <f t="shared" si="1048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801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45"/>
        <v>972</v>
      </c>
      <c r="Y3305" s="14">
        <f t="shared" si="1046"/>
        <v>0</v>
      </c>
      <c r="Z3305" s="14">
        <f t="shared" si="1047"/>
        <v>0</v>
      </c>
      <c r="AA3305" s="14">
        <f t="shared" si="1048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802</v>
      </c>
      <c r="B3306" s="93">
        <v>0</v>
      </c>
      <c r="C3306" s="21" t="s">
        <v>835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5"/>
        <v>786</v>
      </c>
      <c r="Y3306" s="14">
        <f t="shared" si="1046"/>
        <v>0</v>
      </c>
      <c r="Z3306" s="14">
        <f t="shared" si="1047"/>
        <v>0</v>
      </c>
      <c r="AA3306" s="14">
        <f t="shared" si="1048"/>
        <v>0</v>
      </c>
      <c r="AB3306" s="14">
        <f>R3306+W3306</f>
        <v>0</v>
      </c>
      <c r="AC3306" s="15">
        <f t="shared" ref="AC3306:AC3318" si="1073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803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5"/>
        <v>786</v>
      </c>
      <c r="Y3307" s="14">
        <f t="shared" si="1046"/>
        <v>0</v>
      </c>
      <c r="Z3307" s="14">
        <f t="shared" si="1047"/>
        <v>0</v>
      </c>
      <c r="AA3307" s="14">
        <f t="shared" si="1048"/>
        <v>0</v>
      </c>
      <c r="AB3307" s="14">
        <f t="shared" ref="AB3307:AB3318" si="1074">R3307+W3307</f>
        <v>0</v>
      </c>
      <c r="AC3307" s="15">
        <f t="shared" si="1073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804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5"/>
        <v>786</v>
      </c>
      <c r="Y3308" s="14">
        <f t="shared" si="1046"/>
        <v>0</v>
      </c>
      <c r="Z3308" s="14">
        <f t="shared" si="1047"/>
        <v>0</v>
      </c>
      <c r="AA3308" s="14">
        <f t="shared" si="1048"/>
        <v>0</v>
      </c>
      <c r="AB3308" s="14">
        <f t="shared" si="1074"/>
        <v>0</v>
      </c>
      <c r="AC3308" s="15">
        <f t="shared" si="1073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654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5"/>
        <v>786</v>
      </c>
      <c r="Y3309" s="14">
        <f t="shared" si="1046"/>
        <v>0</v>
      </c>
      <c r="Z3309" s="14">
        <f t="shared" si="1047"/>
        <v>0</v>
      </c>
      <c r="AA3309" s="14">
        <f t="shared" si="1048"/>
        <v>0</v>
      </c>
      <c r="AB3309" s="14">
        <f t="shared" si="1074"/>
        <v>0</v>
      </c>
      <c r="AC3309" s="15">
        <f t="shared" si="1073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595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5"/>
        <v>273</v>
      </c>
      <c r="Y3310" s="14">
        <f t="shared" si="1046"/>
        <v>652.5</v>
      </c>
      <c r="Z3310" s="14">
        <f t="shared" si="1047"/>
        <v>0</v>
      </c>
      <c r="AA3310" s="14">
        <f t="shared" si="1048"/>
        <v>0</v>
      </c>
      <c r="AB3310" s="14">
        <f t="shared" si="1074"/>
        <v>0</v>
      </c>
      <c r="AC3310" s="15">
        <f t="shared" si="1073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830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5"/>
        <v>273</v>
      </c>
      <c r="Y3311" s="14">
        <f t="shared" si="1046"/>
        <v>0</v>
      </c>
      <c r="Z3311" s="14">
        <f t="shared" si="1047"/>
        <v>652.5</v>
      </c>
      <c r="AA3311" s="14">
        <f t="shared" si="1048"/>
        <v>0</v>
      </c>
      <c r="AB3311" s="14">
        <f t="shared" si="1074"/>
        <v>0</v>
      </c>
      <c r="AC3311" s="15">
        <f t="shared" si="1073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831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45"/>
        <v>273</v>
      </c>
      <c r="Y3312" s="14">
        <f t="shared" si="1046"/>
        <v>0</v>
      </c>
      <c r="Z3312" s="14">
        <f t="shared" si="1047"/>
        <v>0</v>
      </c>
      <c r="AA3312" s="14">
        <f t="shared" si="1048"/>
        <v>652.5</v>
      </c>
      <c r="AB3312" s="14">
        <f t="shared" si="1074"/>
        <v>0</v>
      </c>
      <c r="AC3312" s="15">
        <f t="shared" si="1073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832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45"/>
        <v>273</v>
      </c>
      <c r="Y3313" s="14">
        <f t="shared" si="1046"/>
        <v>0</v>
      </c>
      <c r="Z3313" s="14">
        <f t="shared" si="1047"/>
        <v>0</v>
      </c>
      <c r="AA3313" s="14">
        <f t="shared" si="1048"/>
        <v>0</v>
      </c>
      <c r="AB3313" s="14">
        <f t="shared" si="1074"/>
        <v>652.5</v>
      </c>
      <c r="AC3313" s="15">
        <f t="shared" si="1073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833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5"/>
        <v>967.5</v>
      </c>
      <c r="Y3314" s="14">
        <f t="shared" si="1046"/>
        <v>0</v>
      </c>
      <c r="Z3314" s="14">
        <f t="shared" si="1047"/>
        <v>0</v>
      </c>
      <c r="AA3314" s="14">
        <f t="shared" si="1048"/>
        <v>0</v>
      </c>
      <c r="AB3314" s="14">
        <f t="shared" si="1074"/>
        <v>0</v>
      </c>
      <c r="AC3314" s="15">
        <f t="shared" si="1073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834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5"/>
        <v>967.5</v>
      </c>
      <c r="Y3315" s="14">
        <f t="shared" si="1046"/>
        <v>0</v>
      </c>
      <c r="Z3315" s="14">
        <f t="shared" si="1047"/>
        <v>0</v>
      </c>
      <c r="AA3315" s="14">
        <f t="shared" si="1048"/>
        <v>0</v>
      </c>
      <c r="AB3315" s="14">
        <f t="shared" si="1074"/>
        <v>0</v>
      </c>
      <c r="AC3315" s="15">
        <f t="shared" si="1073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5"/>
        <v>967.5</v>
      </c>
      <c r="Y3316" s="14">
        <f t="shared" si="1046"/>
        <v>0</v>
      </c>
      <c r="Z3316" s="14">
        <f t="shared" si="1047"/>
        <v>0</v>
      </c>
      <c r="AA3316" s="14">
        <f t="shared" si="1048"/>
        <v>0</v>
      </c>
      <c r="AB3316" s="14">
        <f t="shared" si="1074"/>
        <v>0</v>
      </c>
      <c r="AC3316" s="15">
        <f t="shared" si="1073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5"/>
        <v>903.59999999999991</v>
      </c>
      <c r="Y3317" s="14">
        <f t="shared" si="1046"/>
        <v>0</v>
      </c>
      <c r="Z3317" s="14">
        <f t="shared" si="1047"/>
        <v>0</v>
      </c>
      <c r="AA3317" s="14">
        <f t="shared" si="1048"/>
        <v>0</v>
      </c>
      <c r="AB3317" s="14">
        <f t="shared" si="1074"/>
        <v>0</v>
      </c>
      <c r="AC3317" s="15">
        <f t="shared" si="1073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5"/>
        <v>1069.1999999999998</v>
      </c>
      <c r="Y3318" s="14">
        <f t="shared" si="1046"/>
        <v>0</v>
      </c>
      <c r="Z3318" s="14">
        <f t="shared" si="1047"/>
        <v>0</v>
      </c>
      <c r="AA3318" s="14">
        <f t="shared" si="1048"/>
        <v>0</v>
      </c>
      <c r="AB3318" s="14">
        <f t="shared" si="1074"/>
        <v>0</v>
      </c>
      <c r="AC3318" s="15">
        <f t="shared" si="1073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45"/>
        <v>560</v>
      </c>
      <c r="Y3319" s="52">
        <f t="shared" si="1046"/>
        <v>0</v>
      </c>
      <c r="Z3319" s="52">
        <f t="shared" si="1047"/>
        <v>440</v>
      </c>
      <c r="AA3319" s="52">
        <f t="shared" si="1048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801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75">N3320+S3320</f>
        <v>733.60000000000014</v>
      </c>
      <c r="Y3320" s="14">
        <f t="shared" ref="Y3320:Y3333" si="1076">O3320+T3320</f>
        <v>0</v>
      </c>
      <c r="Z3320" s="14">
        <f t="shared" ref="Z3320:Z3333" si="1077">P3320+U3320</f>
        <v>352</v>
      </c>
      <c r="AA3320" s="14">
        <f t="shared" ref="AA3320:AA3333" si="1078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802</v>
      </c>
      <c r="B3321" s="91">
        <v>0</v>
      </c>
      <c r="C3321" s="21" t="s">
        <v>835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75"/>
        <v>532</v>
      </c>
      <c r="Y3321" s="14">
        <f t="shared" si="1076"/>
        <v>0</v>
      </c>
      <c r="Z3321" s="14">
        <f t="shared" si="1077"/>
        <v>418</v>
      </c>
      <c r="AA3321" s="14">
        <f t="shared" si="1078"/>
        <v>0</v>
      </c>
      <c r="AB3321" s="14">
        <f>R3321+W3321</f>
        <v>0</v>
      </c>
      <c r="AC3321" s="15">
        <f t="shared" ref="AC3321:AC3333" si="1079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803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75"/>
        <v>532</v>
      </c>
      <c r="Y3322" s="14">
        <f t="shared" si="1076"/>
        <v>0</v>
      </c>
      <c r="Z3322" s="14">
        <f t="shared" si="1077"/>
        <v>418</v>
      </c>
      <c r="AA3322" s="14">
        <f t="shared" si="1078"/>
        <v>0</v>
      </c>
      <c r="AB3322" s="14">
        <f t="shared" ref="AB3322:AB3333" si="1080">R3322+W3322</f>
        <v>0</v>
      </c>
      <c r="AC3322" s="15">
        <f t="shared" si="1079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804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75"/>
        <v>532</v>
      </c>
      <c r="Y3323" s="14">
        <f t="shared" si="1076"/>
        <v>0</v>
      </c>
      <c r="Z3323" s="14">
        <f t="shared" si="1077"/>
        <v>418</v>
      </c>
      <c r="AA3323" s="14">
        <f t="shared" si="1078"/>
        <v>0</v>
      </c>
      <c r="AB3323" s="14">
        <f t="shared" si="1080"/>
        <v>0</v>
      </c>
      <c r="AC3323" s="15">
        <f t="shared" si="1079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654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75"/>
        <v>532</v>
      </c>
      <c r="Y3324" s="14">
        <f t="shared" si="1076"/>
        <v>0</v>
      </c>
      <c r="Z3324" s="14">
        <f t="shared" si="1077"/>
        <v>418</v>
      </c>
      <c r="AA3324" s="14">
        <f t="shared" si="1078"/>
        <v>0</v>
      </c>
      <c r="AB3324" s="14">
        <f t="shared" si="1080"/>
        <v>0</v>
      </c>
      <c r="AC3324" s="15">
        <f t="shared" si="1079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595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100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630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75"/>
        <v>182</v>
      </c>
      <c r="Y3325" s="14">
        <f t="shared" si="1076"/>
        <v>945</v>
      </c>
      <c r="Z3325" s="14">
        <f t="shared" si="1077"/>
        <v>0</v>
      </c>
      <c r="AA3325" s="14">
        <f t="shared" si="1078"/>
        <v>0</v>
      </c>
      <c r="AB3325" s="14">
        <f t="shared" si="1080"/>
        <v>0</v>
      </c>
      <c r="AC3325" s="15">
        <f t="shared" si="1079"/>
        <v>1127</v>
      </c>
      <c r="AD3325" s="48">
        <f>(ROUND(AC3325-AC3319,1)/AC3319)</f>
        <v>0.127</v>
      </c>
      <c r="AE3325" s="113"/>
      <c r="AF3325" s="60"/>
    </row>
    <row r="3326" spans="1:32">
      <c r="A3326" s="99" t="s">
        <v>830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55</v>
      </c>
      <c r="L3326" s="13">
        <v>55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693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75"/>
        <v>182</v>
      </c>
      <c r="Y3326" s="14">
        <f t="shared" si="1076"/>
        <v>0</v>
      </c>
      <c r="Z3326" s="14">
        <f t="shared" si="1077"/>
        <v>1008</v>
      </c>
      <c r="AA3326" s="14">
        <f t="shared" si="1078"/>
        <v>0</v>
      </c>
      <c r="AB3326" s="14">
        <f t="shared" si="1080"/>
        <v>0</v>
      </c>
      <c r="AC3326" s="15">
        <f t="shared" si="1079"/>
        <v>1190</v>
      </c>
      <c r="AD3326" s="48">
        <f>(ROUND(AC3326-AC3319,1)/AC3319)</f>
        <v>0.19</v>
      </c>
      <c r="AE3326" s="113"/>
      <c r="AF3326" s="60"/>
    </row>
    <row r="3327" spans="1:32">
      <c r="A3327" s="99" t="s">
        <v>831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100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630</v>
      </c>
      <c r="W3327" s="14">
        <f>(R3327/100)*(K3327*$K$11)+(R3327/100)*(L3327*$L$11)</f>
        <v>0</v>
      </c>
      <c r="X3327" s="14">
        <f t="shared" si="1075"/>
        <v>182</v>
      </c>
      <c r="Y3327" s="14">
        <f t="shared" si="1076"/>
        <v>0</v>
      </c>
      <c r="Z3327" s="14">
        <f t="shared" si="1077"/>
        <v>0</v>
      </c>
      <c r="AA3327" s="14">
        <f t="shared" si="1078"/>
        <v>945</v>
      </c>
      <c r="AB3327" s="14">
        <f t="shared" si="1080"/>
        <v>0</v>
      </c>
      <c r="AC3327" s="15">
        <f t="shared" si="1079"/>
        <v>1127</v>
      </c>
      <c r="AD3327" s="48">
        <f>(ROUND(AC3327-AC3319,1)/AC3319)</f>
        <v>0.127</v>
      </c>
      <c r="AE3327" s="113"/>
      <c r="AF3327" s="60"/>
    </row>
    <row r="3328" spans="1:32">
      <c r="A3328" s="99" t="s">
        <v>832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50</v>
      </c>
      <c r="L3328" s="13">
        <v>50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630</v>
      </c>
      <c r="X3328" s="14">
        <f t="shared" si="1075"/>
        <v>182</v>
      </c>
      <c r="Y3328" s="14">
        <f t="shared" si="1076"/>
        <v>0</v>
      </c>
      <c r="Z3328" s="14">
        <f t="shared" si="1077"/>
        <v>0</v>
      </c>
      <c r="AA3328" s="14">
        <f t="shared" si="1078"/>
        <v>0</v>
      </c>
      <c r="AB3328" s="14">
        <f t="shared" si="1080"/>
        <v>945</v>
      </c>
      <c r="AC3328" s="15">
        <f t="shared" si="1079"/>
        <v>1127</v>
      </c>
      <c r="AD3328" s="48">
        <f>(ROUND(AC3328-AC3319,1)/AC3319)</f>
        <v>0.127</v>
      </c>
      <c r="AE3328" s="113"/>
      <c r="AF3328" s="60"/>
    </row>
    <row r="3329" spans="1:32">
      <c r="A3329" s="99" t="s">
        <v>833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50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420</v>
      </c>
      <c r="T3329" s="14">
        <f>(O3329/100)*(K3329*$K$13)+(O3329/100)*(M3329*$M$13)</f>
        <v>0</v>
      </c>
      <c r="U3329" s="14">
        <f>(P3329/100)*(K3329*$K$13)+(P3329/100)*(L3329*$L$13)+(P3329/100)*(M3329*$M$13)</f>
        <v>330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75"/>
        <v>630</v>
      </c>
      <c r="Y3329" s="14">
        <f t="shared" si="1076"/>
        <v>0</v>
      </c>
      <c r="Z3329" s="14">
        <f t="shared" si="1077"/>
        <v>495</v>
      </c>
      <c r="AA3329" s="14">
        <f t="shared" si="1078"/>
        <v>0</v>
      </c>
      <c r="AB3329" s="14">
        <f t="shared" si="1080"/>
        <v>0</v>
      </c>
      <c r="AC3329" s="15">
        <f t="shared" si="1079"/>
        <v>1125</v>
      </c>
      <c r="AD3329" s="48">
        <f>(ROUND(AC3329-AC3319,1)/AC3319)</f>
        <v>0.125</v>
      </c>
      <c r="AE3329" s="113"/>
      <c r="AF3329" s="60"/>
    </row>
    <row r="3330" spans="1:32">
      <c r="A3330" s="99" t="s">
        <v>834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100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855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75"/>
        <v>1140</v>
      </c>
      <c r="Y3330" s="14">
        <f t="shared" si="1076"/>
        <v>0</v>
      </c>
      <c r="Z3330" s="14">
        <f t="shared" si="1077"/>
        <v>0</v>
      </c>
      <c r="AA3330" s="14">
        <f t="shared" si="1078"/>
        <v>0</v>
      </c>
      <c r="AB3330" s="14">
        <f t="shared" si="1080"/>
        <v>0</v>
      </c>
      <c r="AC3330" s="15">
        <f t="shared" si="1079"/>
        <v>1140</v>
      </c>
      <c r="AD3330" s="48">
        <f>(ROUND(AC3330-AC3319,1)/AC3319)</f>
        <v>0.14000000000000001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855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75"/>
        <v>1140</v>
      </c>
      <c r="Y3331" s="14">
        <f t="shared" si="1076"/>
        <v>0</v>
      </c>
      <c r="Z3331" s="14">
        <f t="shared" si="1077"/>
        <v>0</v>
      </c>
      <c r="AA3331" s="14">
        <f t="shared" si="1078"/>
        <v>0</v>
      </c>
      <c r="AB3331" s="14">
        <f t="shared" si="1080"/>
        <v>0</v>
      </c>
      <c r="AC3331" s="15">
        <f t="shared" si="1079"/>
        <v>1140</v>
      </c>
      <c r="AD3331" s="48">
        <f>(ROUND(AC3331-AC3319,1)/AC3319)</f>
        <v>0.14000000000000001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75"/>
        <v>689.92000000000007</v>
      </c>
      <c r="Y3332" s="14">
        <f t="shared" si="1076"/>
        <v>0</v>
      </c>
      <c r="Z3332" s="14">
        <f t="shared" si="1077"/>
        <v>352</v>
      </c>
      <c r="AA3332" s="14">
        <f t="shared" si="1078"/>
        <v>0</v>
      </c>
      <c r="AB3332" s="14">
        <f t="shared" si="1080"/>
        <v>0</v>
      </c>
      <c r="AC3332" s="15">
        <f t="shared" si="1079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75"/>
        <v>826.56000000000006</v>
      </c>
      <c r="Y3333" s="14">
        <f t="shared" si="1076"/>
        <v>0</v>
      </c>
      <c r="Z3333" s="14">
        <f t="shared" si="1077"/>
        <v>352</v>
      </c>
      <c r="AA3333" s="14">
        <f t="shared" si="1078"/>
        <v>0</v>
      </c>
      <c r="AB3333" s="14">
        <f t="shared" si="1080"/>
        <v>0</v>
      </c>
      <c r="AC3333" s="15">
        <f t="shared" si="1079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5"/>
        <v>840</v>
      </c>
      <c r="Y3334" s="52">
        <f t="shared" si="1046"/>
        <v>0</v>
      </c>
      <c r="Z3334" s="52">
        <f t="shared" si="1047"/>
        <v>0</v>
      </c>
      <c r="AA3334" s="52">
        <f t="shared" si="1048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801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5"/>
        <v>982.8</v>
      </c>
      <c r="Y3335" s="14">
        <f t="shared" si="1046"/>
        <v>0</v>
      </c>
      <c r="Z3335" s="14">
        <f t="shared" si="1047"/>
        <v>0</v>
      </c>
      <c r="AA3335" s="14">
        <f t="shared" si="1048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802</v>
      </c>
      <c r="B3336" s="93">
        <v>0</v>
      </c>
      <c r="C3336" s="21" t="s">
        <v>835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5"/>
        <v>798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>R3336+W3336</f>
        <v>0</v>
      </c>
      <c r="AC3336" s="15">
        <f t="shared" ref="AC3336:AC3348" si="1081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803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5"/>
        <v>798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ref="AB3337:AB3348" si="1082">R3337+W3337</f>
        <v>0</v>
      </c>
      <c r="AC3337" s="15">
        <f t="shared" si="1081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804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5"/>
        <v>798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82"/>
        <v>0</v>
      </c>
      <c r="AC3338" s="15">
        <f t="shared" si="1081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654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5"/>
        <v>798</v>
      </c>
      <c r="Y3339" s="14">
        <f t="shared" si="1046"/>
        <v>0</v>
      </c>
      <c r="Z3339" s="14">
        <f t="shared" si="1047"/>
        <v>0</v>
      </c>
      <c r="AA3339" s="14">
        <f t="shared" si="1048"/>
        <v>0</v>
      </c>
      <c r="AB3339" s="14">
        <f t="shared" si="1082"/>
        <v>0</v>
      </c>
      <c r="AC3339" s="15">
        <f t="shared" si="1081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595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5"/>
        <v>273</v>
      </c>
      <c r="Y3340" s="14">
        <f t="shared" si="1046"/>
        <v>655.20000000000005</v>
      </c>
      <c r="Z3340" s="14">
        <f t="shared" si="1047"/>
        <v>0</v>
      </c>
      <c r="AA3340" s="14">
        <f t="shared" si="1048"/>
        <v>0</v>
      </c>
      <c r="AB3340" s="14">
        <f t="shared" si="1082"/>
        <v>0</v>
      </c>
      <c r="AC3340" s="15">
        <f t="shared" si="1081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830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5"/>
        <v>273</v>
      </c>
      <c r="Y3341" s="14">
        <f t="shared" si="1046"/>
        <v>0</v>
      </c>
      <c r="Z3341" s="14">
        <f t="shared" si="1047"/>
        <v>655.20000000000005</v>
      </c>
      <c r="AA3341" s="14">
        <f t="shared" si="1048"/>
        <v>0</v>
      </c>
      <c r="AB3341" s="14">
        <f t="shared" si="1082"/>
        <v>0</v>
      </c>
      <c r="AC3341" s="15">
        <f t="shared" si="1081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831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45"/>
        <v>273</v>
      </c>
      <c r="Y3342" s="14">
        <f t="shared" si="1046"/>
        <v>0</v>
      </c>
      <c r="Z3342" s="14">
        <f t="shared" si="1047"/>
        <v>0</v>
      </c>
      <c r="AA3342" s="14">
        <f t="shared" si="1048"/>
        <v>655.20000000000005</v>
      </c>
      <c r="AB3342" s="14">
        <f t="shared" si="1082"/>
        <v>0</v>
      </c>
      <c r="AC3342" s="15">
        <f t="shared" si="1081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832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45"/>
        <v>273</v>
      </c>
      <c r="Y3343" s="14">
        <f t="shared" si="1046"/>
        <v>0</v>
      </c>
      <c r="Z3343" s="14">
        <f t="shared" si="1047"/>
        <v>0</v>
      </c>
      <c r="AA3343" s="14">
        <f t="shared" si="1048"/>
        <v>0</v>
      </c>
      <c r="AB3343" s="14">
        <f t="shared" si="1082"/>
        <v>655.20000000000005</v>
      </c>
      <c r="AC3343" s="15">
        <f t="shared" si="1081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833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5"/>
        <v>976.5</v>
      </c>
      <c r="Y3344" s="14">
        <f t="shared" si="1046"/>
        <v>0</v>
      </c>
      <c r="Z3344" s="14">
        <f t="shared" si="1047"/>
        <v>0</v>
      </c>
      <c r="AA3344" s="14">
        <f t="shared" si="1048"/>
        <v>0</v>
      </c>
      <c r="AB3344" s="14">
        <f t="shared" si="1082"/>
        <v>0</v>
      </c>
      <c r="AC3344" s="15">
        <f t="shared" si="1081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834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5"/>
        <v>976.5</v>
      </c>
      <c r="Y3345" s="14">
        <f t="shared" si="1046"/>
        <v>0</v>
      </c>
      <c r="Z3345" s="14">
        <f t="shared" si="1047"/>
        <v>0</v>
      </c>
      <c r="AA3345" s="14">
        <f t="shared" si="1048"/>
        <v>0</v>
      </c>
      <c r="AB3345" s="14">
        <f t="shared" si="1082"/>
        <v>0</v>
      </c>
      <c r="AC3345" s="15">
        <f t="shared" si="1081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5"/>
        <v>976.5</v>
      </c>
      <c r="Y3346" s="14">
        <f t="shared" si="1046"/>
        <v>0</v>
      </c>
      <c r="Z3346" s="14">
        <f t="shared" si="1047"/>
        <v>0</v>
      </c>
      <c r="AA3346" s="14">
        <f t="shared" si="1048"/>
        <v>0</v>
      </c>
      <c r="AB3346" s="14">
        <f t="shared" si="1082"/>
        <v>0</v>
      </c>
      <c r="AC3346" s="15">
        <f t="shared" si="1081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5"/>
        <v>903.83999999999992</v>
      </c>
      <c r="Y3347" s="14">
        <f t="shared" si="1046"/>
        <v>0</v>
      </c>
      <c r="Z3347" s="14">
        <f t="shared" si="1047"/>
        <v>0</v>
      </c>
      <c r="AA3347" s="14">
        <f t="shared" si="1048"/>
        <v>0</v>
      </c>
      <c r="AB3347" s="14">
        <f t="shared" si="1082"/>
        <v>0</v>
      </c>
      <c r="AC3347" s="15">
        <f t="shared" si="1081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60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705.6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5"/>
        <v>1041.5999999999999</v>
      </c>
      <c r="Y3348" s="14">
        <f t="shared" si="1046"/>
        <v>0</v>
      </c>
      <c r="Z3348" s="14">
        <f t="shared" si="1047"/>
        <v>0</v>
      </c>
      <c r="AA3348" s="14">
        <f t="shared" si="1048"/>
        <v>0</v>
      </c>
      <c r="AB3348" s="14">
        <f t="shared" si="1082"/>
        <v>0</v>
      </c>
      <c r="AC3348" s="15">
        <f t="shared" si="1081"/>
        <v>1041.5999999999999</v>
      </c>
      <c r="AD3348" s="48">
        <f>(ROUND(AC3348-AC3334,1)/AC3334)</f>
        <v>0.24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5"/>
        <v>840</v>
      </c>
      <c r="Y3349" s="52">
        <f t="shared" si="1046"/>
        <v>0</v>
      </c>
      <c r="Z3349" s="52">
        <f t="shared" si="1047"/>
        <v>0</v>
      </c>
      <c r="AA3349" s="52">
        <f t="shared" si="1048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801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83">N3350+S3350</f>
        <v>968.80000000000007</v>
      </c>
      <c r="Y3350" s="14">
        <f t="shared" ref="Y3350:Y3363" si="1084">O3350+T3350</f>
        <v>0</v>
      </c>
      <c r="Z3350" s="14">
        <f t="shared" ref="Z3350:Z3363" si="1085">P3350+U3350</f>
        <v>0</v>
      </c>
      <c r="AA3350" s="14">
        <f t="shared" ref="AA3350:AA3363" si="1086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800</v>
      </c>
      <c r="AF3350" s="60"/>
    </row>
    <row r="3351" spans="1:32">
      <c r="A3351" s="99" t="s">
        <v>802</v>
      </c>
      <c r="B3351" s="91">
        <v>0</v>
      </c>
      <c r="C3351" s="21" t="s">
        <v>835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83"/>
        <v>784</v>
      </c>
      <c r="Y3351" s="14">
        <f t="shared" si="1084"/>
        <v>0</v>
      </c>
      <c r="Z3351" s="14">
        <f t="shared" si="1085"/>
        <v>0</v>
      </c>
      <c r="AA3351" s="14">
        <f t="shared" si="1086"/>
        <v>0</v>
      </c>
      <c r="AB3351" s="14">
        <f>R3351+W3351</f>
        <v>0</v>
      </c>
      <c r="AC3351" s="15">
        <f t="shared" ref="AC3351:AC3363" si="1087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803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83"/>
        <v>784</v>
      </c>
      <c r="Y3352" s="14">
        <f t="shared" si="1084"/>
        <v>0</v>
      </c>
      <c r="Z3352" s="14">
        <f t="shared" si="1085"/>
        <v>0</v>
      </c>
      <c r="AA3352" s="14">
        <f t="shared" si="1086"/>
        <v>0</v>
      </c>
      <c r="AB3352" s="14">
        <f t="shared" ref="AB3352:AB3363" si="1088">R3352+W3352</f>
        <v>0</v>
      </c>
      <c r="AC3352" s="15">
        <f t="shared" si="1087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804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83"/>
        <v>784</v>
      </c>
      <c r="Y3353" s="14">
        <f t="shared" si="1084"/>
        <v>0</v>
      </c>
      <c r="Z3353" s="14">
        <f t="shared" si="1085"/>
        <v>0</v>
      </c>
      <c r="AA3353" s="14">
        <f t="shared" si="1086"/>
        <v>0</v>
      </c>
      <c r="AB3353" s="14">
        <f t="shared" si="1088"/>
        <v>0</v>
      </c>
      <c r="AC3353" s="15">
        <f t="shared" si="1087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654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83"/>
        <v>784</v>
      </c>
      <c r="Y3354" s="14">
        <f t="shared" si="1084"/>
        <v>0</v>
      </c>
      <c r="Z3354" s="14">
        <f t="shared" si="1085"/>
        <v>0</v>
      </c>
      <c r="AA3354" s="14">
        <f t="shared" si="1086"/>
        <v>0</v>
      </c>
      <c r="AB3354" s="14">
        <f t="shared" si="1088"/>
        <v>0</v>
      </c>
      <c r="AC3354" s="15">
        <f t="shared" si="1087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595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83"/>
        <v>273</v>
      </c>
      <c r="Y3355" s="14">
        <f t="shared" si="1084"/>
        <v>651</v>
      </c>
      <c r="Z3355" s="14">
        <f t="shared" si="1085"/>
        <v>0</v>
      </c>
      <c r="AA3355" s="14">
        <f t="shared" si="1086"/>
        <v>0</v>
      </c>
      <c r="AB3355" s="14">
        <f t="shared" si="1088"/>
        <v>0</v>
      </c>
      <c r="AC3355" s="15">
        <f t="shared" si="1087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830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83"/>
        <v>273</v>
      </c>
      <c r="Y3356" s="14">
        <f t="shared" si="1084"/>
        <v>0</v>
      </c>
      <c r="Z3356" s="14">
        <f t="shared" si="1085"/>
        <v>651</v>
      </c>
      <c r="AA3356" s="14">
        <f t="shared" si="1086"/>
        <v>0</v>
      </c>
      <c r="AB3356" s="14">
        <f t="shared" si="1088"/>
        <v>0</v>
      </c>
      <c r="AC3356" s="15">
        <f t="shared" si="1087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831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83"/>
        <v>273</v>
      </c>
      <c r="Y3357" s="14">
        <f t="shared" si="1084"/>
        <v>0</v>
      </c>
      <c r="Z3357" s="14">
        <f t="shared" si="1085"/>
        <v>0</v>
      </c>
      <c r="AA3357" s="14">
        <f t="shared" si="1086"/>
        <v>651</v>
      </c>
      <c r="AB3357" s="14">
        <f t="shared" si="1088"/>
        <v>0</v>
      </c>
      <c r="AC3357" s="15">
        <f t="shared" si="1087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832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83"/>
        <v>273</v>
      </c>
      <c r="Y3358" s="14">
        <f t="shared" si="1084"/>
        <v>0</v>
      </c>
      <c r="Z3358" s="14">
        <f t="shared" si="1085"/>
        <v>0</v>
      </c>
      <c r="AA3358" s="14">
        <f t="shared" si="1086"/>
        <v>0</v>
      </c>
      <c r="AB3358" s="14">
        <f t="shared" si="1088"/>
        <v>651</v>
      </c>
      <c r="AC3358" s="15">
        <f t="shared" si="1087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833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83"/>
        <v>966</v>
      </c>
      <c r="Y3359" s="14">
        <f t="shared" si="1084"/>
        <v>0</v>
      </c>
      <c r="Z3359" s="14">
        <f t="shared" si="1085"/>
        <v>0</v>
      </c>
      <c r="AA3359" s="14">
        <f t="shared" si="1086"/>
        <v>0</v>
      </c>
      <c r="AB3359" s="14">
        <f t="shared" si="1088"/>
        <v>0</v>
      </c>
      <c r="AC3359" s="15">
        <f t="shared" si="1087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834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83"/>
        <v>966</v>
      </c>
      <c r="Y3360" s="14">
        <f t="shared" si="1084"/>
        <v>0</v>
      </c>
      <c r="Z3360" s="14">
        <f t="shared" si="1085"/>
        <v>0</v>
      </c>
      <c r="AA3360" s="14">
        <f t="shared" si="1086"/>
        <v>0</v>
      </c>
      <c r="AB3360" s="14">
        <f t="shared" si="1088"/>
        <v>0</v>
      </c>
      <c r="AC3360" s="15">
        <f t="shared" si="1087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83"/>
        <v>966</v>
      </c>
      <c r="Y3361" s="14">
        <f t="shared" si="1084"/>
        <v>0</v>
      </c>
      <c r="Z3361" s="14">
        <f t="shared" si="1085"/>
        <v>0</v>
      </c>
      <c r="AA3361" s="14">
        <f t="shared" si="1086"/>
        <v>0</v>
      </c>
      <c r="AB3361" s="14">
        <f t="shared" si="1088"/>
        <v>0</v>
      </c>
      <c r="AC3361" s="15">
        <f t="shared" si="1087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83"/>
        <v>897.12000000000012</v>
      </c>
      <c r="Y3362" s="14">
        <f t="shared" si="1084"/>
        <v>0</v>
      </c>
      <c r="Z3362" s="14">
        <f t="shared" si="1085"/>
        <v>0</v>
      </c>
      <c r="AA3362" s="14">
        <f t="shared" si="1086"/>
        <v>0</v>
      </c>
      <c r="AB3362" s="14">
        <f t="shared" si="1088"/>
        <v>0</v>
      </c>
      <c r="AC3362" s="15">
        <f t="shared" si="1087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83"/>
        <v>1068.48</v>
      </c>
      <c r="Y3363" s="14">
        <f t="shared" si="1084"/>
        <v>0</v>
      </c>
      <c r="Z3363" s="14">
        <f t="shared" si="1085"/>
        <v>0</v>
      </c>
      <c r="AA3363" s="14">
        <f t="shared" si="1086"/>
        <v>0</v>
      </c>
      <c r="AB3363" s="14">
        <f t="shared" si="1088"/>
        <v>0</v>
      </c>
      <c r="AC3363" s="15">
        <f t="shared" si="1087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45"/>
        <v>846.8</v>
      </c>
      <c r="Y3364" s="52">
        <f t="shared" si="1046"/>
        <v>0</v>
      </c>
      <c r="Z3364" s="52">
        <f t="shared" si="1047"/>
        <v>0</v>
      </c>
      <c r="AA3364" s="52">
        <f t="shared" si="1048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801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45"/>
        <v>981.12000000000012</v>
      </c>
      <c r="Y3365" s="14">
        <f t="shared" si="1046"/>
        <v>0</v>
      </c>
      <c r="Z3365" s="14">
        <f t="shared" si="1047"/>
        <v>0</v>
      </c>
      <c r="AA3365" s="14">
        <f t="shared" si="1048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800</v>
      </c>
      <c r="AF3365" s="60"/>
    </row>
    <row r="3366" spans="1:32">
      <c r="A3366" s="99" t="s">
        <v>802</v>
      </c>
      <c r="B3366" s="93">
        <v>10</v>
      </c>
      <c r="C3366" s="21" t="s">
        <v>835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5"/>
        <v>791.32</v>
      </c>
      <c r="Y3366" s="14">
        <f t="shared" si="1046"/>
        <v>0</v>
      </c>
      <c r="Z3366" s="14">
        <f t="shared" si="1047"/>
        <v>0</v>
      </c>
      <c r="AA3366" s="14">
        <f t="shared" si="1048"/>
        <v>0</v>
      </c>
      <c r="AB3366" s="14">
        <f>R3366+W3366</f>
        <v>0</v>
      </c>
      <c r="AC3366" s="15">
        <f t="shared" ref="AC3366:AC3378" si="1089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803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5"/>
        <v>791.32</v>
      </c>
      <c r="Y3367" s="14">
        <f t="shared" si="1046"/>
        <v>0</v>
      </c>
      <c r="Z3367" s="14">
        <f t="shared" si="1047"/>
        <v>0</v>
      </c>
      <c r="AA3367" s="14">
        <f t="shared" si="1048"/>
        <v>0</v>
      </c>
      <c r="AB3367" s="14">
        <f t="shared" ref="AB3367:AB3378" si="1090">R3367+W3367</f>
        <v>0</v>
      </c>
      <c r="AC3367" s="15">
        <f t="shared" si="1089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804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5"/>
        <v>791.32</v>
      </c>
      <c r="Y3368" s="14">
        <f t="shared" si="1046"/>
        <v>0</v>
      </c>
      <c r="Z3368" s="14">
        <f t="shared" si="1047"/>
        <v>0</v>
      </c>
      <c r="AA3368" s="14">
        <f t="shared" si="1048"/>
        <v>0</v>
      </c>
      <c r="AB3368" s="14">
        <f t="shared" si="1090"/>
        <v>0</v>
      </c>
      <c r="AC3368" s="15">
        <f t="shared" si="1089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654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5"/>
        <v>791.32</v>
      </c>
      <c r="Y3369" s="14">
        <f t="shared" si="1046"/>
        <v>0</v>
      </c>
      <c r="Z3369" s="14">
        <f t="shared" si="1047"/>
        <v>0</v>
      </c>
      <c r="AA3369" s="14">
        <f t="shared" si="1048"/>
        <v>0</v>
      </c>
      <c r="AB3369" s="14">
        <f t="shared" si="1090"/>
        <v>0</v>
      </c>
      <c r="AC3369" s="15">
        <f t="shared" si="1089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595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5"/>
        <v>275.21000000000004</v>
      </c>
      <c r="Y3370" s="14">
        <f t="shared" si="1046"/>
        <v>657</v>
      </c>
      <c r="Z3370" s="14">
        <f t="shared" si="1047"/>
        <v>0</v>
      </c>
      <c r="AA3370" s="14">
        <f t="shared" si="1048"/>
        <v>0</v>
      </c>
      <c r="AB3370" s="14">
        <f t="shared" si="1090"/>
        <v>0</v>
      </c>
      <c r="AC3370" s="15">
        <f t="shared" si="1089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830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5"/>
        <v>275.21000000000004</v>
      </c>
      <c r="Y3371" s="14">
        <f t="shared" si="1046"/>
        <v>0</v>
      </c>
      <c r="Z3371" s="14">
        <f t="shared" si="1047"/>
        <v>657</v>
      </c>
      <c r="AA3371" s="14">
        <f t="shared" si="1048"/>
        <v>0</v>
      </c>
      <c r="AB3371" s="14">
        <f t="shared" si="1090"/>
        <v>0</v>
      </c>
      <c r="AC3371" s="15">
        <f t="shared" si="1089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831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45"/>
        <v>275.21000000000004</v>
      </c>
      <c r="Y3372" s="14">
        <f t="shared" si="1046"/>
        <v>0</v>
      </c>
      <c r="Z3372" s="14">
        <f t="shared" si="1047"/>
        <v>0</v>
      </c>
      <c r="AA3372" s="14">
        <f t="shared" si="1048"/>
        <v>657</v>
      </c>
      <c r="AB3372" s="14">
        <f t="shared" si="1090"/>
        <v>0</v>
      </c>
      <c r="AC3372" s="15">
        <f t="shared" si="1089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832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45"/>
        <v>275.21000000000004</v>
      </c>
      <c r="Y3373" s="14">
        <f t="shared" si="1046"/>
        <v>0</v>
      </c>
      <c r="Z3373" s="14">
        <f t="shared" si="1047"/>
        <v>0</v>
      </c>
      <c r="AA3373" s="14">
        <f t="shared" si="1048"/>
        <v>0</v>
      </c>
      <c r="AB3373" s="14">
        <f t="shared" si="1090"/>
        <v>657</v>
      </c>
      <c r="AC3373" s="15">
        <f t="shared" si="1089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833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5"/>
        <v>972.36</v>
      </c>
      <c r="Y3374" s="14">
        <f t="shared" si="1046"/>
        <v>0</v>
      </c>
      <c r="Z3374" s="14">
        <f t="shared" si="1047"/>
        <v>0</v>
      </c>
      <c r="AA3374" s="14">
        <f t="shared" si="1048"/>
        <v>0</v>
      </c>
      <c r="AB3374" s="14">
        <f t="shared" si="1090"/>
        <v>0</v>
      </c>
      <c r="AC3374" s="15">
        <f t="shared" si="1089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834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5"/>
        <v>972.36</v>
      </c>
      <c r="Y3375" s="14">
        <f t="shared" si="1046"/>
        <v>0</v>
      </c>
      <c r="Z3375" s="14">
        <f t="shared" si="1047"/>
        <v>0</v>
      </c>
      <c r="AA3375" s="14">
        <f t="shared" si="1048"/>
        <v>0</v>
      </c>
      <c r="AB3375" s="14">
        <f t="shared" si="1090"/>
        <v>0</v>
      </c>
      <c r="AC3375" s="15">
        <f t="shared" si="1089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5"/>
        <v>972.36</v>
      </c>
      <c r="Y3376" s="14">
        <f t="shared" si="1046"/>
        <v>0</v>
      </c>
      <c r="Z3376" s="14">
        <f t="shared" si="1047"/>
        <v>0</v>
      </c>
      <c r="AA3376" s="14">
        <f t="shared" si="1048"/>
        <v>0</v>
      </c>
      <c r="AB3376" s="14">
        <f t="shared" si="1090"/>
        <v>0</v>
      </c>
      <c r="AC3376" s="15">
        <f t="shared" si="1089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5"/>
        <v>929.72800000000018</v>
      </c>
      <c r="Y3377" s="14">
        <f t="shared" si="1046"/>
        <v>0</v>
      </c>
      <c r="Z3377" s="14">
        <f t="shared" si="1047"/>
        <v>0</v>
      </c>
      <c r="AA3377" s="14">
        <f t="shared" si="1048"/>
        <v>0</v>
      </c>
      <c r="AB3377" s="14">
        <f t="shared" si="1090"/>
        <v>0</v>
      </c>
      <c r="AC3377" s="15">
        <f t="shared" si="1089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5"/>
        <v>1059.3760000000002</v>
      </c>
      <c r="Y3378" s="14">
        <f t="shared" si="1046"/>
        <v>0</v>
      </c>
      <c r="Z3378" s="14">
        <f t="shared" si="1047"/>
        <v>0</v>
      </c>
      <c r="AA3378" s="14">
        <f t="shared" si="1048"/>
        <v>0</v>
      </c>
      <c r="AB3378" s="14">
        <f t="shared" si="1090"/>
        <v>0</v>
      </c>
      <c r="AC3378" s="15">
        <f t="shared" si="1089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45"/>
        <v>841</v>
      </c>
      <c r="Y3379" s="52">
        <f t="shared" si="1046"/>
        <v>0</v>
      </c>
      <c r="Z3379" s="52">
        <f t="shared" si="1047"/>
        <v>0</v>
      </c>
      <c r="AA3379" s="52">
        <f t="shared" si="1048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801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91">N3380+S3380</f>
        <v>968.59999999999991</v>
      </c>
      <c r="Y3380" s="14">
        <f t="shared" ref="Y3380:Y3393" si="1092">O3380+T3380</f>
        <v>0</v>
      </c>
      <c r="Z3380" s="14">
        <f t="shared" ref="Z3380:Z3393" si="1093">P3380+U3380</f>
        <v>0</v>
      </c>
      <c r="AA3380" s="14">
        <f t="shared" ref="AA3380:AA3393" si="1094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800</v>
      </c>
      <c r="AF3380" s="60"/>
    </row>
    <row r="3381" spans="1:32">
      <c r="A3381" s="99" t="s">
        <v>802</v>
      </c>
      <c r="B3381" s="91">
        <v>0</v>
      </c>
      <c r="C3381" s="21" t="s">
        <v>835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91"/>
        <v>785.9</v>
      </c>
      <c r="Y3381" s="14">
        <f t="shared" si="1092"/>
        <v>0</v>
      </c>
      <c r="Z3381" s="14">
        <f t="shared" si="1093"/>
        <v>0</v>
      </c>
      <c r="AA3381" s="14">
        <f t="shared" si="1094"/>
        <v>0</v>
      </c>
      <c r="AB3381" s="14">
        <f>R3381+W3381</f>
        <v>0</v>
      </c>
      <c r="AC3381" s="15">
        <f t="shared" ref="AC3381:AC3393" si="1095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803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91"/>
        <v>785.9</v>
      </c>
      <c r="Y3382" s="14">
        <f t="shared" si="1092"/>
        <v>0</v>
      </c>
      <c r="Z3382" s="14">
        <f t="shared" si="1093"/>
        <v>0</v>
      </c>
      <c r="AA3382" s="14">
        <f t="shared" si="1094"/>
        <v>0</v>
      </c>
      <c r="AB3382" s="14">
        <f t="shared" ref="AB3382:AB3393" si="1096">R3382+W3382</f>
        <v>0</v>
      </c>
      <c r="AC3382" s="15">
        <f t="shared" si="1095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804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91"/>
        <v>785.9</v>
      </c>
      <c r="Y3383" s="14">
        <f t="shared" si="1092"/>
        <v>0</v>
      </c>
      <c r="Z3383" s="14">
        <f t="shared" si="1093"/>
        <v>0</v>
      </c>
      <c r="AA3383" s="14">
        <f t="shared" si="1094"/>
        <v>0</v>
      </c>
      <c r="AB3383" s="14">
        <f t="shared" si="1096"/>
        <v>0</v>
      </c>
      <c r="AC3383" s="15">
        <f t="shared" si="1095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654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91"/>
        <v>785.9</v>
      </c>
      <c r="Y3384" s="14">
        <f t="shared" si="1092"/>
        <v>0</v>
      </c>
      <c r="Z3384" s="14">
        <f t="shared" si="1093"/>
        <v>0</v>
      </c>
      <c r="AA3384" s="14">
        <f t="shared" si="1094"/>
        <v>0</v>
      </c>
      <c r="AB3384" s="14">
        <f t="shared" si="1096"/>
        <v>0</v>
      </c>
      <c r="AC3384" s="15">
        <f t="shared" si="1095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595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91"/>
        <v>275.21000000000004</v>
      </c>
      <c r="Y3385" s="14">
        <f t="shared" si="1092"/>
        <v>652.5</v>
      </c>
      <c r="Z3385" s="14">
        <f t="shared" si="1093"/>
        <v>0</v>
      </c>
      <c r="AA3385" s="14">
        <f t="shared" si="1094"/>
        <v>0</v>
      </c>
      <c r="AB3385" s="14">
        <f t="shared" si="1096"/>
        <v>0</v>
      </c>
      <c r="AC3385" s="15">
        <f t="shared" si="1095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830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91"/>
        <v>275.21000000000004</v>
      </c>
      <c r="Y3386" s="14">
        <f t="shared" si="1092"/>
        <v>0</v>
      </c>
      <c r="Z3386" s="14">
        <f t="shared" si="1093"/>
        <v>652.5</v>
      </c>
      <c r="AA3386" s="14">
        <f t="shared" si="1094"/>
        <v>0</v>
      </c>
      <c r="AB3386" s="14">
        <f t="shared" si="1096"/>
        <v>0</v>
      </c>
      <c r="AC3386" s="15">
        <f t="shared" si="1095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831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91"/>
        <v>275.21000000000004</v>
      </c>
      <c r="Y3387" s="14">
        <f t="shared" si="1092"/>
        <v>0</v>
      </c>
      <c r="Z3387" s="14">
        <f t="shared" si="1093"/>
        <v>0</v>
      </c>
      <c r="AA3387" s="14">
        <f t="shared" si="1094"/>
        <v>652.5</v>
      </c>
      <c r="AB3387" s="14">
        <f t="shared" si="1096"/>
        <v>0</v>
      </c>
      <c r="AC3387" s="15">
        <f t="shared" si="1095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832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91"/>
        <v>275.21000000000004</v>
      </c>
      <c r="Y3388" s="14">
        <f t="shared" si="1092"/>
        <v>0</v>
      </c>
      <c r="Z3388" s="14">
        <f t="shared" si="1093"/>
        <v>0</v>
      </c>
      <c r="AA3388" s="14">
        <f t="shared" si="1094"/>
        <v>0</v>
      </c>
      <c r="AB3388" s="14">
        <f t="shared" si="1096"/>
        <v>652.5</v>
      </c>
      <c r="AC3388" s="15">
        <f t="shared" si="1095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833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91"/>
        <v>965.7</v>
      </c>
      <c r="Y3389" s="14">
        <f t="shared" si="1092"/>
        <v>0</v>
      </c>
      <c r="Z3389" s="14">
        <f t="shared" si="1093"/>
        <v>0</v>
      </c>
      <c r="AA3389" s="14">
        <f t="shared" si="1094"/>
        <v>0</v>
      </c>
      <c r="AB3389" s="14">
        <f t="shared" si="1096"/>
        <v>0</v>
      </c>
      <c r="AC3389" s="15">
        <f t="shared" si="1095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834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91"/>
        <v>965.7</v>
      </c>
      <c r="Y3390" s="14">
        <f t="shared" si="1092"/>
        <v>0</v>
      </c>
      <c r="Z3390" s="14">
        <f t="shared" si="1093"/>
        <v>0</v>
      </c>
      <c r="AA3390" s="14">
        <f t="shared" si="1094"/>
        <v>0</v>
      </c>
      <c r="AB3390" s="14">
        <f t="shared" si="1096"/>
        <v>0</v>
      </c>
      <c r="AC3390" s="15">
        <f t="shared" si="1095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91"/>
        <v>965.7</v>
      </c>
      <c r="Y3391" s="14">
        <f t="shared" si="1092"/>
        <v>0</v>
      </c>
      <c r="Z3391" s="14">
        <f t="shared" si="1093"/>
        <v>0</v>
      </c>
      <c r="AA3391" s="14">
        <f t="shared" si="1094"/>
        <v>0</v>
      </c>
      <c r="AB3391" s="14">
        <f t="shared" si="1096"/>
        <v>0</v>
      </c>
      <c r="AC3391" s="15">
        <f t="shared" si="1095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91"/>
        <v>905.95999999999992</v>
      </c>
      <c r="Y3392" s="14">
        <f t="shared" si="1092"/>
        <v>0</v>
      </c>
      <c r="Z3392" s="14">
        <f t="shared" si="1093"/>
        <v>0</v>
      </c>
      <c r="AA3392" s="14">
        <f t="shared" si="1094"/>
        <v>0</v>
      </c>
      <c r="AB3392" s="14">
        <f t="shared" si="1096"/>
        <v>0</v>
      </c>
      <c r="AC3392" s="15">
        <f t="shared" si="1095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91"/>
        <v>1061.4000000000001</v>
      </c>
      <c r="Y3393" s="14">
        <f t="shared" si="1092"/>
        <v>0</v>
      </c>
      <c r="Z3393" s="14">
        <f t="shared" si="1093"/>
        <v>0</v>
      </c>
      <c r="AA3393" s="14">
        <f t="shared" si="1094"/>
        <v>0</v>
      </c>
      <c r="AB3393" s="14">
        <f t="shared" si="1096"/>
        <v>0</v>
      </c>
      <c r="AC3393" s="15">
        <f t="shared" si="1095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97">N3394+S3394</f>
        <v>852</v>
      </c>
      <c r="Y3394" s="52">
        <f t="shared" ref="Y3394:Y3438" si="1098">O3394+T3394</f>
        <v>0</v>
      </c>
      <c r="Z3394" s="52">
        <f t="shared" ref="Z3394:Z3438" si="1099">P3394+U3394</f>
        <v>0</v>
      </c>
      <c r="AA3394" s="52">
        <f t="shared" ref="AA3394:AA3438" si="1100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801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97"/>
        <v>976.96</v>
      </c>
      <c r="Y3395" s="14">
        <f t="shared" si="1098"/>
        <v>0</v>
      </c>
      <c r="Z3395" s="14">
        <f t="shared" si="1099"/>
        <v>0</v>
      </c>
      <c r="AA3395" s="14">
        <f t="shared" si="1100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800</v>
      </c>
      <c r="AF3395" s="60"/>
    </row>
    <row r="3396" spans="1:32">
      <c r="A3396" s="99" t="s">
        <v>802</v>
      </c>
      <c r="B3396" s="93">
        <v>0</v>
      </c>
      <c r="C3396" s="21" t="s">
        <v>835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97"/>
        <v>795.19999999999993</v>
      </c>
      <c r="Y3396" s="14">
        <f t="shared" si="1098"/>
        <v>0</v>
      </c>
      <c r="Z3396" s="14">
        <f t="shared" si="1099"/>
        <v>0</v>
      </c>
      <c r="AA3396" s="14">
        <f t="shared" si="1100"/>
        <v>0</v>
      </c>
      <c r="AB3396" s="14">
        <f>R3396+W3396</f>
        <v>0</v>
      </c>
      <c r="AC3396" s="15">
        <f t="shared" ref="AC3396:AC3408" si="1101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803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97"/>
        <v>795.19999999999993</v>
      </c>
      <c r="Y3397" s="14">
        <f t="shared" si="1098"/>
        <v>0</v>
      </c>
      <c r="Z3397" s="14">
        <f t="shared" si="1099"/>
        <v>0</v>
      </c>
      <c r="AA3397" s="14">
        <f t="shared" si="1100"/>
        <v>0</v>
      </c>
      <c r="AB3397" s="14">
        <f t="shared" ref="AB3397:AB3408" si="1102">R3397+W3397</f>
        <v>0</v>
      </c>
      <c r="AC3397" s="15">
        <f t="shared" si="1101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804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97"/>
        <v>795.19999999999993</v>
      </c>
      <c r="Y3398" s="14">
        <f t="shared" si="1098"/>
        <v>0</v>
      </c>
      <c r="Z3398" s="14">
        <f t="shared" si="1099"/>
        <v>0</v>
      </c>
      <c r="AA3398" s="14">
        <f t="shared" si="1100"/>
        <v>0</v>
      </c>
      <c r="AB3398" s="14">
        <f t="shared" si="1102"/>
        <v>0</v>
      </c>
      <c r="AC3398" s="15">
        <f t="shared" si="1101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654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97"/>
        <v>795.19999999999993</v>
      </c>
      <c r="Y3399" s="14">
        <f t="shared" si="1098"/>
        <v>0</v>
      </c>
      <c r="Z3399" s="14">
        <f t="shared" si="1099"/>
        <v>0</v>
      </c>
      <c r="AA3399" s="14">
        <f t="shared" si="1100"/>
        <v>0</v>
      </c>
      <c r="AB3399" s="14">
        <f t="shared" si="1102"/>
        <v>0</v>
      </c>
      <c r="AC3399" s="15">
        <f t="shared" si="1101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595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97"/>
        <v>203.06</v>
      </c>
      <c r="Y3400" s="14">
        <f t="shared" si="1098"/>
        <v>717.59999999999991</v>
      </c>
      <c r="Z3400" s="14">
        <f t="shared" si="1099"/>
        <v>0</v>
      </c>
      <c r="AA3400" s="14">
        <f t="shared" si="1100"/>
        <v>0</v>
      </c>
      <c r="AB3400" s="14">
        <f t="shared" si="1102"/>
        <v>0</v>
      </c>
      <c r="AC3400" s="15">
        <f t="shared" si="1101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830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97"/>
        <v>295.36</v>
      </c>
      <c r="Y3401" s="14">
        <f t="shared" si="1098"/>
        <v>0</v>
      </c>
      <c r="Z3401" s="14">
        <f t="shared" si="1099"/>
        <v>643.5</v>
      </c>
      <c r="AA3401" s="14">
        <f t="shared" si="1100"/>
        <v>0</v>
      </c>
      <c r="AB3401" s="14">
        <f t="shared" si="1102"/>
        <v>0</v>
      </c>
      <c r="AC3401" s="15">
        <f t="shared" si="1101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831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97"/>
        <v>350.73999999999995</v>
      </c>
      <c r="Y3402" s="14">
        <f t="shared" si="1098"/>
        <v>0</v>
      </c>
      <c r="Z3402" s="14">
        <f t="shared" si="1099"/>
        <v>0</v>
      </c>
      <c r="AA3402" s="14">
        <f t="shared" si="1100"/>
        <v>585</v>
      </c>
      <c r="AB3402" s="14">
        <f t="shared" si="1102"/>
        <v>0</v>
      </c>
      <c r="AC3402" s="15">
        <f t="shared" si="1101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832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97"/>
        <v>295.36</v>
      </c>
      <c r="Y3403" s="14">
        <f t="shared" si="1098"/>
        <v>0</v>
      </c>
      <c r="Z3403" s="14">
        <f t="shared" si="1099"/>
        <v>0</v>
      </c>
      <c r="AA3403" s="14">
        <f t="shared" si="1100"/>
        <v>0</v>
      </c>
      <c r="AB3403" s="14">
        <f t="shared" si="1102"/>
        <v>643.5</v>
      </c>
      <c r="AC3403" s="15">
        <f t="shared" si="1101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833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97"/>
        <v>979.79999999999984</v>
      </c>
      <c r="Y3404" s="14">
        <f t="shared" si="1098"/>
        <v>0</v>
      </c>
      <c r="Z3404" s="14">
        <f t="shared" si="1099"/>
        <v>0</v>
      </c>
      <c r="AA3404" s="14">
        <f t="shared" si="1100"/>
        <v>0</v>
      </c>
      <c r="AB3404" s="14">
        <f t="shared" si="1102"/>
        <v>0</v>
      </c>
      <c r="AC3404" s="15">
        <f t="shared" si="1101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834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97"/>
        <v>963.30000000000007</v>
      </c>
      <c r="Y3405" s="14">
        <f t="shared" si="1098"/>
        <v>0</v>
      </c>
      <c r="Z3405" s="14">
        <f t="shared" si="1099"/>
        <v>0</v>
      </c>
      <c r="AA3405" s="14">
        <f t="shared" si="1100"/>
        <v>0</v>
      </c>
      <c r="AB3405" s="14">
        <f t="shared" si="1102"/>
        <v>0</v>
      </c>
      <c r="AC3405" s="15">
        <f t="shared" si="1101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97"/>
        <v>963.30000000000007</v>
      </c>
      <c r="Y3406" s="14">
        <f t="shared" si="1098"/>
        <v>0</v>
      </c>
      <c r="Z3406" s="14">
        <f t="shared" si="1099"/>
        <v>0</v>
      </c>
      <c r="AA3406" s="14">
        <f t="shared" si="1100"/>
        <v>0</v>
      </c>
      <c r="AB3406" s="14">
        <f t="shared" si="1102"/>
        <v>0</v>
      </c>
      <c r="AC3406" s="15">
        <f t="shared" si="1101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97"/>
        <v>1058.7520000000002</v>
      </c>
      <c r="Y3407" s="14">
        <f t="shared" si="1098"/>
        <v>0</v>
      </c>
      <c r="Z3407" s="14">
        <f t="shared" si="1099"/>
        <v>0</v>
      </c>
      <c r="AA3407" s="14">
        <f t="shared" si="1100"/>
        <v>0</v>
      </c>
      <c r="AB3407" s="14">
        <f t="shared" si="1102"/>
        <v>0</v>
      </c>
      <c r="AC3407" s="15">
        <f t="shared" si="1101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97"/>
        <v>929.24800000000016</v>
      </c>
      <c r="Y3408" s="14">
        <f t="shared" si="1098"/>
        <v>0</v>
      </c>
      <c r="Z3408" s="14">
        <f t="shared" si="1099"/>
        <v>0</v>
      </c>
      <c r="AA3408" s="14">
        <f t="shared" si="1100"/>
        <v>0</v>
      </c>
      <c r="AB3408" s="14">
        <f t="shared" si="1102"/>
        <v>0</v>
      </c>
      <c r="AC3408" s="15">
        <f t="shared" si="1101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97"/>
        <v>858.40000000000009</v>
      </c>
      <c r="Y3409" s="52">
        <f t="shared" si="1098"/>
        <v>0</v>
      </c>
      <c r="Z3409" s="52">
        <f t="shared" si="1099"/>
        <v>0</v>
      </c>
      <c r="AA3409" s="52">
        <f t="shared" si="1100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801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103">N3410+S3410</f>
        <v>982.72</v>
      </c>
      <c r="Y3410" s="14">
        <f t="shared" ref="Y3410:Y3423" si="1104">O3410+T3410</f>
        <v>0</v>
      </c>
      <c r="Z3410" s="14">
        <f t="shared" ref="Z3410:Z3423" si="1105">P3410+U3410</f>
        <v>0</v>
      </c>
      <c r="AA3410" s="14">
        <f t="shared" ref="AA3410:AA3423" si="1106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800</v>
      </c>
      <c r="AF3410" s="60"/>
    </row>
    <row r="3411" spans="1:32">
      <c r="A3411" s="99" t="s">
        <v>802</v>
      </c>
      <c r="B3411" s="91">
        <v>14</v>
      </c>
      <c r="C3411" s="21" t="s">
        <v>835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103"/>
        <v>802.16000000000008</v>
      </c>
      <c r="Y3411" s="14">
        <f t="shared" si="1104"/>
        <v>0</v>
      </c>
      <c r="Z3411" s="14">
        <f t="shared" si="1105"/>
        <v>0</v>
      </c>
      <c r="AA3411" s="14">
        <f t="shared" si="1106"/>
        <v>0</v>
      </c>
      <c r="AB3411" s="14">
        <f>R3411+W3411</f>
        <v>0</v>
      </c>
      <c r="AC3411" s="15">
        <f t="shared" ref="AC3411:AC3423" si="1107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803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103"/>
        <v>802.16000000000008</v>
      </c>
      <c r="Y3412" s="14">
        <f t="shared" si="1104"/>
        <v>0</v>
      </c>
      <c r="Z3412" s="14">
        <f t="shared" si="1105"/>
        <v>0</v>
      </c>
      <c r="AA3412" s="14">
        <f t="shared" si="1106"/>
        <v>0</v>
      </c>
      <c r="AB3412" s="14">
        <f t="shared" ref="AB3412:AB3423" si="1108">R3412+W3412</f>
        <v>0</v>
      </c>
      <c r="AC3412" s="15">
        <f t="shared" si="1107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804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103"/>
        <v>802.16000000000008</v>
      </c>
      <c r="Y3413" s="14">
        <f t="shared" si="1104"/>
        <v>0</v>
      </c>
      <c r="Z3413" s="14">
        <f t="shared" si="1105"/>
        <v>0</v>
      </c>
      <c r="AA3413" s="14">
        <f t="shared" si="1106"/>
        <v>0</v>
      </c>
      <c r="AB3413" s="14">
        <f t="shared" si="1108"/>
        <v>0</v>
      </c>
      <c r="AC3413" s="15">
        <f t="shared" si="1107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654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103"/>
        <v>802.16000000000008</v>
      </c>
      <c r="Y3414" s="14">
        <f t="shared" si="1104"/>
        <v>0</v>
      </c>
      <c r="Z3414" s="14">
        <f t="shared" si="1105"/>
        <v>0</v>
      </c>
      <c r="AA3414" s="14">
        <f t="shared" si="1106"/>
        <v>0</v>
      </c>
      <c r="AB3414" s="14">
        <f t="shared" si="1108"/>
        <v>0</v>
      </c>
      <c r="AC3414" s="15">
        <f t="shared" si="1107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595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103"/>
        <v>202.02</v>
      </c>
      <c r="Y3415" s="14">
        <f t="shared" si="1104"/>
        <v>725.4</v>
      </c>
      <c r="Z3415" s="14">
        <f t="shared" si="1105"/>
        <v>0</v>
      </c>
      <c r="AA3415" s="14">
        <f t="shared" si="1106"/>
        <v>0</v>
      </c>
      <c r="AB3415" s="14">
        <f t="shared" si="1108"/>
        <v>0</v>
      </c>
      <c r="AC3415" s="15">
        <f t="shared" si="1107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830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103"/>
        <v>278.98</v>
      </c>
      <c r="Y3416" s="14">
        <f t="shared" si="1104"/>
        <v>0</v>
      </c>
      <c r="Z3416" s="14">
        <f t="shared" si="1105"/>
        <v>655.20000000000005</v>
      </c>
      <c r="AA3416" s="14">
        <f t="shared" si="1106"/>
        <v>0</v>
      </c>
      <c r="AB3416" s="14">
        <f t="shared" si="1108"/>
        <v>0</v>
      </c>
      <c r="AC3416" s="15">
        <f t="shared" si="1107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831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103"/>
        <v>355.94</v>
      </c>
      <c r="Y3417" s="14">
        <f t="shared" si="1104"/>
        <v>0</v>
      </c>
      <c r="Z3417" s="14">
        <f t="shared" si="1105"/>
        <v>0</v>
      </c>
      <c r="AA3417" s="14">
        <f t="shared" si="1106"/>
        <v>592.79999999999995</v>
      </c>
      <c r="AB3417" s="14">
        <f t="shared" si="1108"/>
        <v>0</v>
      </c>
      <c r="AC3417" s="15">
        <f t="shared" si="1107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832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103"/>
        <v>278.98</v>
      </c>
      <c r="Y3418" s="14">
        <f t="shared" si="1104"/>
        <v>0</v>
      </c>
      <c r="Z3418" s="14">
        <f t="shared" si="1105"/>
        <v>0</v>
      </c>
      <c r="AA3418" s="14">
        <f t="shared" si="1106"/>
        <v>0</v>
      </c>
      <c r="AB3418" s="14">
        <f t="shared" si="1108"/>
        <v>655.20000000000005</v>
      </c>
      <c r="AC3418" s="15">
        <f t="shared" si="1107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833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103"/>
        <v>985.68000000000018</v>
      </c>
      <c r="Y3419" s="14">
        <f t="shared" si="1104"/>
        <v>0</v>
      </c>
      <c r="Z3419" s="14">
        <f t="shared" si="1105"/>
        <v>0</v>
      </c>
      <c r="AA3419" s="14">
        <f t="shared" si="1106"/>
        <v>0</v>
      </c>
      <c r="AB3419" s="14">
        <f t="shared" si="1108"/>
        <v>0</v>
      </c>
      <c r="AC3419" s="15">
        <f t="shared" si="1107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834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103"/>
        <v>971.25</v>
      </c>
      <c r="Y3420" s="14">
        <f t="shared" si="1104"/>
        <v>0</v>
      </c>
      <c r="Z3420" s="14">
        <f t="shared" si="1105"/>
        <v>0</v>
      </c>
      <c r="AA3420" s="14">
        <f t="shared" si="1106"/>
        <v>0</v>
      </c>
      <c r="AB3420" s="14">
        <f t="shared" si="1108"/>
        <v>0</v>
      </c>
      <c r="AC3420" s="15">
        <f t="shared" si="1107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103"/>
        <v>971.25</v>
      </c>
      <c r="Y3421" s="14">
        <f t="shared" si="1104"/>
        <v>0</v>
      </c>
      <c r="Z3421" s="14">
        <f t="shared" si="1105"/>
        <v>0</v>
      </c>
      <c r="AA3421" s="14">
        <f t="shared" si="1106"/>
        <v>0</v>
      </c>
      <c r="AB3421" s="14">
        <f t="shared" si="1108"/>
        <v>0</v>
      </c>
      <c r="AC3421" s="15">
        <f t="shared" si="1107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103"/>
        <v>935.36000000000013</v>
      </c>
      <c r="Y3422" s="14">
        <f t="shared" si="1104"/>
        <v>0</v>
      </c>
      <c r="Z3422" s="14">
        <f t="shared" si="1105"/>
        <v>0</v>
      </c>
      <c r="AA3422" s="14">
        <f t="shared" si="1106"/>
        <v>0</v>
      </c>
      <c r="AB3422" s="14">
        <f t="shared" si="1108"/>
        <v>0</v>
      </c>
      <c r="AC3422" s="15">
        <f t="shared" si="1107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103"/>
        <v>1066.7840000000001</v>
      </c>
      <c r="Y3423" s="14">
        <f t="shared" si="1104"/>
        <v>0</v>
      </c>
      <c r="Z3423" s="14">
        <f t="shared" si="1105"/>
        <v>0</v>
      </c>
      <c r="AA3423" s="14">
        <f t="shared" si="1106"/>
        <v>0</v>
      </c>
      <c r="AB3423" s="14">
        <f t="shared" si="1108"/>
        <v>0</v>
      </c>
      <c r="AC3423" s="15">
        <f t="shared" si="1107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97"/>
        <v>832</v>
      </c>
      <c r="Y3424" s="52">
        <f t="shared" si="1098"/>
        <v>0</v>
      </c>
      <c r="Z3424" s="52">
        <f t="shared" si="1099"/>
        <v>0</v>
      </c>
      <c r="AA3424" s="52">
        <f t="shared" si="1100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801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97"/>
        <v>960</v>
      </c>
      <c r="Y3425" s="14">
        <f t="shared" si="1098"/>
        <v>0</v>
      </c>
      <c r="Z3425" s="14">
        <f t="shared" si="1099"/>
        <v>0</v>
      </c>
      <c r="AA3425" s="14">
        <f t="shared" si="1100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800</v>
      </c>
      <c r="AF3425" s="60"/>
    </row>
    <row r="3426" spans="1:32">
      <c r="A3426" s="99" t="s">
        <v>802</v>
      </c>
      <c r="B3426" s="93">
        <v>0</v>
      </c>
      <c r="C3426" s="21" t="s">
        <v>835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97"/>
        <v>780.8</v>
      </c>
      <c r="Y3426" s="14">
        <f t="shared" si="1098"/>
        <v>0</v>
      </c>
      <c r="Z3426" s="14">
        <f t="shared" si="1099"/>
        <v>0</v>
      </c>
      <c r="AA3426" s="14">
        <f t="shared" si="1100"/>
        <v>0</v>
      </c>
      <c r="AB3426" s="14">
        <f>R3426+W3426</f>
        <v>0</v>
      </c>
      <c r="AC3426" s="15">
        <f t="shared" ref="AC3426:AC3438" si="1109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803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97"/>
        <v>780.8</v>
      </c>
      <c r="Y3427" s="14">
        <f t="shared" si="1098"/>
        <v>0</v>
      </c>
      <c r="Z3427" s="14">
        <f t="shared" si="1099"/>
        <v>0</v>
      </c>
      <c r="AA3427" s="14">
        <f t="shared" si="1100"/>
        <v>0</v>
      </c>
      <c r="AB3427" s="14">
        <f t="shared" ref="AB3427:AB3438" si="1110">R3427+W3427</f>
        <v>0</v>
      </c>
      <c r="AC3427" s="15">
        <f t="shared" si="1109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804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97"/>
        <v>780.8</v>
      </c>
      <c r="Y3428" s="14">
        <f t="shared" si="1098"/>
        <v>0</v>
      </c>
      <c r="Z3428" s="14">
        <f t="shared" si="1099"/>
        <v>0</v>
      </c>
      <c r="AA3428" s="14">
        <f t="shared" si="1100"/>
        <v>0</v>
      </c>
      <c r="AB3428" s="14">
        <f t="shared" si="1110"/>
        <v>0</v>
      </c>
      <c r="AC3428" s="15">
        <f t="shared" si="1109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654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97"/>
        <v>780.8</v>
      </c>
      <c r="Y3429" s="14">
        <f t="shared" si="1098"/>
        <v>0</v>
      </c>
      <c r="Z3429" s="14">
        <f t="shared" si="1099"/>
        <v>0</v>
      </c>
      <c r="AA3429" s="14">
        <f t="shared" si="1100"/>
        <v>0</v>
      </c>
      <c r="AB3429" s="14">
        <f t="shared" si="1110"/>
        <v>0</v>
      </c>
      <c r="AC3429" s="15">
        <f t="shared" si="1109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595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97"/>
        <v>270.39999999999998</v>
      </c>
      <c r="Y3430" s="14">
        <f t="shared" si="1098"/>
        <v>648</v>
      </c>
      <c r="Z3430" s="14">
        <f t="shared" si="1099"/>
        <v>0</v>
      </c>
      <c r="AA3430" s="14">
        <f t="shared" si="1100"/>
        <v>0</v>
      </c>
      <c r="AB3430" s="14">
        <f t="shared" si="1110"/>
        <v>0</v>
      </c>
      <c r="AC3430" s="15">
        <f t="shared" si="1109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830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97"/>
        <v>270.39999999999998</v>
      </c>
      <c r="Y3431" s="14">
        <f t="shared" si="1098"/>
        <v>0</v>
      </c>
      <c r="Z3431" s="14">
        <f t="shared" si="1099"/>
        <v>648</v>
      </c>
      <c r="AA3431" s="14">
        <f t="shared" si="1100"/>
        <v>0</v>
      </c>
      <c r="AB3431" s="14">
        <f t="shared" si="1110"/>
        <v>0</v>
      </c>
      <c r="AC3431" s="15">
        <f t="shared" si="1109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831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97"/>
        <v>270.39999999999998</v>
      </c>
      <c r="Y3432" s="14">
        <f t="shared" si="1098"/>
        <v>0</v>
      </c>
      <c r="Z3432" s="14">
        <f t="shared" si="1099"/>
        <v>0</v>
      </c>
      <c r="AA3432" s="14">
        <f t="shared" si="1100"/>
        <v>648</v>
      </c>
      <c r="AB3432" s="14">
        <f t="shared" si="1110"/>
        <v>0</v>
      </c>
      <c r="AC3432" s="15">
        <f t="shared" si="1109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832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97"/>
        <v>270.39999999999998</v>
      </c>
      <c r="Y3433" s="14">
        <f t="shared" si="1098"/>
        <v>0</v>
      </c>
      <c r="Z3433" s="14">
        <f t="shared" si="1099"/>
        <v>0</v>
      </c>
      <c r="AA3433" s="14">
        <f t="shared" si="1100"/>
        <v>0</v>
      </c>
      <c r="AB3433" s="14">
        <f t="shared" si="1110"/>
        <v>648</v>
      </c>
      <c r="AC3433" s="15">
        <f t="shared" si="1109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833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97"/>
        <v>960</v>
      </c>
      <c r="Y3434" s="14">
        <f t="shared" si="1098"/>
        <v>0</v>
      </c>
      <c r="Z3434" s="14">
        <f t="shared" si="1099"/>
        <v>0</v>
      </c>
      <c r="AA3434" s="14">
        <f t="shared" si="1100"/>
        <v>0</v>
      </c>
      <c r="AB3434" s="14">
        <f t="shared" si="1110"/>
        <v>0</v>
      </c>
      <c r="AC3434" s="15">
        <f t="shared" si="1109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834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97"/>
        <v>960</v>
      </c>
      <c r="Y3435" s="14">
        <f t="shared" si="1098"/>
        <v>0</v>
      </c>
      <c r="Z3435" s="14">
        <f t="shared" si="1099"/>
        <v>0</v>
      </c>
      <c r="AA3435" s="14">
        <f t="shared" si="1100"/>
        <v>0</v>
      </c>
      <c r="AB3435" s="14">
        <f t="shared" si="1110"/>
        <v>0</v>
      </c>
      <c r="AC3435" s="15">
        <f t="shared" si="1109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97"/>
        <v>960</v>
      </c>
      <c r="Y3436" s="14">
        <f t="shared" si="1098"/>
        <v>0</v>
      </c>
      <c r="Z3436" s="14">
        <f t="shared" si="1099"/>
        <v>0</v>
      </c>
      <c r="AA3436" s="14">
        <f t="shared" si="1100"/>
        <v>0</v>
      </c>
      <c r="AB3436" s="14">
        <f t="shared" si="1110"/>
        <v>0</v>
      </c>
      <c r="AC3436" s="15">
        <f t="shared" si="1109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97"/>
        <v>902.4</v>
      </c>
      <c r="Y3437" s="14">
        <f t="shared" si="1098"/>
        <v>0</v>
      </c>
      <c r="Z3437" s="14">
        <f t="shared" si="1099"/>
        <v>0</v>
      </c>
      <c r="AA3437" s="14">
        <f t="shared" si="1100"/>
        <v>0</v>
      </c>
      <c r="AB3437" s="14">
        <f t="shared" si="1110"/>
        <v>0</v>
      </c>
      <c r="AC3437" s="15">
        <f t="shared" si="1109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97"/>
        <v>1050.8800000000001</v>
      </c>
      <c r="Y3438" s="14">
        <f t="shared" si="1098"/>
        <v>0</v>
      </c>
      <c r="Z3438" s="14">
        <f t="shared" si="1099"/>
        <v>0</v>
      </c>
      <c r="AA3438" s="14">
        <f t="shared" si="1100"/>
        <v>0</v>
      </c>
      <c r="AB3438" s="14">
        <f t="shared" si="1110"/>
        <v>0</v>
      </c>
      <c r="AC3438" s="15">
        <f t="shared" si="1109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11">N3439+S3439</f>
        <v>828</v>
      </c>
      <c r="Y3439" s="52">
        <f t="shared" ref="Y3439:Y3468" si="1112">O3439+T3439</f>
        <v>0</v>
      </c>
      <c r="Z3439" s="52">
        <f t="shared" ref="Z3439:Z3468" si="1113">P3439+U3439</f>
        <v>0</v>
      </c>
      <c r="AA3439" s="52">
        <f t="shared" ref="AA3439:AA3468" si="1114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801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11"/>
        <v>964.8</v>
      </c>
      <c r="Y3440" s="14">
        <f t="shared" si="1112"/>
        <v>0</v>
      </c>
      <c r="Z3440" s="14">
        <f t="shared" si="1113"/>
        <v>0</v>
      </c>
      <c r="AA3440" s="14">
        <f t="shared" si="1114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800</v>
      </c>
      <c r="AF3440" s="60"/>
    </row>
    <row r="3441" spans="1:32">
      <c r="A3441" s="99" t="s">
        <v>802</v>
      </c>
      <c r="B3441" s="91">
        <v>0</v>
      </c>
      <c r="C3441" s="21" t="s">
        <v>835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11"/>
        <v>781.2</v>
      </c>
      <c r="Y3441" s="14">
        <f t="shared" si="1112"/>
        <v>0</v>
      </c>
      <c r="Z3441" s="14">
        <f t="shared" si="1113"/>
        <v>0</v>
      </c>
      <c r="AA3441" s="14">
        <f t="shared" si="1114"/>
        <v>0</v>
      </c>
      <c r="AB3441" s="14">
        <f>R3441+W3441</f>
        <v>0</v>
      </c>
      <c r="AC3441" s="15">
        <f t="shared" ref="AC3441:AC3453" si="1115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803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11"/>
        <v>781.2</v>
      </c>
      <c r="Y3442" s="14">
        <f t="shared" si="1112"/>
        <v>0</v>
      </c>
      <c r="Z3442" s="14">
        <f t="shared" si="1113"/>
        <v>0</v>
      </c>
      <c r="AA3442" s="14">
        <f t="shared" si="1114"/>
        <v>0</v>
      </c>
      <c r="AB3442" s="14">
        <f t="shared" ref="AB3442:AB3453" si="1116">R3442+W3442</f>
        <v>0</v>
      </c>
      <c r="AC3442" s="15">
        <f t="shared" si="1115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804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11"/>
        <v>781.2</v>
      </c>
      <c r="Y3443" s="14">
        <f t="shared" si="1112"/>
        <v>0</v>
      </c>
      <c r="Z3443" s="14">
        <f t="shared" si="1113"/>
        <v>0</v>
      </c>
      <c r="AA3443" s="14">
        <f t="shared" si="1114"/>
        <v>0</v>
      </c>
      <c r="AB3443" s="14">
        <f t="shared" si="1116"/>
        <v>0</v>
      </c>
      <c r="AC3443" s="15">
        <f t="shared" si="1115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654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11"/>
        <v>781.2</v>
      </c>
      <c r="Y3444" s="14">
        <f t="shared" si="1112"/>
        <v>0</v>
      </c>
      <c r="Z3444" s="14">
        <f t="shared" si="1113"/>
        <v>0</v>
      </c>
      <c r="AA3444" s="14">
        <f t="shared" si="1114"/>
        <v>0</v>
      </c>
      <c r="AB3444" s="14">
        <f t="shared" si="1116"/>
        <v>0</v>
      </c>
      <c r="AC3444" s="15">
        <f t="shared" si="1115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595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11"/>
        <v>269.10000000000002</v>
      </c>
      <c r="Y3445" s="14">
        <f t="shared" si="1112"/>
        <v>648</v>
      </c>
      <c r="Z3445" s="14">
        <f t="shared" si="1113"/>
        <v>0</v>
      </c>
      <c r="AA3445" s="14">
        <f t="shared" si="1114"/>
        <v>0</v>
      </c>
      <c r="AB3445" s="14">
        <f t="shared" si="1116"/>
        <v>0</v>
      </c>
      <c r="AC3445" s="15">
        <f t="shared" si="1115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830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11"/>
        <v>269.10000000000002</v>
      </c>
      <c r="Y3446" s="14">
        <f t="shared" si="1112"/>
        <v>0</v>
      </c>
      <c r="Z3446" s="14">
        <f t="shared" si="1113"/>
        <v>648</v>
      </c>
      <c r="AA3446" s="14">
        <f t="shared" si="1114"/>
        <v>0</v>
      </c>
      <c r="AB3446" s="14">
        <f t="shared" si="1116"/>
        <v>0</v>
      </c>
      <c r="AC3446" s="15">
        <f t="shared" si="1115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831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11"/>
        <v>269.10000000000002</v>
      </c>
      <c r="Y3447" s="14">
        <f t="shared" si="1112"/>
        <v>0</v>
      </c>
      <c r="Z3447" s="14">
        <f t="shared" si="1113"/>
        <v>0</v>
      </c>
      <c r="AA3447" s="14">
        <f t="shared" si="1114"/>
        <v>648</v>
      </c>
      <c r="AB3447" s="14">
        <f t="shared" si="1116"/>
        <v>0</v>
      </c>
      <c r="AC3447" s="15">
        <f t="shared" si="1115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832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11"/>
        <v>269.10000000000002</v>
      </c>
      <c r="Y3448" s="14">
        <f t="shared" si="1112"/>
        <v>0</v>
      </c>
      <c r="Z3448" s="14">
        <f t="shared" si="1113"/>
        <v>0</v>
      </c>
      <c r="AA3448" s="14">
        <f t="shared" si="1114"/>
        <v>0</v>
      </c>
      <c r="AB3448" s="14">
        <f t="shared" si="1116"/>
        <v>648</v>
      </c>
      <c r="AC3448" s="15">
        <f t="shared" si="1115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833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111"/>
        <v>955.8</v>
      </c>
      <c r="Y3449" s="14">
        <f t="shared" si="1112"/>
        <v>0</v>
      </c>
      <c r="Z3449" s="14">
        <f t="shared" si="1113"/>
        <v>0</v>
      </c>
      <c r="AA3449" s="14">
        <f t="shared" si="1114"/>
        <v>0</v>
      </c>
      <c r="AB3449" s="14">
        <f t="shared" si="1116"/>
        <v>0</v>
      </c>
      <c r="AC3449" s="15">
        <f t="shared" si="1115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834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11"/>
        <v>955.8</v>
      </c>
      <c r="Y3450" s="14">
        <f t="shared" si="1112"/>
        <v>0</v>
      </c>
      <c r="Z3450" s="14">
        <f t="shared" si="1113"/>
        <v>0</v>
      </c>
      <c r="AA3450" s="14">
        <f t="shared" si="1114"/>
        <v>0</v>
      </c>
      <c r="AB3450" s="14">
        <f t="shared" si="1116"/>
        <v>0</v>
      </c>
      <c r="AC3450" s="15">
        <f t="shared" si="1115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11"/>
        <v>955.8</v>
      </c>
      <c r="Y3451" s="14">
        <f t="shared" si="1112"/>
        <v>0</v>
      </c>
      <c r="Z3451" s="14">
        <f t="shared" si="1113"/>
        <v>0</v>
      </c>
      <c r="AA3451" s="14">
        <f t="shared" si="1114"/>
        <v>0</v>
      </c>
      <c r="AB3451" s="14">
        <f t="shared" si="1116"/>
        <v>0</v>
      </c>
      <c r="AC3451" s="15">
        <f t="shared" si="1115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11"/>
        <v>878.4</v>
      </c>
      <c r="Y3452" s="14">
        <f t="shared" si="1112"/>
        <v>0</v>
      </c>
      <c r="Z3452" s="14">
        <f t="shared" si="1113"/>
        <v>0</v>
      </c>
      <c r="AA3452" s="14">
        <f t="shared" si="1114"/>
        <v>0</v>
      </c>
      <c r="AB3452" s="14">
        <f t="shared" si="1116"/>
        <v>0</v>
      </c>
      <c r="AC3452" s="15">
        <f t="shared" si="1115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11"/>
        <v>1074.24</v>
      </c>
      <c r="Y3453" s="14">
        <f t="shared" si="1112"/>
        <v>0</v>
      </c>
      <c r="Z3453" s="14">
        <f t="shared" si="1113"/>
        <v>0</v>
      </c>
      <c r="AA3453" s="14">
        <f t="shared" si="1114"/>
        <v>0</v>
      </c>
      <c r="AB3453" s="14">
        <f t="shared" si="1116"/>
        <v>0</v>
      </c>
      <c r="AC3453" s="15">
        <f t="shared" si="1115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11"/>
        <v>840</v>
      </c>
      <c r="Y3454" s="52">
        <f t="shared" si="1112"/>
        <v>0</v>
      </c>
      <c r="Z3454" s="52">
        <f t="shared" si="1113"/>
        <v>0</v>
      </c>
      <c r="AA3454" s="52">
        <f t="shared" si="1114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801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11"/>
        <v>963.20000000000016</v>
      </c>
      <c r="Y3455" s="14">
        <f t="shared" si="1112"/>
        <v>0</v>
      </c>
      <c r="Z3455" s="14">
        <f t="shared" si="1113"/>
        <v>0</v>
      </c>
      <c r="AA3455" s="14">
        <f t="shared" si="1114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800</v>
      </c>
      <c r="AF3455" s="60"/>
    </row>
    <row r="3456" spans="1:32">
      <c r="A3456" s="99" t="s">
        <v>802</v>
      </c>
      <c r="B3456" s="93">
        <v>0</v>
      </c>
      <c r="C3456" s="21" t="s">
        <v>835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11"/>
        <v>784</v>
      </c>
      <c r="Y3456" s="14">
        <f t="shared" si="1112"/>
        <v>0</v>
      </c>
      <c r="Z3456" s="14">
        <f t="shared" si="1113"/>
        <v>0</v>
      </c>
      <c r="AA3456" s="14">
        <f t="shared" si="1114"/>
        <v>0</v>
      </c>
      <c r="AB3456" s="14">
        <f>R3456+W3456</f>
        <v>0</v>
      </c>
      <c r="AC3456" s="15">
        <f t="shared" ref="AC3456:AC3468" si="1117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803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11"/>
        <v>784</v>
      </c>
      <c r="Y3457" s="14">
        <f t="shared" si="1112"/>
        <v>0</v>
      </c>
      <c r="Z3457" s="14">
        <f t="shared" si="1113"/>
        <v>0</v>
      </c>
      <c r="AA3457" s="14">
        <f t="shared" si="1114"/>
        <v>0</v>
      </c>
      <c r="AB3457" s="14">
        <f t="shared" ref="AB3457:AB3468" si="1118">R3457+W3457</f>
        <v>0</v>
      </c>
      <c r="AC3457" s="15">
        <f t="shared" si="1117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804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11"/>
        <v>784</v>
      </c>
      <c r="Y3458" s="14">
        <f t="shared" si="1112"/>
        <v>0</v>
      </c>
      <c r="Z3458" s="14">
        <f t="shared" si="1113"/>
        <v>0</v>
      </c>
      <c r="AA3458" s="14">
        <f t="shared" si="1114"/>
        <v>0</v>
      </c>
      <c r="AB3458" s="14">
        <f t="shared" si="1118"/>
        <v>0</v>
      </c>
      <c r="AC3458" s="15">
        <f t="shared" si="1117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654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11"/>
        <v>784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 t="shared" si="1118"/>
        <v>0</v>
      </c>
      <c r="AC3459" s="15">
        <f t="shared" si="1117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595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436.8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11"/>
        <v>200.2</v>
      </c>
      <c r="Y3460" s="14">
        <f t="shared" si="1112"/>
        <v>709.8</v>
      </c>
      <c r="Z3460" s="14">
        <f t="shared" si="1113"/>
        <v>0</v>
      </c>
      <c r="AA3460" s="14">
        <f t="shared" si="1114"/>
        <v>0</v>
      </c>
      <c r="AB3460" s="14">
        <f t="shared" si="1118"/>
        <v>0</v>
      </c>
      <c r="AC3460" s="15">
        <f t="shared" si="1117"/>
        <v>910</v>
      </c>
      <c r="AD3460" s="48">
        <f>(ROUND(AC3460-AC3454,1)/AC3454)</f>
        <v>8.3333333333333329E-2</v>
      </c>
      <c r="AE3460" s="113"/>
      <c r="AF3460" s="60"/>
    </row>
    <row r="3461" spans="1:32">
      <c r="A3461" s="99" t="s">
        <v>830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182</v>
      </c>
      <c r="T3461" s="14">
        <f>(O3461/100)*(K3461*$J$10)</f>
        <v>0</v>
      </c>
      <c r="U3461" s="14">
        <f>(P3461/100)*(K3461*$K$10)+(P3461/100)*(L3461*$L$10)</f>
        <v>396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11"/>
        <v>273</v>
      </c>
      <c r="Y3461" s="14">
        <f t="shared" si="1112"/>
        <v>0</v>
      </c>
      <c r="Z3461" s="14">
        <f t="shared" si="1113"/>
        <v>643.5</v>
      </c>
      <c r="AA3461" s="14">
        <f t="shared" si="1114"/>
        <v>0</v>
      </c>
      <c r="AB3461" s="14">
        <f t="shared" si="1118"/>
        <v>0</v>
      </c>
      <c r="AC3461" s="15">
        <f t="shared" si="1117"/>
        <v>916.5</v>
      </c>
      <c r="AD3461" s="48">
        <f>(ROUND(AC3461-AC3454,1)/AC3454)</f>
        <v>9.1071428571428567E-2</v>
      </c>
      <c r="AE3461" s="113"/>
      <c r="AF3461" s="60"/>
    </row>
    <row r="3462" spans="1:32">
      <c r="A3462" s="99" t="s">
        <v>831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254.8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355.20000000000005</v>
      </c>
      <c r="W3462" s="14">
        <f>(R3462/100)*(K3462*$K$11)+(R3462/100)*(L3462*$L$11)</f>
        <v>0</v>
      </c>
      <c r="X3462" s="14">
        <f t="shared" si="1111"/>
        <v>345.8</v>
      </c>
      <c r="Y3462" s="14">
        <f t="shared" si="1112"/>
        <v>0</v>
      </c>
      <c r="Z3462" s="14">
        <f t="shared" si="1113"/>
        <v>0</v>
      </c>
      <c r="AA3462" s="14">
        <f t="shared" si="1114"/>
        <v>577.20000000000005</v>
      </c>
      <c r="AB3462" s="14">
        <f t="shared" si="1118"/>
        <v>0</v>
      </c>
      <c r="AC3462" s="15">
        <f t="shared" si="1117"/>
        <v>923</v>
      </c>
      <c r="AD3462" s="48">
        <f>(ROUND(AC3462-AC3454,1)/AC3454)</f>
        <v>9.8809523809523805E-2</v>
      </c>
      <c r="AE3462" s="113"/>
      <c r="AF3462" s="60"/>
    </row>
    <row r="3463" spans="1:32">
      <c r="A3463" s="99" t="s">
        <v>832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182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396</v>
      </c>
      <c r="X3463" s="14">
        <f t="shared" si="1111"/>
        <v>273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8"/>
        <v>643.5</v>
      </c>
      <c r="AC3463" s="15">
        <f t="shared" si="1117"/>
        <v>916.5</v>
      </c>
      <c r="AD3463" s="48">
        <f>(ROUND(AC3463-AC3454,1)/AC3454)</f>
        <v>9.1071428571428567E-2</v>
      </c>
      <c r="AE3463" s="113"/>
      <c r="AF3463" s="60"/>
    </row>
    <row r="3464" spans="1:32">
      <c r="A3464" s="99" t="s">
        <v>833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11"/>
        <v>966</v>
      </c>
      <c r="Y3464" s="14">
        <f t="shared" si="1112"/>
        <v>0</v>
      </c>
      <c r="Z3464" s="14">
        <f t="shared" si="1113"/>
        <v>0</v>
      </c>
      <c r="AA3464" s="14">
        <f t="shared" si="1114"/>
        <v>0</v>
      </c>
      <c r="AB3464" s="14">
        <f t="shared" si="1118"/>
        <v>0</v>
      </c>
      <c r="AC3464" s="15">
        <f t="shared" si="1117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834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11"/>
        <v>951.9</v>
      </c>
      <c r="Y3465" s="14">
        <f t="shared" si="1112"/>
        <v>0</v>
      </c>
      <c r="Z3465" s="14">
        <f t="shared" si="1113"/>
        <v>0</v>
      </c>
      <c r="AA3465" s="14">
        <f t="shared" si="1114"/>
        <v>0</v>
      </c>
      <c r="AB3465" s="14">
        <f t="shared" si="1118"/>
        <v>0</v>
      </c>
      <c r="AC3465" s="15">
        <f t="shared" si="1117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11"/>
        <v>951.9</v>
      </c>
      <c r="Y3466" s="14">
        <f t="shared" si="1112"/>
        <v>0</v>
      </c>
      <c r="Z3466" s="14">
        <f t="shared" si="1113"/>
        <v>0</v>
      </c>
      <c r="AA3466" s="14">
        <f t="shared" si="1114"/>
        <v>0</v>
      </c>
      <c r="AB3466" s="14">
        <f t="shared" si="1118"/>
        <v>0</v>
      </c>
      <c r="AC3466" s="15">
        <f t="shared" si="1117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11"/>
        <v>907.2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8"/>
        <v>0</v>
      </c>
      <c r="AC3467" s="15">
        <f t="shared" si="1117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11"/>
        <v>1052.8000000000002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8"/>
        <v>0</v>
      </c>
      <c r="AC3468" s="15">
        <f t="shared" si="1117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9">N3469+S3469</f>
        <v>814</v>
      </c>
      <c r="Y3469" s="52">
        <f t="shared" ref="Y3469:Y3483" si="1120">O3469+T3469</f>
        <v>0</v>
      </c>
      <c r="Z3469" s="52">
        <f t="shared" ref="Z3469:Z3483" si="1121">P3469+U3469</f>
        <v>0</v>
      </c>
      <c r="AA3469" s="52">
        <f t="shared" ref="AA3469:AA3483" si="1122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801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9"/>
        <v>947.2</v>
      </c>
      <c r="Y3470" s="14">
        <f t="shared" si="1120"/>
        <v>0</v>
      </c>
      <c r="Z3470" s="14">
        <f t="shared" si="1121"/>
        <v>0</v>
      </c>
      <c r="AA3470" s="14">
        <f t="shared" si="1122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800</v>
      </c>
      <c r="AF3470" s="60"/>
    </row>
    <row r="3471" spans="1:32">
      <c r="A3471" s="99" t="s">
        <v>802</v>
      </c>
      <c r="B3471" s="91">
        <v>0</v>
      </c>
      <c r="C3471" s="21" t="s">
        <v>835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9"/>
        <v>769.6</v>
      </c>
      <c r="Y3471" s="14">
        <f t="shared" si="1120"/>
        <v>0</v>
      </c>
      <c r="Z3471" s="14">
        <f t="shared" si="1121"/>
        <v>0</v>
      </c>
      <c r="AA3471" s="14">
        <f t="shared" si="1122"/>
        <v>0</v>
      </c>
      <c r="AB3471" s="14">
        <f>R3471+W3471</f>
        <v>0</v>
      </c>
      <c r="AC3471" s="15">
        <f t="shared" ref="AC3471:AC3483" si="1123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803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9"/>
        <v>769.6</v>
      </c>
      <c r="Y3472" s="14">
        <f t="shared" si="1120"/>
        <v>0</v>
      </c>
      <c r="Z3472" s="14">
        <f t="shared" si="1121"/>
        <v>0</v>
      </c>
      <c r="AA3472" s="14">
        <f t="shared" si="1122"/>
        <v>0</v>
      </c>
      <c r="AB3472" s="14">
        <f t="shared" ref="AB3472:AB3483" si="1124">R3472+W3472</f>
        <v>0</v>
      </c>
      <c r="AC3472" s="15">
        <f t="shared" si="1123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804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9"/>
        <v>769.6</v>
      </c>
      <c r="Y3473" s="14">
        <f t="shared" si="1120"/>
        <v>0</v>
      </c>
      <c r="Z3473" s="14">
        <f t="shared" si="1121"/>
        <v>0</v>
      </c>
      <c r="AA3473" s="14">
        <f t="shared" si="1122"/>
        <v>0</v>
      </c>
      <c r="AB3473" s="14">
        <f t="shared" si="1124"/>
        <v>0</v>
      </c>
      <c r="AC3473" s="15">
        <f t="shared" si="1123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654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9"/>
        <v>769.6</v>
      </c>
      <c r="Y3474" s="14">
        <f t="shared" si="1120"/>
        <v>0</v>
      </c>
      <c r="Z3474" s="14">
        <f t="shared" si="1121"/>
        <v>0</v>
      </c>
      <c r="AA3474" s="14">
        <f t="shared" si="1122"/>
        <v>0</v>
      </c>
      <c r="AB3474" s="14">
        <f t="shared" si="1124"/>
        <v>0</v>
      </c>
      <c r="AC3474" s="15">
        <f t="shared" si="1123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595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355.2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9"/>
        <v>265.98</v>
      </c>
      <c r="Y3475" s="14">
        <f t="shared" si="1120"/>
        <v>632.70000000000005</v>
      </c>
      <c r="Z3475" s="14">
        <f t="shared" si="1121"/>
        <v>0</v>
      </c>
      <c r="AA3475" s="14">
        <f t="shared" si="1122"/>
        <v>0</v>
      </c>
      <c r="AB3475" s="14">
        <f t="shared" si="1124"/>
        <v>0</v>
      </c>
      <c r="AC3475" s="15">
        <f t="shared" si="1123"/>
        <v>898.7</v>
      </c>
      <c r="AD3475" s="48">
        <f>(ROUND(AC3475-AC3469,1)/AC3469)</f>
        <v>0.10405405405405406</v>
      </c>
      <c r="AE3475" s="113"/>
      <c r="AF3475" s="60"/>
    </row>
    <row r="3476" spans="1:32">
      <c r="A3476" s="99" t="s">
        <v>830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355.2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9"/>
        <v>265.98</v>
      </c>
      <c r="Y3476" s="14">
        <f t="shared" si="1120"/>
        <v>0</v>
      </c>
      <c r="Z3476" s="14">
        <f t="shared" si="1121"/>
        <v>632.70000000000005</v>
      </c>
      <c r="AA3476" s="14">
        <f t="shared" si="1122"/>
        <v>0</v>
      </c>
      <c r="AB3476" s="14">
        <f t="shared" si="1124"/>
        <v>0</v>
      </c>
      <c r="AC3476" s="15">
        <f t="shared" si="1123"/>
        <v>898.7</v>
      </c>
      <c r="AD3476" s="48">
        <f>(ROUND(AC3476-AC3469,1)/AC3469)</f>
        <v>0.10405405405405406</v>
      </c>
      <c r="AE3476" s="113"/>
      <c r="AF3476" s="60"/>
    </row>
    <row r="3477" spans="1:32">
      <c r="A3477" s="99" t="s">
        <v>831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355.2</v>
      </c>
      <c r="W3477" s="14">
        <f>(R3477/100)*(K3477*$K$11)+(R3477/100)*(L3477*$L$11)</f>
        <v>0</v>
      </c>
      <c r="X3477" s="14">
        <f t="shared" si="1119"/>
        <v>265.98</v>
      </c>
      <c r="Y3477" s="14">
        <f t="shared" si="1120"/>
        <v>0</v>
      </c>
      <c r="Z3477" s="14">
        <f t="shared" si="1121"/>
        <v>0</v>
      </c>
      <c r="AA3477" s="14">
        <f t="shared" si="1122"/>
        <v>632.70000000000005</v>
      </c>
      <c r="AB3477" s="14">
        <f t="shared" si="1124"/>
        <v>0</v>
      </c>
      <c r="AC3477" s="15">
        <f t="shared" si="1123"/>
        <v>898.7</v>
      </c>
      <c r="AD3477" s="48">
        <f>(ROUND(AC3477-AC3469,1)/AC3469)</f>
        <v>0.10405405405405406</v>
      </c>
      <c r="AE3477" s="113"/>
      <c r="AF3477" s="60"/>
    </row>
    <row r="3478" spans="1:32">
      <c r="A3478" s="99" t="s">
        <v>832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355.2</v>
      </c>
      <c r="X3478" s="14">
        <f t="shared" si="1119"/>
        <v>265.98</v>
      </c>
      <c r="Y3478" s="14">
        <f t="shared" si="1120"/>
        <v>0</v>
      </c>
      <c r="Z3478" s="14">
        <f t="shared" si="1121"/>
        <v>0</v>
      </c>
      <c r="AA3478" s="14">
        <f t="shared" si="1122"/>
        <v>0</v>
      </c>
      <c r="AB3478" s="14">
        <f t="shared" si="1124"/>
        <v>632.70000000000005</v>
      </c>
      <c r="AC3478" s="15">
        <f t="shared" si="1123"/>
        <v>898.7</v>
      </c>
      <c r="AD3478" s="48">
        <f>(ROUND(AC3478-AC3469,1)/AC3469)</f>
        <v>0.10405405405405406</v>
      </c>
      <c r="AE3478" s="113"/>
      <c r="AF3478" s="60"/>
    </row>
    <row r="3479" spans="1:32">
      <c r="A3479" s="99" t="s">
        <v>833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119"/>
        <v>943.5</v>
      </c>
      <c r="Y3479" s="14">
        <f t="shared" si="1120"/>
        <v>0</v>
      </c>
      <c r="Z3479" s="14">
        <f t="shared" si="1121"/>
        <v>0</v>
      </c>
      <c r="AA3479" s="14">
        <f t="shared" si="1122"/>
        <v>0</v>
      </c>
      <c r="AB3479" s="14">
        <f t="shared" si="1124"/>
        <v>0</v>
      </c>
      <c r="AC3479" s="15">
        <f t="shared" si="1123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834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9"/>
        <v>943.5</v>
      </c>
      <c r="Y3480" s="14">
        <f t="shared" si="1120"/>
        <v>0</v>
      </c>
      <c r="Z3480" s="14">
        <f t="shared" si="1121"/>
        <v>0</v>
      </c>
      <c r="AA3480" s="14">
        <f t="shared" si="1122"/>
        <v>0</v>
      </c>
      <c r="AB3480" s="14">
        <f t="shared" si="1124"/>
        <v>0</v>
      </c>
      <c r="AC3480" s="15">
        <f t="shared" si="1123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9"/>
        <v>943.5</v>
      </c>
      <c r="Y3481" s="14">
        <f t="shared" si="1120"/>
        <v>0</v>
      </c>
      <c r="Z3481" s="14">
        <f t="shared" si="1121"/>
        <v>0</v>
      </c>
      <c r="AA3481" s="14">
        <f t="shared" si="1122"/>
        <v>0</v>
      </c>
      <c r="AB3481" s="14">
        <f t="shared" si="1124"/>
        <v>0</v>
      </c>
      <c r="AC3481" s="15">
        <f t="shared" si="1123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9"/>
        <v>867.28</v>
      </c>
      <c r="Y3482" s="14">
        <f t="shared" si="1120"/>
        <v>0</v>
      </c>
      <c r="Z3482" s="14">
        <f t="shared" si="1121"/>
        <v>0</v>
      </c>
      <c r="AA3482" s="14">
        <f t="shared" si="1122"/>
        <v>0</v>
      </c>
      <c r="AB3482" s="14">
        <f t="shared" si="1124"/>
        <v>0</v>
      </c>
      <c r="AC3482" s="15">
        <f t="shared" si="1123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766.64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9"/>
        <v>1062.6399999999999</v>
      </c>
      <c r="Y3483" s="14">
        <f t="shared" si="1120"/>
        <v>0</v>
      </c>
      <c r="Z3483" s="14">
        <f t="shared" si="1121"/>
        <v>0</v>
      </c>
      <c r="AA3483" s="14">
        <f t="shared" si="1122"/>
        <v>0</v>
      </c>
      <c r="AB3483" s="14">
        <f t="shared" si="1124"/>
        <v>0</v>
      </c>
      <c r="AC3483" s="15">
        <f t="shared" si="1123"/>
        <v>1062.5999999999999</v>
      </c>
      <c r="AD3483" s="48">
        <f>(ROUND(AC3483-AC3469,1)/AC3469)</f>
        <v>0.30540540540540539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25">N3484+S3484</f>
        <v>843.2</v>
      </c>
      <c r="Y3484" s="52">
        <f t="shared" ref="Y3484:Y3513" si="1126">O3484+T3484</f>
        <v>0</v>
      </c>
      <c r="Z3484" s="52">
        <f t="shared" ref="Z3484:Z3513" si="1127">P3484+U3484</f>
        <v>0</v>
      </c>
      <c r="AA3484" s="52">
        <f t="shared" ref="AA3484:AA3513" si="1128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801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25"/>
        <v>962.88000000000011</v>
      </c>
      <c r="Y3485" s="14">
        <f t="shared" si="1126"/>
        <v>0</v>
      </c>
      <c r="Z3485" s="14">
        <f t="shared" si="1127"/>
        <v>0</v>
      </c>
      <c r="AA3485" s="14">
        <f t="shared" si="1128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800</v>
      </c>
      <c r="AF3485" s="60"/>
    </row>
    <row r="3486" spans="1:32">
      <c r="A3486" s="99" t="s">
        <v>802</v>
      </c>
      <c r="B3486" s="93">
        <v>0</v>
      </c>
      <c r="C3486" s="21" t="s">
        <v>835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25"/>
        <v>786.08</v>
      </c>
      <c r="Y3486" s="14">
        <f t="shared" si="1126"/>
        <v>0</v>
      </c>
      <c r="Z3486" s="14">
        <f t="shared" si="1127"/>
        <v>0</v>
      </c>
      <c r="AA3486" s="14">
        <f t="shared" si="1128"/>
        <v>0</v>
      </c>
      <c r="AB3486" s="14">
        <f>R3486+W3486</f>
        <v>0</v>
      </c>
      <c r="AC3486" s="15">
        <f t="shared" ref="AC3486:AC3498" si="1129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803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25"/>
        <v>786.08</v>
      </c>
      <c r="Y3487" s="14">
        <f t="shared" si="1126"/>
        <v>0</v>
      </c>
      <c r="Z3487" s="14">
        <f t="shared" si="1127"/>
        <v>0</v>
      </c>
      <c r="AA3487" s="14">
        <f t="shared" si="1128"/>
        <v>0</v>
      </c>
      <c r="AB3487" s="14">
        <f t="shared" ref="AB3487:AB3498" si="1130">R3487+W3487</f>
        <v>0</v>
      </c>
      <c r="AC3487" s="15">
        <f t="shared" si="1129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804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25"/>
        <v>786.08</v>
      </c>
      <c r="Y3488" s="14">
        <f t="shared" si="1126"/>
        <v>0</v>
      </c>
      <c r="Z3488" s="14">
        <f t="shared" si="1127"/>
        <v>0</v>
      </c>
      <c r="AA3488" s="14">
        <f t="shared" si="1128"/>
        <v>0</v>
      </c>
      <c r="AB3488" s="14">
        <f t="shared" si="1130"/>
        <v>0</v>
      </c>
      <c r="AC3488" s="15">
        <f t="shared" si="1129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654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25"/>
        <v>786.08</v>
      </c>
      <c r="Y3489" s="14">
        <f t="shared" si="1126"/>
        <v>0</v>
      </c>
      <c r="Z3489" s="14">
        <f t="shared" si="1127"/>
        <v>0</v>
      </c>
      <c r="AA3489" s="14">
        <f t="shared" si="1128"/>
        <v>0</v>
      </c>
      <c r="AB3489" s="14">
        <f t="shared" si="1130"/>
        <v>0</v>
      </c>
      <c r="AC3489" s="15">
        <f t="shared" si="1129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595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25"/>
        <v>274.04000000000002</v>
      </c>
      <c r="Y3490" s="14">
        <f t="shared" si="1126"/>
        <v>624</v>
      </c>
      <c r="Z3490" s="14">
        <f t="shared" si="1127"/>
        <v>0</v>
      </c>
      <c r="AA3490" s="14">
        <f t="shared" si="1128"/>
        <v>0</v>
      </c>
      <c r="AB3490" s="14">
        <f t="shared" si="1130"/>
        <v>0</v>
      </c>
      <c r="AC3490" s="15">
        <f t="shared" si="1129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830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25"/>
        <v>229.84</v>
      </c>
      <c r="Y3491" s="14">
        <f t="shared" si="1126"/>
        <v>0</v>
      </c>
      <c r="Z3491" s="14">
        <f t="shared" si="1127"/>
        <v>666</v>
      </c>
      <c r="AA3491" s="14">
        <f t="shared" si="1128"/>
        <v>0</v>
      </c>
      <c r="AB3491" s="14">
        <f t="shared" si="1130"/>
        <v>0</v>
      </c>
      <c r="AC3491" s="15">
        <f t="shared" si="1129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831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25"/>
        <v>185.64000000000001</v>
      </c>
      <c r="Y3492" s="14">
        <f t="shared" si="1126"/>
        <v>0</v>
      </c>
      <c r="Z3492" s="14">
        <f t="shared" si="1127"/>
        <v>0</v>
      </c>
      <c r="AA3492" s="14">
        <f t="shared" si="1128"/>
        <v>705</v>
      </c>
      <c r="AB3492" s="14">
        <f t="shared" si="1130"/>
        <v>0</v>
      </c>
      <c r="AC3492" s="15">
        <f t="shared" si="1129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832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25"/>
        <v>229.84</v>
      </c>
      <c r="Y3493" s="14">
        <f t="shared" si="1126"/>
        <v>0</v>
      </c>
      <c r="Z3493" s="14">
        <f t="shared" si="1127"/>
        <v>0</v>
      </c>
      <c r="AA3493" s="14">
        <f t="shared" si="1128"/>
        <v>0</v>
      </c>
      <c r="AB3493" s="14">
        <f t="shared" si="1130"/>
        <v>666</v>
      </c>
      <c r="AC3493" s="15">
        <f t="shared" si="1129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833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204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530.4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25"/>
        <v>734.4</v>
      </c>
      <c r="Y3494" s="14">
        <f t="shared" si="1126"/>
        <v>0</v>
      </c>
      <c r="Z3494" s="14">
        <f t="shared" si="1127"/>
        <v>0</v>
      </c>
      <c r="AA3494" s="14">
        <f t="shared" si="1128"/>
        <v>0</v>
      </c>
      <c r="AB3494" s="14">
        <f t="shared" si="1130"/>
        <v>0</v>
      </c>
      <c r="AC3494" s="15">
        <f t="shared" si="1129"/>
        <v>734.4</v>
      </c>
      <c r="AD3494" s="48">
        <f>(ROUND(AC3494-AC3484,1)/AC3484)</f>
        <v>-0.12903225806451613</v>
      </c>
      <c r="AE3494" s="113"/>
      <c r="AF3494" s="60"/>
    </row>
    <row r="3495" spans="1:32">
      <c r="A3495" s="99" t="s">
        <v>834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25"/>
        <v>930</v>
      </c>
      <c r="Y3495" s="14">
        <f t="shared" si="1126"/>
        <v>0</v>
      </c>
      <c r="Z3495" s="14">
        <f t="shared" si="1127"/>
        <v>0</v>
      </c>
      <c r="AA3495" s="14">
        <f t="shared" si="1128"/>
        <v>0</v>
      </c>
      <c r="AB3495" s="14">
        <f t="shared" si="1130"/>
        <v>0</v>
      </c>
      <c r="AC3495" s="15">
        <f t="shared" si="1129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25"/>
        <v>930</v>
      </c>
      <c r="Y3496" s="14">
        <f t="shared" si="1126"/>
        <v>0</v>
      </c>
      <c r="Z3496" s="14">
        <f t="shared" si="1127"/>
        <v>0</v>
      </c>
      <c r="AA3496" s="14">
        <f t="shared" si="1128"/>
        <v>0</v>
      </c>
      <c r="AB3496" s="14">
        <f t="shared" si="1130"/>
        <v>0</v>
      </c>
      <c r="AC3496" s="15">
        <f t="shared" si="1129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25"/>
        <v>926.97600000000011</v>
      </c>
      <c r="Y3497" s="14">
        <f t="shared" si="1126"/>
        <v>0</v>
      </c>
      <c r="Z3497" s="14">
        <f t="shared" si="1127"/>
        <v>0</v>
      </c>
      <c r="AA3497" s="14">
        <f t="shared" si="1128"/>
        <v>0</v>
      </c>
      <c r="AB3497" s="14">
        <f t="shared" si="1130"/>
        <v>0</v>
      </c>
      <c r="AC3497" s="15">
        <f t="shared" si="1129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25"/>
        <v>1037.9520000000002</v>
      </c>
      <c r="Y3498" s="14">
        <f t="shared" si="1126"/>
        <v>0</v>
      </c>
      <c r="Z3498" s="14">
        <f t="shared" si="1127"/>
        <v>0</v>
      </c>
      <c r="AA3498" s="14">
        <f t="shared" si="1128"/>
        <v>0</v>
      </c>
      <c r="AB3498" s="14">
        <f t="shared" si="1130"/>
        <v>0</v>
      </c>
      <c r="AC3498" s="15">
        <f t="shared" si="1129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879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25"/>
        <v>840</v>
      </c>
      <c r="Y3499" s="52">
        <f t="shared" si="1126"/>
        <v>0</v>
      </c>
      <c r="Z3499" s="52">
        <f t="shared" si="1127"/>
        <v>0</v>
      </c>
      <c r="AA3499" s="52">
        <f t="shared" si="1128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801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25"/>
        <v>960</v>
      </c>
      <c r="Y3500" s="14">
        <f t="shared" si="1126"/>
        <v>0</v>
      </c>
      <c r="Z3500" s="14">
        <f t="shared" si="1127"/>
        <v>0</v>
      </c>
      <c r="AA3500" s="14">
        <f t="shared" si="1128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800</v>
      </c>
      <c r="AF3500" s="60"/>
    </row>
    <row r="3501" spans="1:32">
      <c r="A3501" s="99" t="s">
        <v>802</v>
      </c>
      <c r="B3501" s="91">
        <v>16</v>
      </c>
      <c r="C3501" s="21" t="s">
        <v>835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25"/>
        <v>786</v>
      </c>
      <c r="Y3501" s="14">
        <f t="shared" si="1126"/>
        <v>0</v>
      </c>
      <c r="Z3501" s="14">
        <f t="shared" si="1127"/>
        <v>0</v>
      </c>
      <c r="AA3501" s="14">
        <f t="shared" si="1128"/>
        <v>0</v>
      </c>
      <c r="AB3501" s="14">
        <f>R3501+W3501</f>
        <v>0</v>
      </c>
      <c r="AC3501" s="15">
        <f t="shared" ref="AC3501:AC3513" si="1131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803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25"/>
        <v>786</v>
      </c>
      <c r="Y3502" s="14">
        <f t="shared" si="1126"/>
        <v>0</v>
      </c>
      <c r="Z3502" s="14">
        <f t="shared" si="1127"/>
        <v>0</v>
      </c>
      <c r="AA3502" s="14">
        <f t="shared" si="1128"/>
        <v>0</v>
      </c>
      <c r="AB3502" s="14">
        <f t="shared" ref="AB3502:AB3513" si="1132">R3502+W3502</f>
        <v>0</v>
      </c>
      <c r="AC3502" s="15">
        <f t="shared" si="1131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804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25"/>
        <v>786</v>
      </c>
      <c r="Y3503" s="14">
        <f t="shared" si="1126"/>
        <v>0</v>
      </c>
      <c r="Z3503" s="14">
        <f t="shared" si="1127"/>
        <v>0</v>
      </c>
      <c r="AA3503" s="14">
        <f t="shared" si="1128"/>
        <v>0</v>
      </c>
      <c r="AB3503" s="14">
        <f t="shared" si="1132"/>
        <v>0</v>
      </c>
      <c r="AC3503" s="15">
        <f t="shared" si="1131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654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25"/>
        <v>786</v>
      </c>
      <c r="Y3504" s="14">
        <f t="shared" si="1126"/>
        <v>0</v>
      </c>
      <c r="Z3504" s="14">
        <f t="shared" si="1127"/>
        <v>0</v>
      </c>
      <c r="AA3504" s="14">
        <f t="shared" si="1128"/>
        <v>0</v>
      </c>
      <c r="AB3504" s="14">
        <f t="shared" si="1132"/>
        <v>0</v>
      </c>
      <c r="AC3504" s="15">
        <f t="shared" si="1131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595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25"/>
        <v>273</v>
      </c>
      <c r="Y3505" s="14">
        <f t="shared" si="1126"/>
        <v>657</v>
      </c>
      <c r="Z3505" s="14">
        <f t="shared" si="1127"/>
        <v>0</v>
      </c>
      <c r="AA3505" s="14">
        <f t="shared" si="1128"/>
        <v>0</v>
      </c>
      <c r="AB3505" s="14">
        <f t="shared" si="1132"/>
        <v>0</v>
      </c>
      <c r="AC3505" s="15">
        <f t="shared" si="1131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830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25"/>
        <v>273</v>
      </c>
      <c r="Y3506" s="14">
        <f t="shared" si="1126"/>
        <v>0</v>
      </c>
      <c r="Z3506" s="14">
        <f t="shared" si="1127"/>
        <v>657</v>
      </c>
      <c r="AA3506" s="14">
        <f t="shared" si="1128"/>
        <v>0</v>
      </c>
      <c r="AB3506" s="14">
        <f t="shared" si="1132"/>
        <v>0</v>
      </c>
      <c r="AC3506" s="15">
        <f t="shared" si="1131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831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25"/>
        <v>273</v>
      </c>
      <c r="Y3507" s="14">
        <f t="shared" si="1126"/>
        <v>0</v>
      </c>
      <c r="Z3507" s="14">
        <f t="shared" si="1127"/>
        <v>0</v>
      </c>
      <c r="AA3507" s="14">
        <f t="shared" si="1128"/>
        <v>657</v>
      </c>
      <c r="AB3507" s="14">
        <f t="shared" si="1132"/>
        <v>0</v>
      </c>
      <c r="AC3507" s="15">
        <f t="shared" si="1131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832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25"/>
        <v>273</v>
      </c>
      <c r="Y3508" s="14">
        <f t="shared" si="1126"/>
        <v>0</v>
      </c>
      <c r="Z3508" s="14">
        <f t="shared" si="1127"/>
        <v>0</v>
      </c>
      <c r="AA3508" s="14">
        <f t="shared" si="1128"/>
        <v>0</v>
      </c>
      <c r="AB3508" s="14">
        <f t="shared" si="1132"/>
        <v>657</v>
      </c>
      <c r="AC3508" s="15">
        <f t="shared" si="1131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833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125"/>
        <v>981</v>
      </c>
      <c r="Y3509" s="14">
        <f t="shared" si="1126"/>
        <v>0</v>
      </c>
      <c r="Z3509" s="14">
        <f t="shared" si="1127"/>
        <v>0</v>
      </c>
      <c r="AA3509" s="14">
        <f t="shared" si="1128"/>
        <v>0</v>
      </c>
      <c r="AB3509" s="14">
        <f t="shared" si="1132"/>
        <v>0</v>
      </c>
      <c r="AC3509" s="15">
        <f t="shared" si="1131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834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25"/>
        <v>981</v>
      </c>
      <c r="Y3510" s="14">
        <f t="shared" si="1126"/>
        <v>0</v>
      </c>
      <c r="Z3510" s="14">
        <f t="shared" si="1127"/>
        <v>0</v>
      </c>
      <c r="AA3510" s="14">
        <f t="shared" si="1128"/>
        <v>0</v>
      </c>
      <c r="AB3510" s="14">
        <f t="shared" si="1132"/>
        <v>0</v>
      </c>
      <c r="AC3510" s="15">
        <f t="shared" si="1131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25"/>
        <v>981</v>
      </c>
      <c r="Y3511" s="14">
        <f t="shared" si="1126"/>
        <v>0</v>
      </c>
      <c r="Z3511" s="14">
        <f t="shared" si="1127"/>
        <v>0</v>
      </c>
      <c r="AA3511" s="14">
        <f t="shared" si="1128"/>
        <v>0</v>
      </c>
      <c r="AB3511" s="14">
        <f t="shared" si="1132"/>
        <v>0</v>
      </c>
      <c r="AC3511" s="15">
        <f t="shared" si="1131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25"/>
        <v>904.8</v>
      </c>
      <c r="Y3512" s="14">
        <f t="shared" si="1126"/>
        <v>0</v>
      </c>
      <c r="Z3512" s="14">
        <f t="shared" si="1127"/>
        <v>0</v>
      </c>
      <c r="AA3512" s="14">
        <f t="shared" si="1128"/>
        <v>0</v>
      </c>
      <c r="AB3512" s="14">
        <f t="shared" si="1132"/>
        <v>0</v>
      </c>
      <c r="AC3512" s="15">
        <f t="shared" si="1131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25"/>
        <v>1068</v>
      </c>
      <c r="Y3513" s="14">
        <f t="shared" si="1126"/>
        <v>0</v>
      </c>
      <c r="Z3513" s="14">
        <f t="shared" si="1127"/>
        <v>0</v>
      </c>
      <c r="AA3513" s="14">
        <f t="shared" si="1128"/>
        <v>0</v>
      </c>
      <c r="AB3513" s="14">
        <f t="shared" si="1132"/>
        <v>0</v>
      </c>
      <c r="AC3513" s="15">
        <f t="shared" si="1131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880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33">N3514+S3514</f>
        <v>842.40000000000009</v>
      </c>
      <c r="Y3514" s="52">
        <f t="shared" ref="Y3514:Y3528" si="1134">O3514+T3514</f>
        <v>0</v>
      </c>
      <c r="Z3514" s="52">
        <f t="shared" ref="Z3514:Z3528" si="1135">P3514+U3514</f>
        <v>0</v>
      </c>
      <c r="AA3514" s="52">
        <f t="shared" ref="AA3514:AA3528" si="1136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801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33"/>
        <v>972</v>
      </c>
      <c r="Y3515" s="14">
        <f t="shared" si="1134"/>
        <v>0</v>
      </c>
      <c r="Z3515" s="14">
        <f t="shared" si="1135"/>
        <v>0</v>
      </c>
      <c r="AA3515" s="14">
        <f t="shared" si="1136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800</v>
      </c>
      <c r="AF3515" s="60"/>
    </row>
    <row r="3516" spans="1:32">
      <c r="A3516" s="99" t="s">
        <v>802</v>
      </c>
      <c r="B3516" s="93">
        <v>12</v>
      </c>
      <c r="C3516" s="21" t="s">
        <v>835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33"/>
        <v>790.56</v>
      </c>
      <c r="Y3516" s="14">
        <f t="shared" si="1134"/>
        <v>0</v>
      </c>
      <c r="Z3516" s="14">
        <f t="shared" si="1135"/>
        <v>0</v>
      </c>
      <c r="AA3516" s="14">
        <f t="shared" si="1136"/>
        <v>0</v>
      </c>
      <c r="AB3516" s="14">
        <f>R3516+W3516</f>
        <v>0</v>
      </c>
      <c r="AC3516" s="15">
        <f t="shared" ref="AC3516:AC3528" si="1137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803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33"/>
        <v>790.56</v>
      </c>
      <c r="Y3517" s="14">
        <f t="shared" si="1134"/>
        <v>0</v>
      </c>
      <c r="Z3517" s="14">
        <f t="shared" si="1135"/>
        <v>0</v>
      </c>
      <c r="AA3517" s="14">
        <f t="shared" si="1136"/>
        <v>0</v>
      </c>
      <c r="AB3517" s="14">
        <f t="shared" ref="AB3517:AB3528" si="1138">R3517+W3517</f>
        <v>0</v>
      </c>
      <c r="AC3517" s="15">
        <f t="shared" si="1137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804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33"/>
        <v>790.56</v>
      </c>
      <c r="Y3518" s="14">
        <f t="shared" si="1134"/>
        <v>0</v>
      </c>
      <c r="Z3518" s="14">
        <f t="shared" si="1135"/>
        <v>0</v>
      </c>
      <c r="AA3518" s="14">
        <f t="shared" si="1136"/>
        <v>0</v>
      </c>
      <c r="AB3518" s="14">
        <f t="shared" si="1138"/>
        <v>0</v>
      </c>
      <c r="AC3518" s="15">
        <f t="shared" si="1137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654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33"/>
        <v>790.56</v>
      </c>
      <c r="Y3519" s="14">
        <f t="shared" si="1134"/>
        <v>0</v>
      </c>
      <c r="Z3519" s="14">
        <f t="shared" si="1135"/>
        <v>0</v>
      </c>
      <c r="AA3519" s="14">
        <f t="shared" si="1136"/>
        <v>0</v>
      </c>
      <c r="AB3519" s="14">
        <f t="shared" si="1138"/>
        <v>0</v>
      </c>
      <c r="AC3519" s="15">
        <f t="shared" si="1137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595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408.24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33"/>
        <v>273.77999999999997</v>
      </c>
      <c r="Y3520" s="14">
        <f t="shared" si="1134"/>
        <v>651.24</v>
      </c>
      <c r="Z3520" s="14">
        <f t="shared" si="1135"/>
        <v>0</v>
      </c>
      <c r="AA3520" s="14">
        <f t="shared" si="1136"/>
        <v>0</v>
      </c>
      <c r="AB3520" s="14">
        <f t="shared" si="1138"/>
        <v>0</v>
      </c>
      <c r="AC3520" s="15">
        <f t="shared" si="1137"/>
        <v>925</v>
      </c>
      <c r="AD3520" s="48">
        <f>(ROUND(AC3520-AC3514,1)/AC3514)</f>
        <v>9.8053181386514712E-2</v>
      </c>
      <c r="AE3520" s="113"/>
      <c r="AF3520" s="60"/>
    </row>
    <row r="3521" spans="1:32">
      <c r="A3521" s="99" t="s">
        <v>830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408.24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33"/>
        <v>273.77999999999997</v>
      </c>
      <c r="Y3521" s="14">
        <f t="shared" si="1134"/>
        <v>0</v>
      </c>
      <c r="Z3521" s="14">
        <f t="shared" si="1135"/>
        <v>651.24</v>
      </c>
      <c r="AA3521" s="14">
        <f t="shared" si="1136"/>
        <v>0</v>
      </c>
      <c r="AB3521" s="14">
        <f t="shared" si="1138"/>
        <v>0</v>
      </c>
      <c r="AC3521" s="15">
        <f t="shared" si="1137"/>
        <v>925</v>
      </c>
      <c r="AD3521" s="48">
        <f>(ROUND(AC3521-AC3514,1)/AC3514)</f>
        <v>9.8053181386514712E-2</v>
      </c>
      <c r="AE3521" s="113"/>
      <c r="AF3521" s="60"/>
    </row>
    <row r="3522" spans="1:32">
      <c r="A3522" s="99" t="s">
        <v>831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408.24</v>
      </c>
      <c r="W3522" s="14">
        <f>(R3522/100)*(K3522*$K$11)+(R3522/100)*(L3522*$L$11)</f>
        <v>0</v>
      </c>
      <c r="X3522" s="14">
        <f t="shared" si="1133"/>
        <v>273.77999999999997</v>
      </c>
      <c r="Y3522" s="14">
        <f t="shared" si="1134"/>
        <v>0</v>
      </c>
      <c r="Z3522" s="14">
        <f t="shared" si="1135"/>
        <v>0</v>
      </c>
      <c r="AA3522" s="14">
        <f t="shared" si="1136"/>
        <v>651.24</v>
      </c>
      <c r="AB3522" s="14">
        <f t="shared" si="1138"/>
        <v>0</v>
      </c>
      <c r="AC3522" s="15">
        <f t="shared" si="1137"/>
        <v>925</v>
      </c>
      <c r="AD3522" s="48">
        <f>(ROUND(AC3522-AC3514,1)/AC3514)</f>
        <v>9.8053181386514712E-2</v>
      </c>
      <c r="AE3522" s="113"/>
      <c r="AF3522" s="60"/>
    </row>
    <row r="3523" spans="1:32">
      <c r="A3523" s="99" t="s">
        <v>832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408.24</v>
      </c>
      <c r="X3523" s="14">
        <f t="shared" si="1133"/>
        <v>273.77999999999997</v>
      </c>
      <c r="Y3523" s="14">
        <f t="shared" si="1134"/>
        <v>0</v>
      </c>
      <c r="Z3523" s="14">
        <f t="shared" si="1135"/>
        <v>0</v>
      </c>
      <c r="AA3523" s="14">
        <f t="shared" si="1136"/>
        <v>0</v>
      </c>
      <c r="AB3523" s="14">
        <f t="shared" si="1138"/>
        <v>651.24</v>
      </c>
      <c r="AC3523" s="15">
        <f t="shared" si="1137"/>
        <v>925</v>
      </c>
      <c r="AD3523" s="48">
        <f>(ROUND(AC3523-AC3514,1)/AC3514)</f>
        <v>9.8053181386514712E-2</v>
      </c>
      <c r="AE3523" s="113"/>
      <c r="AF3523" s="60"/>
    </row>
    <row r="3524" spans="1:32">
      <c r="A3524" s="99" t="s">
        <v>833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33"/>
        <v>972.00000000000011</v>
      </c>
      <c r="Y3524" s="14">
        <f t="shared" si="1134"/>
        <v>0</v>
      </c>
      <c r="Z3524" s="14">
        <f t="shared" si="1135"/>
        <v>0</v>
      </c>
      <c r="AA3524" s="14">
        <f t="shared" si="1136"/>
        <v>0</v>
      </c>
      <c r="AB3524" s="14">
        <f t="shared" si="1138"/>
        <v>0</v>
      </c>
      <c r="AC3524" s="15">
        <f t="shared" si="1137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834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33"/>
        <v>972.00000000000011</v>
      </c>
      <c r="Y3525" s="14">
        <f t="shared" si="1134"/>
        <v>0</v>
      </c>
      <c r="Z3525" s="14">
        <f t="shared" si="1135"/>
        <v>0</v>
      </c>
      <c r="AA3525" s="14">
        <f t="shared" si="1136"/>
        <v>0</v>
      </c>
      <c r="AB3525" s="14">
        <f t="shared" si="1138"/>
        <v>0</v>
      </c>
      <c r="AC3525" s="15">
        <f t="shared" si="1137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33"/>
        <v>972.00000000000011</v>
      </c>
      <c r="Y3526" s="14">
        <f t="shared" si="1134"/>
        <v>0</v>
      </c>
      <c r="Z3526" s="14">
        <f t="shared" si="1135"/>
        <v>0</v>
      </c>
      <c r="AA3526" s="14">
        <f t="shared" si="1136"/>
        <v>0</v>
      </c>
      <c r="AB3526" s="14">
        <f t="shared" si="1138"/>
        <v>0</v>
      </c>
      <c r="AC3526" s="15">
        <f t="shared" si="1137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33"/>
        <v>894.24</v>
      </c>
      <c r="Y3527" s="14">
        <f t="shared" si="1134"/>
        <v>0</v>
      </c>
      <c r="Z3527" s="14">
        <f t="shared" si="1135"/>
        <v>0</v>
      </c>
      <c r="AA3527" s="14">
        <f t="shared" si="1136"/>
        <v>0</v>
      </c>
      <c r="AB3527" s="14">
        <f t="shared" si="1138"/>
        <v>0</v>
      </c>
      <c r="AC3527" s="15">
        <f t="shared" si="1137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33"/>
        <v>1101.5999999999999</v>
      </c>
      <c r="Y3528" s="14">
        <f t="shared" si="1134"/>
        <v>0</v>
      </c>
      <c r="Z3528" s="14">
        <f t="shared" si="1135"/>
        <v>0</v>
      </c>
      <c r="AA3528" s="14">
        <f t="shared" si="1136"/>
        <v>0</v>
      </c>
      <c r="AB3528" s="14">
        <f t="shared" si="1138"/>
        <v>0</v>
      </c>
      <c r="AC3528" s="15">
        <f t="shared" si="1137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881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9">N3529+S3529</f>
        <v>816</v>
      </c>
      <c r="Y3529" s="52">
        <f t="shared" ref="Y3529:Y3543" si="1140">O3529+T3529</f>
        <v>0</v>
      </c>
      <c r="Z3529" s="52">
        <f t="shared" ref="Z3529:Z3543" si="1141">P3529+U3529</f>
        <v>0</v>
      </c>
      <c r="AA3529" s="52">
        <f t="shared" ref="AA3529:AA3543" si="1142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801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9"/>
        <v>938.4</v>
      </c>
      <c r="Y3530" s="14">
        <f t="shared" si="1140"/>
        <v>0</v>
      </c>
      <c r="Z3530" s="14">
        <f t="shared" si="1141"/>
        <v>0</v>
      </c>
      <c r="AA3530" s="14">
        <f t="shared" si="1142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802</v>
      </c>
      <c r="B3531" s="91">
        <v>0</v>
      </c>
      <c r="C3531" s="21" t="s">
        <v>835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9"/>
        <v>768.4</v>
      </c>
      <c r="Y3531" s="14">
        <f t="shared" si="1140"/>
        <v>0</v>
      </c>
      <c r="Z3531" s="14">
        <f t="shared" si="1141"/>
        <v>0</v>
      </c>
      <c r="AA3531" s="14">
        <f t="shared" si="1142"/>
        <v>0</v>
      </c>
      <c r="AB3531" s="14">
        <f>R3531+W3531</f>
        <v>0</v>
      </c>
      <c r="AC3531" s="15">
        <f t="shared" ref="AC3531:AC3543" si="1143">ROUND(X3531+Y3531+Z3531+AA3531+AB3531,1)</f>
        <v>768.4</v>
      </c>
      <c r="AD3531" s="48">
        <f>(ROUND(AC3531-AC3529,1)/AC3529)</f>
        <v>-5.8333333333333334E-2</v>
      </c>
      <c r="AE3531" s="113" t="s">
        <v>800</v>
      </c>
      <c r="AF3531" s="60"/>
    </row>
    <row r="3532" spans="1:32">
      <c r="A3532" s="99" t="s">
        <v>803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9"/>
        <v>768.4</v>
      </c>
      <c r="Y3532" s="14">
        <f t="shared" si="1140"/>
        <v>0</v>
      </c>
      <c r="Z3532" s="14">
        <f t="shared" si="1141"/>
        <v>0</v>
      </c>
      <c r="AA3532" s="14">
        <f t="shared" si="1142"/>
        <v>0</v>
      </c>
      <c r="AB3532" s="14">
        <f t="shared" ref="AB3532:AB3543" si="1144">R3532+W3532</f>
        <v>0</v>
      </c>
      <c r="AC3532" s="15">
        <f t="shared" si="1143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804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9"/>
        <v>768.4</v>
      </c>
      <c r="Y3533" s="14">
        <f t="shared" si="1140"/>
        <v>0</v>
      </c>
      <c r="Z3533" s="14">
        <f t="shared" si="1141"/>
        <v>0</v>
      </c>
      <c r="AA3533" s="14">
        <f t="shared" si="1142"/>
        <v>0</v>
      </c>
      <c r="AB3533" s="14">
        <f t="shared" si="1144"/>
        <v>0</v>
      </c>
      <c r="AC3533" s="15">
        <f t="shared" si="1143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654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9"/>
        <v>768.4</v>
      </c>
      <c r="Y3534" s="14">
        <f t="shared" si="1140"/>
        <v>0</v>
      </c>
      <c r="Z3534" s="14">
        <f t="shared" si="1141"/>
        <v>0</v>
      </c>
      <c r="AA3534" s="14">
        <f t="shared" si="1142"/>
        <v>0</v>
      </c>
      <c r="AB3534" s="14">
        <f t="shared" si="1144"/>
        <v>0</v>
      </c>
      <c r="AC3534" s="15">
        <f t="shared" si="1143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595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9"/>
        <v>265.2</v>
      </c>
      <c r="Y3535" s="14">
        <f t="shared" si="1140"/>
        <v>632.4</v>
      </c>
      <c r="Z3535" s="14">
        <f t="shared" si="1141"/>
        <v>0</v>
      </c>
      <c r="AA3535" s="14">
        <f t="shared" si="1142"/>
        <v>0</v>
      </c>
      <c r="AB3535" s="14">
        <f t="shared" si="1144"/>
        <v>0</v>
      </c>
      <c r="AC3535" s="15">
        <f t="shared" si="1143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830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9"/>
        <v>265.2</v>
      </c>
      <c r="Y3536" s="14">
        <f t="shared" si="1140"/>
        <v>0</v>
      </c>
      <c r="Z3536" s="14">
        <f t="shared" si="1141"/>
        <v>632.4</v>
      </c>
      <c r="AA3536" s="14">
        <f t="shared" si="1142"/>
        <v>0</v>
      </c>
      <c r="AB3536" s="14">
        <f t="shared" si="1144"/>
        <v>0</v>
      </c>
      <c r="AC3536" s="15">
        <f t="shared" si="1143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831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9"/>
        <v>265.2</v>
      </c>
      <c r="Y3537" s="14">
        <f t="shared" si="1140"/>
        <v>0</v>
      </c>
      <c r="Z3537" s="14">
        <f t="shared" si="1141"/>
        <v>0</v>
      </c>
      <c r="AA3537" s="14">
        <f t="shared" si="1142"/>
        <v>632.4</v>
      </c>
      <c r="AB3537" s="14">
        <f t="shared" si="1144"/>
        <v>0</v>
      </c>
      <c r="AC3537" s="15">
        <f t="shared" si="1143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832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9"/>
        <v>265.2</v>
      </c>
      <c r="Y3538" s="14">
        <f t="shared" si="1140"/>
        <v>0</v>
      </c>
      <c r="Z3538" s="14">
        <f t="shared" si="1141"/>
        <v>0</v>
      </c>
      <c r="AA3538" s="14">
        <f t="shared" si="1142"/>
        <v>0</v>
      </c>
      <c r="AB3538" s="14">
        <f t="shared" si="1144"/>
        <v>632.4</v>
      </c>
      <c r="AC3538" s="15">
        <f t="shared" si="1143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833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39"/>
        <v>948.59999999999991</v>
      </c>
      <c r="Y3539" s="14">
        <f t="shared" si="1140"/>
        <v>0</v>
      </c>
      <c r="Z3539" s="14">
        <f t="shared" si="1141"/>
        <v>0</v>
      </c>
      <c r="AA3539" s="14">
        <f t="shared" si="1142"/>
        <v>0</v>
      </c>
      <c r="AB3539" s="14">
        <f t="shared" si="1144"/>
        <v>0</v>
      </c>
      <c r="AC3539" s="15">
        <f t="shared" si="1143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834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9"/>
        <v>948.59999999999991</v>
      </c>
      <c r="Y3540" s="14">
        <f t="shared" si="1140"/>
        <v>0</v>
      </c>
      <c r="Z3540" s="14">
        <f t="shared" si="1141"/>
        <v>0</v>
      </c>
      <c r="AA3540" s="14">
        <f t="shared" si="1142"/>
        <v>0</v>
      </c>
      <c r="AB3540" s="14">
        <f t="shared" si="1144"/>
        <v>0</v>
      </c>
      <c r="AC3540" s="15">
        <f t="shared" si="1143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9"/>
        <v>948.59999999999991</v>
      </c>
      <c r="Y3541" s="14">
        <f t="shared" si="1140"/>
        <v>0</v>
      </c>
      <c r="Z3541" s="14">
        <f t="shared" si="1141"/>
        <v>0</v>
      </c>
      <c r="AA3541" s="14">
        <f t="shared" si="1142"/>
        <v>0</v>
      </c>
      <c r="AB3541" s="14">
        <f t="shared" si="1144"/>
        <v>0</v>
      </c>
      <c r="AC3541" s="15">
        <f t="shared" si="1143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9"/>
        <v>843.2</v>
      </c>
      <c r="Y3542" s="14">
        <f t="shared" si="1140"/>
        <v>0</v>
      </c>
      <c r="Z3542" s="14">
        <f t="shared" si="1141"/>
        <v>0</v>
      </c>
      <c r="AA3542" s="14">
        <f t="shared" si="1142"/>
        <v>0</v>
      </c>
      <c r="AB3542" s="14">
        <f t="shared" si="1144"/>
        <v>0</v>
      </c>
      <c r="AC3542" s="15">
        <f t="shared" si="1143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9"/>
        <v>1081.2</v>
      </c>
      <c r="Y3543" s="14">
        <f t="shared" si="1140"/>
        <v>0</v>
      </c>
      <c r="Z3543" s="14">
        <f t="shared" si="1141"/>
        <v>0</v>
      </c>
      <c r="AA3543" s="14">
        <f t="shared" si="1142"/>
        <v>0</v>
      </c>
      <c r="AB3543" s="14">
        <f t="shared" si="1144"/>
        <v>0</v>
      </c>
      <c r="AC3543" s="15">
        <f t="shared" si="1143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882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45">N3544+S3544</f>
        <v>668.8</v>
      </c>
      <c r="Y3544" s="52">
        <f t="shared" ref="Y3544:Y3558" si="1146">O3544+T3544</f>
        <v>0</v>
      </c>
      <c r="Z3544" s="52">
        <f t="shared" ref="Z3544:Z3558" si="1147">P3544+U3544</f>
        <v>0</v>
      </c>
      <c r="AA3544" s="52">
        <f t="shared" ref="AA3544:AA3558" si="1148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801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45"/>
        <v>851.20000000000016</v>
      </c>
      <c r="Y3545" s="14">
        <f t="shared" si="1146"/>
        <v>0</v>
      </c>
      <c r="Z3545" s="14">
        <f t="shared" si="1147"/>
        <v>0</v>
      </c>
      <c r="AA3545" s="14">
        <f t="shared" si="1148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802</v>
      </c>
      <c r="B3546" s="93">
        <v>12</v>
      </c>
      <c r="C3546" s="21" t="s">
        <v>835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45"/>
        <v>632.31999999999994</v>
      </c>
      <c r="Y3546" s="14">
        <f t="shared" si="1146"/>
        <v>0</v>
      </c>
      <c r="Z3546" s="14">
        <f t="shared" si="1147"/>
        <v>0</v>
      </c>
      <c r="AA3546" s="14">
        <f t="shared" si="1148"/>
        <v>0</v>
      </c>
      <c r="AB3546" s="14">
        <f>R3546+W3546</f>
        <v>261.8</v>
      </c>
      <c r="AC3546" s="15">
        <f t="shared" ref="AC3546:AC3558" si="1149">ROUND(X3546+Y3546+Z3546+AA3546+AB3546,1)</f>
        <v>894.1</v>
      </c>
      <c r="AD3546" s="48">
        <f>(ROUND(AC3546-AC3544,1)/AC3544)</f>
        <v>-4.9638605442176874E-2</v>
      </c>
      <c r="AE3546" s="113" t="s">
        <v>800</v>
      </c>
      <c r="AF3546" s="60"/>
    </row>
    <row r="3547" spans="1:32">
      <c r="A3547" s="99" t="s">
        <v>803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45"/>
        <v>632.31999999999994</v>
      </c>
      <c r="Y3547" s="14">
        <f t="shared" si="1146"/>
        <v>0</v>
      </c>
      <c r="Z3547" s="14">
        <f t="shared" si="1147"/>
        <v>0</v>
      </c>
      <c r="AA3547" s="14">
        <f t="shared" si="1148"/>
        <v>0</v>
      </c>
      <c r="AB3547" s="14">
        <f t="shared" ref="AB3547:AB3558" si="1150">R3547+W3547</f>
        <v>261.8</v>
      </c>
      <c r="AC3547" s="15">
        <f t="shared" si="1149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804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45"/>
        <v>632.31999999999994</v>
      </c>
      <c r="Y3548" s="14">
        <f t="shared" si="1146"/>
        <v>0</v>
      </c>
      <c r="Z3548" s="14">
        <f t="shared" si="1147"/>
        <v>0</v>
      </c>
      <c r="AA3548" s="14">
        <f t="shared" si="1148"/>
        <v>0</v>
      </c>
      <c r="AB3548" s="14">
        <f t="shared" si="1150"/>
        <v>261.8</v>
      </c>
      <c r="AC3548" s="15">
        <f t="shared" si="1149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654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45"/>
        <v>632.31999999999994</v>
      </c>
      <c r="Y3549" s="14">
        <f t="shared" si="1146"/>
        <v>0</v>
      </c>
      <c r="Z3549" s="14">
        <f t="shared" si="1147"/>
        <v>0</v>
      </c>
      <c r="AA3549" s="14">
        <f t="shared" si="1148"/>
        <v>0</v>
      </c>
      <c r="AB3549" s="14">
        <f t="shared" si="1150"/>
        <v>261.8</v>
      </c>
      <c r="AC3549" s="15">
        <f t="shared" si="1149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595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456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45"/>
        <v>217.36</v>
      </c>
      <c r="Y3550" s="14">
        <f t="shared" si="1146"/>
        <v>741</v>
      </c>
      <c r="Z3550" s="14">
        <f t="shared" si="1147"/>
        <v>0</v>
      </c>
      <c r="AA3550" s="14">
        <f t="shared" si="1148"/>
        <v>0</v>
      </c>
      <c r="AB3550" s="14">
        <f t="shared" si="1150"/>
        <v>0</v>
      </c>
      <c r="AC3550" s="15">
        <f t="shared" si="1149"/>
        <v>958.4</v>
      </c>
      <c r="AD3550" s="48">
        <f>(ROUND(AC3550-AC3544,1)/AC3544)</f>
        <v>1.8707482993197282E-2</v>
      </c>
      <c r="AE3550" s="113"/>
      <c r="AF3550" s="60"/>
    </row>
    <row r="3551" spans="1:32">
      <c r="A3551" s="99" t="s">
        <v>830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456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45"/>
        <v>217.36</v>
      </c>
      <c r="Y3551" s="14">
        <f t="shared" si="1146"/>
        <v>0</v>
      </c>
      <c r="Z3551" s="14">
        <f t="shared" si="1147"/>
        <v>741</v>
      </c>
      <c r="AA3551" s="14">
        <f t="shared" si="1148"/>
        <v>0</v>
      </c>
      <c r="AB3551" s="14">
        <f t="shared" si="1150"/>
        <v>0</v>
      </c>
      <c r="AC3551" s="15">
        <f t="shared" si="1149"/>
        <v>958.4</v>
      </c>
      <c r="AD3551" s="48">
        <f>(ROUND(AC3551-AC3544,1)/AC3544)</f>
        <v>1.8707482993197282E-2</v>
      </c>
      <c r="AE3551" s="113"/>
      <c r="AF3551" s="60"/>
    </row>
    <row r="3552" spans="1:32">
      <c r="A3552" s="99" t="s">
        <v>831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456</v>
      </c>
      <c r="W3552" s="14">
        <f>(R3552/100)*(K3552*$K$11)+(R3552/100)*(L3552*$L$11)</f>
        <v>0</v>
      </c>
      <c r="X3552" s="14">
        <f t="shared" si="1145"/>
        <v>217.36</v>
      </c>
      <c r="Y3552" s="14">
        <f t="shared" si="1146"/>
        <v>0</v>
      </c>
      <c r="Z3552" s="14">
        <f t="shared" si="1147"/>
        <v>0</v>
      </c>
      <c r="AA3552" s="14">
        <f t="shared" si="1148"/>
        <v>741</v>
      </c>
      <c r="AB3552" s="14">
        <f t="shared" si="1150"/>
        <v>0</v>
      </c>
      <c r="AC3552" s="15">
        <f t="shared" si="1149"/>
        <v>958.4</v>
      </c>
      <c r="AD3552" s="48">
        <f>(ROUND(AC3552-AC3544,1)/AC3544)</f>
        <v>1.8707482993197282E-2</v>
      </c>
      <c r="AE3552" s="113"/>
      <c r="AF3552" s="60"/>
    </row>
    <row r="3553" spans="1:32">
      <c r="A3553" s="99" t="s">
        <v>832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456</v>
      </c>
      <c r="X3553" s="14">
        <f t="shared" si="1145"/>
        <v>217.36</v>
      </c>
      <c r="Y3553" s="14">
        <f t="shared" si="1146"/>
        <v>0</v>
      </c>
      <c r="Z3553" s="14">
        <f t="shared" si="1147"/>
        <v>0</v>
      </c>
      <c r="AA3553" s="14">
        <f t="shared" si="1148"/>
        <v>0</v>
      </c>
      <c r="AB3553" s="14">
        <f t="shared" si="1150"/>
        <v>741</v>
      </c>
      <c r="AC3553" s="15">
        <f t="shared" si="1149"/>
        <v>958.4</v>
      </c>
      <c r="AD3553" s="48">
        <f>(ROUND(AC3553-AC3544,1)/AC3544)</f>
        <v>1.8707482993197282E-2</v>
      </c>
      <c r="AE3553" s="113"/>
      <c r="AF3553" s="60"/>
    </row>
    <row r="3554" spans="1:32">
      <c r="A3554" s="99" t="s">
        <v>833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433.19999999999993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165.75</v>
      </c>
      <c r="X3554" s="14">
        <f t="shared" si="1145"/>
        <v>661.19999999999993</v>
      </c>
      <c r="Y3554" s="14">
        <f t="shared" si="1146"/>
        <v>0</v>
      </c>
      <c r="Z3554" s="14">
        <f t="shared" si="1147"/>
        <v>0</v>
      </c>
      <c r="AA3554" s="14">
        <f t="shared" si="1148"/>
        <v>0</v>
      </c>
      <c r="AB3554" s="14">
        <f t="shared" si="1150"/>
        <v>293.25</v>
      </c>
      <c r="AC3554" s="15">
        <f t="shared" si="1149"/>
        <v>954.5</v>
      </c>
      <c r="AD3554" s="48">
        <f>(ROUND(AC3554-AC3544,1)/AC3544)</f>
        <v>1.4562074829931973E-2</v>
      </c>
      <c r="AE3554" s="113"/>
      <c r="AF3554" s="60"/>
    </row>
    <row r="3555" spans="1:32">
      <c r="A3555" s="99" t="s">
        <v>834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735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45"/>
        <v>997.5</v>
      </c>
      <c r="Y3555" s="14">
        <f t="shared" si="1146"/>
        <v>0</v>
      </c>
      <c r="Z3555" s="14">
        <f t="shared" si="1147"/>
        <v>0</v>
      </c>
      <c r="AA3555" s="14">
        <f t="shared" si="1148"/>
        <v>0</v>
      </c>
      <c r="AB3555" s="14">
        <f t="shared" si="1150"/>
        <v>0</v>
      </c>
      <c r="AC3555" s="15">
        <f t="shared" si="1149"/>
        <v>997.5</v>
      </c>
      <c r="AD3555" s="48">
        <f>(ROUND(AC3555-AC3544,1)/AC3544)</f>
        <v>6.0267857142857151E-2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735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45"/>
        <v>997.5</v>
      </c>
      <c r="Y3556" s="14">
        <f t="shared" si="1146"/>
        <v>0</v>
      </c>
      <c r="Z3556" s="14">
        <f t="shared" si="1147"/>
        <v>0</v>
      </c>
      <c r="AA3556" s="14">
        <f t="shared" si="1148"/>
        <v>0</v>
      </c>
      <c r="AB3556" s="14">
        <f t="shared" si="1150"/>
        <v>0</v>
      </c>
      <c r="AC3556" s="15">
        <f t="shared" si="1149"/>
        <v>997.5</v>
      </c>
      <c r="AD3556" s="48">
        <f>(ROUND(AC3556-AC3544,1)/AC3544)</f>
        <v>6.0267857142857151E-2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45"/>
        <v>814.72000000000014</v>
      </c>
      <c r="Y3557" s="14">
        <f t="shared" si="1146"/>
        <v>0</v>
      </c>
      <c r="Z3557" s="14">
        <f t="shared" si="1147"/>
        <v>0</v>
      </c>
      <c r="AA3557" s="14">
        <f t="shared" si="1148"/>
        <v>0</v>
      </c>
      <c r="AB3557" s="14">
        <f t="shared" si="1150"/>
        <v>217.60000000000002</v>
      </c>
      <c r="AC3557" s="15">
        <f t="shared" si="1149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766.08000000000015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45"/>
        <v>1009.2800000000002</v>
      </c>
      <c r="Y3558" s="14">
        <f t="shared" si="1146"/>
        <v>0</v>
      </c>
      <c r="Z3558" s="14">
        <f t="shared" si="1147"/>
        <v>0</v>
      </c>
      <c r="AA3558" s="14">
        <f t="shared" si="1148"/>
        <v>0</v>
      </c>
      <c r="AB3558" s="14">
        <f t="shared" si="1150"/>
        <v>217.60000000000002</v>
      </c>
      <c r="AC3558" s="15">
        <f t="shared" si="1149"/>
        <v>1226.9000000000001</v>
      </c>
      <c r="AD3558" s="48">
        <f>(ROUND(AC3558-AC3544,1)/AC3544)</f>
        <v>0.30410289115646261</v>
      </c>
      <c r="AE3558" s="113"/>
      <c r="AF3558" s="60"/>
    </row>
    <row r="3559" spans="1:32">
      <c r="A3559" s="107"/>
      <c r="B3559" s="148" t="s">
        <v>155</v>
      </c>
      <c r="C3559" s="148"/>
      <c r="D3559" s="148"/>
      <c r="E3559" s="148"/>
      <c r="F3559" s="148"/>
      <c r="G3559" s="148"/>
      <c r="H3559" s="148"/>
      <c r="I3559" s="148"/>
      <c r="J3559" s="148"/>
      <c r="K3559" s="148"/>
      <c r="L3559" s="148"/>
      <c r="M3559" s="148"/>
      <c r="N3559" s="148"/>
      <c r="O3559" s="148"/>
      <c r="P3559" s="148"/>
      <c r="Q3559" s="148"/>
      <c r="R3559" s="148"/>
      <c r="S3559" s="148"/>
      <c r="T3559" s="148"/>
      <c r="U3559" s="148"/>
      <c r="V3559" s="148"/>
      <c r="W3559" s="148"/>
      <c r="X3559" s="148"/>
      <c r="Y3559" s="148"/>
      <c r="Z3559" s="148"/>
      <c r="AA3559" s="148"/>
      <c r="AB3559" s="148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51">N3560+S3560</f>
        <v>594</v>
      </c>
      <c r="Y3560" s="14">
        <f t="shared" ref="Y3560:Y3623" si="1152">O3560+T3560</f>
        <v>0</v>
      </c>
      <c r="Z3560" s="14">
        <f t="shared" ref="Z3560:Z3623" si="1153">P3560+U3560</f>
        <v>0</v>
      </c>
      <c r="AA3560" s="14">
        <f t="shared" ref="AA3560:AA3623" si="1154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801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51"/>
        <v>686.4</v>
      </c>
      <c r="Y3561" s="14">
        <f t="shared" si="1152"/>
        <v>0</v>
      </c>
      <c r="Z3561" s="14">
        <f t="shared" si="1153"/>
        <v>0</v>
      </c>
      <c r="AA3561" s="14">
        <f t="shared" si="1154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802</v>
      </c>
      <c r="B3562" s="87">
        <v>20</v>
      </c>
      <c r="C3562" s="21" t="s">
        <v>835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51"/>
        <v>556.6</v>
      </c>
      <c r="Y3562" s="14">
        <f t="shared" si="1152"/>
        <v>0</v>
      </c>
      <c r="Z3562" s="14">
        <f t="shared" si="1153"/>
        <v>0</v>
      </c>
      <c r="AA3562" s="14">
        <f t="shared" si="1154"/>
        <v>0</v>
      </c>
      <c r="AB3562" s="14">
        <f>R3562+W3562</f>
        <v>0</v>
      </c>
      <c r="AC3562" s="15">
        <f t="shared" ref="AC3562:AC3574" si="1155">ROUND(X3562+Y3562+Z3562+AA3562+AB3562,1)</f>
        <v>556.6</v>
      </c>
      <c r="AD3562" s="48">
        <f>(ROUND(AC3562-AC3560,1)/AC3560)</f>
        <v>-6.2962962962962957E-2</v>
      </c>
      <c r="AE3562" s="113" t="s">
        <v>800</v>
      </c>
      <c r="AF3562" s="60"/>
    </row>
    <row r="3563" spans="1:32">
      <c r="A3563" s="99" t="s">
        <v>803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51"/>
        <v>556.6</v>
      </c>
      <c r="Y3563" s="14">
        <f t="shared" si="1152"/>
        <v>0</v>
      </c>
      <c r="Z3563" s="14">
        <f t="shared" si="1153"/>
        <v>0</v>
      </c>
      <c r="AA3563" s="14">
        <f t="shared" si="1154"/>
        <v>0</v>
      </c>
      <c r="AB3563" s="14">
        <f t="shared" ref="AB3563:AB3575" si="1156">R3563+W3563</f>
        <v>0</v>
      </c>
      <c r="AC3563" s="15">
        <f t="shared" si="1155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804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51"/>
        <v>556.6</v>
      </c>
      <c r="Y3564" s="14">
        <f t="shared" si="1152"/>
        <v>0</v>
      </c>
      <c r="Z3564" s="14">
        <f t="shared" si="1153"/>
        <v>0</v>
      </c>
      <c r="AA3564" s="14">
        <f t="shared" si="1154"/>
        <v>0</v>
      </c>
      <c r="AB3564" s="14">
        <f t="shared" si="1156"/>
        <v>0</v>
      </c>
      <c r="AC3564" s="15">
        <f t="shared" si="1155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654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51"/>
        <v>556.6</v>
      </c>
      <c r="Y3565" s="14">
        <f t="shared" si="1152"/>
        <v>0</v>
      </c>
      <c r="Z3565" s="14">
        <f t="shared" si="1153"/>
        <v>0</v>
      </c>
      <c r="AA3565" s="14">
        <f t="shared" si="1154"/>
        <v>0</v>
      </c>
      <c r="AB3565" s="14">
        <f t="shared" si="1156"/>
        <v>0</v>
      </c>
      <c r="AC3565" s="15">
        <f t="shared" si="1155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595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51"/>
        <v>193.04999999999998</v>
      </c>
      <c r="Y3566" s="14">
        <f t="shared" si="1152"/>
        <v>462</v>
      </c>
      <c r="Z3566" s="14">
        <f t="shared" si="1153"/>
        <v>0</v>
      </c>
      <c r="AA3566" s="14">
        <f t="shared" si="1154"/>
        <v>0</v>
      </c>
      <c r="AB3566" s="14">
        <f t="shared" si="1156"/>
        <v>0</v>
      </c>
      <c r="AC3566" s="15">
        <f t="shared" si="1155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830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51"/>
        <v>193.04999999999998</v>
      </c>
      <c r="Y3567" s="14">
        <f t="shared" si="1152"/>
        <v>0</v>
      </c>
      <c r="Z3567" s="14">
        <f t="shared" si="1153"/>
        <v>462</v>
      </c>
      <c r="AA3567" s="14">
        <f t="shared" si="1154"/>
        <v>0</v>
      </c>
      <c r="AB3567" s="14">
        <f t="shared" si="1156"/>
        <v>0</v>
      </c>
      <c r="AC3567" s="15">
        <f t="shared" si="1155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831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51"/>
        <v>193.04999999999998</v>
      </c>
      <c r="Y3568" s="14">
        <f t="shared" si="1152"/>
        <v>0</v>
      </c>
      <c r="Z3568" s="14">
        <f t="shared" si="1153"/>
        <v>0</v>
      </c>
      <c r="AA3568" s="14">
        <f t="shared" si="1154"/>
        <v>462</v>
      </c>
      <c r="AB3568" s="14">
        <f t="shared" si="1156"/>
        <v>0</v>
      </c>
      <c r="AC3568" s="15">
        <f t="shared" si="1155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832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51"/>
        <v>193.04999999999998</v>
      </c>
      <c r="Y3569" s="14">
        <f t="shared" si="1152"/>
        <v>0</v>
      </c>
      <c r="Z3569" s="14">
        <f t="shared" si="1153"/>
        <v>0</v>
      </c>
      <c r="AA3569" s="14">
        <f t="shared" si="1154"/>
        <v>0</v>
      </c>
      <c r="AB3569" s="14">
        <f t="shared" si="1156"/>
        <v>462</v>
      </c>
      <c r="AC3569" s="15">
        <f t="shared" si="1155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833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51"/>
        <v>683.1</v>
      </c>
      <c r="Y3570" s="14">
        <f t="shared" si="1152"/>
        <v>0</v>
      </c>
      <c r="Z3570" s="14">
        <f t="shared" si="1153"/>
        <v>0</v>
      </c>
      <c r="AA3570" s="14">
        <f t="shared" si="1154"/>
        <v>0</v>
      </c>
      <c r="AB3570" s="14">
        <f t="shared" si="1156"/>
        <v>0</v>
      </c>
      <c r="AC3570" s="15">
        <f t="shared" si="1155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834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51"/>
        <v>683.1</v>
      </c>
      <c r="Y3571" s="14">
        <f t="shared" si="1152"/>
        <v>0</v>
      </c>
      <c r="Z3571" s="14">
        <f t="shared" si="1153"/>
        <v>0</v>
      </c>
      <c r="AA3571" s="14">
        <f t="shared" si="1154"/>
        <v>0</v>
      </c>
      <c r="AB3571" s="14">
        <f t="shared" si="1156"/>
        <v>0</v>
      </c>
      <c r="AC3571" s="15">
        <f t="shared" si="1155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51"/>
        <v>683.1</v>
      </c>
      <c r="Y3572" s="14">
        <f t="shared" si="1152"/>
        <v>0</v>
      </c>
      <c r="Z3572" s="14">
        <f t="shared" si="1153"/>
        <v>0</v>
      </c>
      <c r="AA3572" s="14">
        <f t="shared" si="1154"/>
        <v>0</v>
      </c>
      <c r="AB3572" s="14">
        <f t="shared" si="1156"/>
        <v>0</v>
      </c>
      <c r="AC3572" s="15">
        <f t="shared" si="1155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51"/>
        <v>746.24</v>
      </c>
      <c r="Y3573" s="14">
        <f t="shared" si="1152"/>
        <v>0</v>
      </c>
      <c r="Z3573" s="14">
        <f t="shared" si="1153"/>
        <v>0</v>
      </c>
      <c r="AA3573" s="14">
        <f t="shared" si="1154"/>
        <v>0</v>
      </c>
      <c r="AB3573" s="14">
        <f t="shared" si="1156"/>
        <v>0</v>
      </c>
      <c r="AC3573" s="15">
        <f t="shared" si="1155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51"/>
        <v>648.55999999999995</v>
      </c>
      <c r="Y3574" s="14">
        <f t="shared" si="1152"/>
        <v>0</v>
      </c>
      <c r="Z3574" s="14">
        <f t="shared" si="1153"/>
        <v>0</v>
      </c>
      <c r="AA3574" s="14">
        <f t="shared" si="1154"/>
        <v>0</v>
      </c>
      <c r="AB3574" s="14">
        <f t="shared" si="1156"/>
        <v>0</v>
      </c>
      <c r="AC3574" s="15">
        <f t="shared" si="1155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51"/>
        <v>600</v>
      </c>
      <c r="Y3575" s="52">
        <f t="shared" si="1152"/>
        <v>0</v>
      </c>
      <c r="Z3575" s="52">
        <f t="shared" si="1153"/>
        <v>0</v>
      </c>
      <c r="AA3575" s="52">
        <f t="shared" si="1154"/>
        <v>0</v>
      </c>
      <c r="AB3575" s="52">
        <f t="shared" si="1156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801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51"/>
        <v>692</v>
      </c>
      <c r="Y3576" s="14">
        <f t="shared" si="1152"/>
        <v>0</v>
      </c>
      <c r="Z3576" s="14">
        <f t="shared" si="1153"/>
        <v>0</v>
      </c>
      <c r="AA3576" s="14">
        <f t="shared" si="1154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802</v>
      </c>
      <c r="B3577" s="89">
        <v>16</v>
      </c>
      <c r="C3577" s="21" t="s">
        <v>835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51"/>
        <v>560</v>
      </c>
      <c r="Y3577" s="14">
        <f t="shared" si="1152"/>
        <v>0</v>
      </c>
      <c r="Z3577" s="14">
        <f t="shared" si="1153"/>
        <v>0</v>
      </c>
      <c r="AA3577" s="14">
        <f t="shared" si="1154"/>
        <v>0</v>
      </c>
      <c r="AB3577" s="14">
        <f>R3577+W3577</f>
        <v>0</v>
      </c>
      <c r="AC3577" s="15">
        <f t="shared" ref="AC3577:AC3589" si="1157">ROUND(X3577+Y3577+Z3577+AA3577+AB3577,1)</f>
        <v>560</v>
      </c>
      <c r="AD3577" s="48">
        <f>(ROUND(AC3577-AC3575,1)/AC3575)</f>
        <v>-6.6666666666666666E-2</v>
      </c>
      <c r="AE3577" s="113" t="s">
        <v>800</v>
      </c>
      <c r="AF3577" s="60"/>
    </row>
    <row r="3578" spans="1:32">
      <c r="A3578" s="99" t="s">
        <v>803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51"/>
        <v>560</v>
      </c>
      <c r="Y3578" s="14">
        <f t="shared" si="1152"/>
        <v>0</v>
      </c>
      <c r="Z3578" s="14">
        <f t="shared" si="1153"/>
        <v>0</v>
      </c>
      <c r="AA3578" s="14">
        <f t="shared" si="1154"/>
        <v>0</v>
      </c>
      <c r="AB3578" s="14">
        <f t="shared" ref="AB3578:AB3590" si="1158">R3578+W3578</f>
        <v>0</v>
      </c>
      <c r="AC3578" s="15">
        <f t="shared" si="1157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804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51"/>
        <v>560</v>
      </c>
      <c r="Y3579" s="14">
        <f t="shared" si="1152"/>
        <v>0</v>
      </c>
      <c r="Z3579" s="14">
        <f t="shared" si="1153"/>
        <v>0</v>
      </c>
      <c r="AA3579" s="14">
        <f t="shared" si="1154"/>
        <v>0</v>
      </c>
      <c r="AB3579" s="14">
        <f t="shared" si="1158"/>
        <v>0</v>
      </c>
      <c r="AC3579" s="15">
        <f t="shared" si="1157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654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51"/>
        <v>560</v>
      </c>
      <c r="Y3580" s="14">
        <f t="shared" si="1152"/>
        <v>0</v>
      </c>
      <c r="Z3580" s="14">
        <f t="shared" si="1153"/>
        <v>0</v>
      </c>
      <c r="AA3580" s="14">
        <f t="shared" si="1154"/>
        <v>0</v>
      </c>
      <c r="AB3580" s="14">
        <f t="shared" si="1158"/>
        <v>0</v>
      </c>
      <c r="AC3580" s="15">
        <f t="shared" si="1157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595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51"/>
        <v>195</v>
      </c>
      <c r="Y3581" s="14">
        <f t="shared" si="1152"/>
        <v>465</v>
      </c>
      <c r="Z3581" s="14">
        <f t="shared" si="1153"/>
        <v>0</v>
      </c>
      <c r="AA3581" s="14">
        <f t="shared" si="1154"/>
        <v>0</v>
      </c>
      <c r="AB3581" s="14">
        <f t="shared" si="1158"/>
        <v>0</v>
      </c>
      <c r="AC3581" s="15">
        <f t="shared" si="1157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830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51"/>
        <v>195</v>
      </c>
      <c r="Y3582" s="14">
        <f t="shared" si="1152"/>
        <v>0</v>
      </c>
      <c r="Z3582" s="14">
        <f t="shared" si="1153"/>
        <v>465</v>
      </c>
      <c r="AA3582" s="14">
        <f t="shared" si="1154"/>
        <v>0</v>
      </c>
      <c r="AB3582" s="14">
        <f t="shared" si="1158"/>
        <v>0</v>
      </c>
      <c r="AC3582" s="15">
        <f t="shared" si="1157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831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51"/>
        <v>195</v>
      </c>
      <c r="Y3583" s="14">
        <f t="shared" si="1152"/>
        <v>0</v>
      </c>
      <c r="Z3583" s="14">
        <f t="shared" si="1153"/>
        <v>0</v>
      </c>
      <c r="AA3583" s="14">
        <f t="shared" si="1154"/>
        <v>465</v>
      </c>
      <c r="AB3583" s="14">
        <f t="shared" si="1158"/>
        <v>0</v>
      </c>
      <c r="AC3583" s="15">
        <f t="shared" si="1157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832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51"/>
        <v>195</v>
      </c>
      <c r="Y3584" s="14">
        <f t="shared" si="1152"/>
        <v>0</v>
      </c>
      <c r="Z3584" s="14">
        <f t="shared" si="1153"/>
        <v>0</v>
      </c>
      <c r="AA3584" s="14">
        <f t="shared" si="1154"/>
        <v>0</v>
      </c>
      <c r="AB3584" s="14">
        <f t="shared" si="1158"/>
        <v>465</v>
      </c>
      <c r="AC3584" s="15">
        <f t="shared" si="1157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833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51"/>
        <v>690</v>
      </c>
      <c r="Y3585" s="14">
        <f t="shared" si="1152"/>
        <v>0</v>
      </c>
      <c r="Z3585" s="14">
        <f t="shared" si="1153"/>
        <v>0</v>
      </c>
      <c r="AA3585" s="14">
        <f t="shared" si="1154"/>
        <v>0</v>
      </c>
      <c r="AB3585" s="14">
        <f t="shared" si="1158"/>
        <v>0</v>
      </c>
      <c r="AC3585" s="15">
        <f t="shared" si="1157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834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51"/>
        <v>690</v>
      </c>
      <c r="Y3586" s="14">
        <f t="shared" si="1152"/>
        <v>0</v>
      </c>
      <c r="Z3586" s="14">
        <f t="shared" si="1153"/>
        <v>0</v>
      </c>
      <c r="AA3586" s="14">
        <f t="shared" si="1154"/>
        <v>0</v>
      </c>
      <c r="AB3586" s="14">
        <f t="shared" si="1158"/>
        <v>0</v>
      </c>
      <c r="AC3586" s="15">
        <f t="shared" si="1157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51"/>
        <v>690</v>
      </c>
      <c r="Y3587" s="14">
        <f t="shared" si="1152"/>
        <v>0</v>
      </c>
      <c r="Z3587" s="14">
        <f t="shared" si="1153"/>
        <v>0</v>
      </c>
      <c r="AA3587" s="14">
        <f t="shared" si="1154"/>
        <v>0</v>
      </c>
      <c r="AB3587" s="14">
        <f t="shared" si="1158"/>
        <v>0</v>
      </c>
      <c r="AC3587" s="15">
        <f t="shared" si="1157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51"/>
        <v>756.80000000000007</v>
      </c>
      <c r="Y3588" s="14">
        <f t="shared" si="1152"/>
        <v>0</v>
      </c>
      <c r="Z3588" s="14">
        <f t="shared" si="1153"/>
        <v>0</v>
      </c>
      <c r="AA3588" s="14">
        <f t="shared" si="1154"/>
        <v>0</v>
      </c>
      <c r="AB3588" s="14">
        <f t="shared" si="1158"/>
        <v>0</v>
      </c>
      <c r="AC3588" s="15">
        <f t="shared" si="1157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51"/>
        <v>652.79999999999995</v>
      </c>
      <c r="Y3589" s="14">
        <f t="shared" si="1152"/>
        <v>0</v>
      </c>
      <c r="Z3589" s="14">
        <f t="shared" si="1153"/>
        <v>0</v>
      </c>
      <c r="AA3589" s="14">
        <f t="shared" si="1154"/>
        <v>0</v>
      </c>
      <c r="AB3589" s="14">
        <f t="shared" si="1158"/>
        <v>0</v>
      </c>
      <c r="AC3589" s="15">
        <f t="shared" si="1157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51"/>
        <v>612</v>
      </c>
      <c r="Y3590" s="52">
        <f t="shared" si="1152"/>
        <v>0</v>
      </c>
      <c r="Z3590" s="52">
        <f t="shared" si="1153"/>
        <v>0</v>
      </c>
      <c r="AA3590" s="52">
        <f t="shared" si="1154"/>
        <v>0</v>
      </c>
      <c r="AB3590" s="52">
        <f t="shared" si="1158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801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51"/>
        <v>742.56000000000006</v>
      </c>
      <c r="Y3591" s="14">
        <f t="shared" si="1152"/>
        <v>0</v>
      </c>
      <c r="Z3591" s="14">
        <f t="shared" si="1153"/>
        <v>0</v>
      </c>
      <c r="AA3591" s="14">
        <f t="shared" si="1154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802</v>
      </c>
      <c r="B3592" s="87">
        <v>10</v>
      </c>
      <c r="C3592" s="21" t="s">
        <v>835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51"/>
        <v>571.20000000000005</v>
      </c>
      <c r="Y3592" s="14">
        <f t="shared" si="1152"/>
        <v>0</v>
      </c>
      <c r="Z3592" s="14">
        <f t="shared" si="1153"/>
        <v>0</v>
      </c>
      <c r="AA3592" s="14">
        <f t="shared" si="1154"/>
        <v>0</v>
      </c>
      <c r="AB3592" s="14">
        <f>R3592+W3592</f>
        <v>0</v>
      </c>
      <c r="AC3592" s="15">
        <f t="shared" ref="AC3592:AC3604" si="1159">ROUND(X3592+Y3592+Z3592+AA3592+AB3592,1)</f>
        <v>571.20000000000005</v>
      </c>
      <c r="AD3592" s="48">
        <f>(ROUND(AC3592-AC3590,1)/AC3590)</f>
        <v>-6.6666666666666666E-2</v>
      </c>
      <c r="AE3592" s="113" t="s">
        <v>800</v>
      </c>
      <c r="AF3592" s="60"/>
    </row>
    <row r="3593" spans="1:32">
      <c r="A3593" s="99" t="s">
        <v>803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51"/>
        <v>571.20000000000005</v>
      </c>
      <c r="Y3593" s="14">
        <f t="shared" si="1152"/>
        <v>0</v>
      </c>
      <c r="Z3593" s="14">
        <f t="shared" si="1153"/>
        <v>0</v>
      </c>
      <c r="AA3593" s="14">
        <f t="shared" si="1154"/>
        <v>0</v>
      </c>
      <c r="AB3593" s="14">
        <f t="shared" ref="AB3593:AB3605" si="1160">R3593+W3593</f>
        <v>0</v>
      </c>
      <c r="AC3593" s="15">
        <f t="shared" si="1159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804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51"/>
        <v>571.20000000000005</v>
      </c>
      <c r="Y3594" s="14">
        <f t="shared" si="1152"/>
        <v>0</v>
      </c>
      <c r="Z3594" s="14">
        <f t="shared" si="1153"/>
        <v>0</v>
      </c>
      <c r="AA3594" s="14">
        <f t="shared" si="1154"/>
        <v>0</v>
      </c>
      <c r="AB3594" s="14">
        <f t="shared" si="1160"/>
        <v>0</v>
      </c>
      <c r="AC3594" s="15">
        <f t="shared" si="1159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654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51"/>
        <v>571.20000000000005</v>
      </c>
      <c r="Y3595" s="14">
        <f t="shared" si="1152"/>
        <v>0</v>
      </c>
      <c r="Z3595" s="14">
        <f t="shared" si="1153"/>
        <v>0</v>
      </c>
      <c r="AA3595" s="14">
        <f t="shared" si="1154"/>
        <v>0</v>
      </c>
      <c r="AB3595" s="14">
        <f t="shared" si="1160"/>
        <v>0</v>
      </c>
      <c r="AC3595" s="15">
        <f t="shared" si="1159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595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51"/>
        <v>198.89999999999998</v>
      </c>
      <c r="Y3596" s="14">
        <f t="shared" si="1152"/>
        <v>474.3</v>
      </c>
      <c r="Z3596" s="14">
        <f t="shared" si="1153"/>
        <v>0</v>
      </c>
      <c r="AA3596" s="14">
        <f t="shared" si="1154"/>
        <v>0</v>
      </c>
      <c r="AB3596" s="14">
        <f t="shared" si="1160"/>
        <v>0</v>
      </c>
      <c r="AC3596" s="15">
        <f t="shared" si="1159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830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51"/>
        <v>198.89999999999998</v>
      </c>
      <c r="Y3597" s="14">
        <f t="shared" si="1152"/>
        <v>0</v>
      </c>
      <c r="Z3597" s="14">
        <f t="shared" si="1153"/>
        <v>474.3</v>
      </c>
      <c r="AA3597" s="14">
        <f t="shared" si="1154"/>
        <v>0</v>
      </c>
      <c r="AB3597" s="14">
        <f t="shared" si="1160"/>
        <v>0</v>
      </c>
      <c r="AC3597" s="15">
        <f t="shared" si="1159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831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51"/>
        <v>198.89999999999998</v>
      </c>
      <c r="Y3598" s="14">
        <f t="shared" si="1152"/>
        <v>0</v>
      </c>
      <c r="Z3598" s="14">
        <f t="shared" si="1153"/>
        <v>0</v>
      </c>
      <c r="AA3598" s="14">
        <f t="shared" si="1154"/>
        <v>474.3</v>
      </c>
      <c r="AB3598" s="14">
        <f t="shared" si="1160"/>
        <v>0</v>
      </c>
      <c r="AC3598" s="15">
        <f t="shared" si="1159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832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51"/>
        <v>198.89999999999998</v>
      </c>
      <c r="Y3599" s="14">
        <f t="shared" si="1152"/>
        <v>0</v>
      </c>
      <c r="Z3599" s="14">
        <f t="shared" si="1153"/>
        <v>0</v>
      </c>
      <c r="AA3599" s="14">
        <f t="shared" si="1154"/>
        <v>0</v>
      </c>
      <c r="AB3599" s="14">
        <f t="shared" si="1160"/>
        <v>474.3</v>
      </c>
      <c r="AC3599" s="15">
        <f t="shared" si="1159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833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51"/>
        <v>703.8</v>
      </c>
      <c r="Y3600" s="14">
        <f t="shared" si="1152"/>
        <v>0</v>
      </c>
      <c r="Z3600" s="14">
        <f t="shared" si="1153"/>
        <v>0</v>
      </c>
      <c r="AA3600" s="14">
        <f t="shared" si="1154"/>
        <v>0</v>
      </c>
      <c r="AB3600" s="14">
        <f t="shared" si="1160"/>
        <v>0</v>
      </c>
      <c r="AC3600" s="15">
        <f t="shared" si="1159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834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51"/>
        <v>703.8</v>
      </c>
      <c r="Y3601" s="14">
        <f t="shared" si="1152"/>
        <v>0</v>
      </c>
      <c r="Z3601" s="14">
        <f t="shared" si="1153"/>
        <v>0</v>
      </c>
      <c r="AA3601" s="14">
        <f t="shared" si="1154"/>
        <v>0</v>
      </c>
      <c r="AB3601" s="14">
        <f t="shared" si="1160"/>
        <v>0</v>
      </c>
      <c r="AC3601" s="15">
        <f t="shared" si="1159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51"/>
        <v>703.8</v>
      </c>
      <c r="Y3602" s="14">
        <f t="shared" si="1152"/>
        <v>0</v>
      </c>
      <c r="Z3602" s="14">
        <f t="shared" si="1153"/>
        <v>0</v>
      </c>
      <c r="AA3602" s="14">
        <f t="shared" si="1154"/>
        <v>0</v>
      </c>
      <c r="AB3602" s="14">
        <f t="shared" si="1160"/>
        <v>0</v>
      </c>
      <c r="AC3602" s="15">
        <f t="shared" si="1159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51"/>
        <v>713.18400000000008</v>
      </c>
      <c r="Y3603" s="14">
        <f t="shared" si="1152"/>
        <v>0</v>
      </c>
      <c r="Z3603" s="14">
        <f t="shared" si="1153"/>
        <v>0</v>
      </c>
      <c r="AA3603" s="14">
        <f t="shared" si="1154"/>
        <v>0</v>
      </c>
      <c r="AB3603" s="14">
        <f t="shared" si="1160"/>
        <v>0</v>
      </c>
      <c r="AC3603" s="15">
        <f t="shared" si="1159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51"/>
        <v>713.18400000000008</v>
      </c>
      <c r="Y3604" s="14">
        <f t="shared" si="1152"/>
        <v>0</v>
      </c>
      <c r="Z3604" s="14">
        <f t="shared" si="1153"/>
        <v>0</v>
      </c>
      <c r="AA3604" s="14">
        <f t="shared" si="1154"/>
        <v>0</v>
      </c>
      <c r="AB3604" s="14">
        <f t="shared" si="1160"/>
        <v>0</v>
      </c>
      <c r="AC3604" s="15">
        <f t="shared" si="1159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51"/>
        <v>582.4</v>
      </c>
      <c r="Y3605" s="52">
        <f t="shared" si="1152"/>
        <v>0</v>
      </c>
      <c r="Z3605" s="52">
        <f t="shared" si="1153"/>
        <v>0</v>
      </c>
      <c r="AA3605" s="52">
        <f t="shared" si="1154"/>
        <v>0</v>
      </c>
      <c r="AB3605" s="52">
        <f t="shared" si="1160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801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51"/>
        <v>673.92</v>
      </c>
      <c r="Y3606" s="14">
        <f t="shared" si="1152"/>
        <v>0</v>
      </c>
      <c r="Z3606" s="14">
        <f t="shared" si="1153"/>
        <v>0</v>
      </c>
      <c r="AA3606" s="14">
        <f t="shared" si="1154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802</v>
      </c>
      <c r="B3607" s="89">
        <v>12</v>
      </c>
      <c r="C3607" s="21" t="s">
        <v>835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51"/>
        <v>544.96</v>
      </c>
      <c r="Y3607" s="14">
        <f t="shared" si="1152"/>
        <v>0</v>
      </c>
      <c r="Z3607" s="14">
        <f t="shared" si="1153"/>
        <v>0</v>
      </c>
      <c r="AA3607" s="14">
        <f t="shared" si="1154"/>
        <v>0</v>
      </c>
      <c r="AB3607" s="14">
        <f>R3607+W3607</f>
        <v>0</v>
      </c>
      <c r="AC3607" s="15">
        <f t="shared" ref="AC3607:AC3619" si="1161">ROUND(X3607+Y3607+Z3607+AA3607+AB3607,1)</f>
        <v>545</v>
      </c>
      <c r="AD3607" s="48">
        <f>(ROUND(AC3607-AC3605,1)/AC3605)</f>
        <v>-6.4217032967032961E-2</v>
      </c>
      <c r="AE3607" s="113" t="s">
        <v>800</v>
      </c>
      <c r="AF3607" s="60"/>
    </row>
    <row r="3608" spans="1:32">
      <c r="A3608" s="99" t="s">
        <v>803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51"/>
        <v>544.96</v>
      </c>
      <c r="Y3608" s="14">
        <f t="shared" si="1152"/>
        <v>0</v>
      </c>
      <c r="Z3608" s="14">
        <f t="shared" si="1153"/>
        <v>0</v>
      </c>
      <c r="AA3608" s="14">
        <f t="shared" si="1154"/>
        <v>0</v>
      </c>
      <c r="AB3608" s="14">
        <f t="shared" ref="AB3608:AB3620" si="1162">R3608+W3608</f>
        <v>0</v>
      </c>
      <c r="AC3608" s="15">
        <f t="shared" si="1161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804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51"/>
        <v>544.96</v>
      </c>
      <c r="Y3609" s="14">
        <f t="shared" si="1152"/>
        <v>0</v>
      </c>
      <c r="Z3609" s="14">
        <f t="shared" si="1153"/>
        <v>0</v>
      </c>
      <c r="AA3609" s="14">
        <f t="shared" si="1154"/>
        <v>0</v>
      </c>
      <c r="AB3609" s="14">
        <f t="shared" si="1162"/>
        <v>0</v>
      </c>
      <c r="AC3609" s="15">
        <f t="shared" si="1161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654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51"/>
        <v>544.96</v>
      </c>
      <c r="Y3610" s="14">
        <f t="shared" si="1152"/>
        <v>0</v>
      </c>
      <c r="Z3610" s="14">
        <f t="shared" si="1153"/>
        <v>0</v>
      </c>
      <c r="AA3610" s="14">
        <f t="shared" si="1154"/>
        <v>0</v>
      </c>
      <c r="AB3610" s="14">
        <f t="shared" si="1162"/>
        <v>0</v>
      </c>
      <c r="AC3610" s="15">
        <f t="shared" si="1161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595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51"/>
        <v>189.28000000000003</v>
      </c>
      <c r="Y3611" s="14">
        <f t="shared" si="1152"/>
        <v>452.40000000000003</v>
      </c>
      <c r="Z3611" s="14">
        <f t="shared" si="1153"/>
        <v>0</v>
      </c>
      <c r="AA3611" s="14">
        <f t="shared" si="1154"/>
        <v>0</v>
      </c>
      <c r="AB3611" s="14">
        <f t="shared" si="1162"/>
        <v>0</v>
      </c>
      <c r="AC3611" s="15">
        <f t="shared" si="1161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830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51"/>
        <v>189.28000000000003</v>
      </c>
      <c r="Y3612" s="14">
        <f t="shared" si="1152"/>
        <v>0</v>
      </c>
      <c r="Z3612" s="14">
        <f t="shared" si="1153"/>
        <v>452.40000000000003</v>
      </c>
      <c r="AA3612" s="14">
        <f t="shared" si="1154"/>
        <v>0</v>
      </c>
      <c r="AB3612" s="14">
        <f t="shared" si="1162"/>
        <v>0</v>
      </c>
      <c r="AC3612" s="15">
        <f t="shared" si="1161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831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51"/>
        <v>189.28000000000003</v>
      </c>
      <c r="Y3613" s="14">
        <f t="shared" si="1152"/>
        <v>0</v>
      </c>
      <c r="Z3613" s="14">
        <f t="shared" si="1153"/>
        <v>0</v>
      </c>
      <c r="AA3613" s="14">
        <f t="shared" si="1154"/>
        <v>452.40000000000003</v>
      </c>
      <c r="AB3613" s="14">
        <f t="shared" si="1162"/>
        <v>0</v>
      </c>
      <c r="AC3613" s="15">
        <f t="shared" si="1161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832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51"/>
        <v>189.28000000000003</v>
      </c>
      <c r="Y3614" s="14">
        <f t="shared" si="1152"/>
        <v>0</v>
      </c>
      <c r="Z3614" s="14">
        <f t="shared" si="1153"/>
        <v>0</v>
      </c>
      <c r="AA3614" s="14">
        <f t="shared" si="1154"/>
        <v>0</v>
      </c>
      <c r="AB3614" s="14">
        <f t="shared" si="1162"/>
        <v>452.40000000000003</v>
      </c>
      <c r="AC3614" s="15">
        <f t="shared" si="1161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833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51"/>
        <v>670.8</v>
      </c>
      <c r="Y3615" s="14">
        <f t="shared" si="1152"/>
        <v>0</v>
      </c>
      <c r="Z3615" s="14">
        <f t="shared" si="1153"/>
        <v>0</v>
      </c>
      <c r="AA3615" s="14">
        <f t="shared" si="1154"/>
        <v>0</v>
      </c>
      <c r="AB3615" s="14">
        <f t="shared" si="1162"/>
        <v>0</v>
      </c>
      <c r="AC3615" s="15">
        <f t="shared" si="1161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834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51"/>
        <v>670.8</v>
      </c>
      <c r="Y3616" s="14">
        <f t="shared" si="1152"/>
        <v>0</v>
      </c>
      <c r="Z3616" s="14">
        <f t="shared" si="1153"/>
        <v>0</v>
      </c>
      <c r="AA3616" s="14">
        <f t="shared" si="1154"/>
        <v>0</v>
      </c>
      <c r="AB3616" s="14">
        <f t="shared" si="1162"/>
        <v>0</v>
      </c>
      <c r="AC3616" s="15">
        <f t="shared" si="1161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51"/>
        <v>670.8</v>
      </c>
      <c r="Y3617" s="14">
        <f t="shared" si="1152"/>
        <v>0</v>
      </c>
      <c r="Z3617" s="14">
        <f t="shared" si="1153"/>
        <v>0</v>
      </c>
      <c r="AA3617" s="14">
        <f t="shared" si="1154"/>
        <v>0</v>
      </c>
      <c r="AB3617" s="14">
        <f t="shared" si="1162"/>
        <v>0</v>
      </c>
      <c r="AC3617" s="15">
        <f t="shared" si="1161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51"/>
        <v>722.17600000000004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62"/>
        <v>0</v>
      </c>
      <c r="AC3618" s="15">
        <f t="shared" si="1161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51"/>
        <v>645.63200000000006</v>
      </c>
      <c r="Y3619" s="14">
        <f t="shared" si="1152"/>
        <v>0</v>
      </c>
      <c r="Z3619" s="14">
        <f t="shared" si="1153"/>
        <v>0</v>
      </c>
      <c r="AA3619" s="14">
        <f t="shared" si="1154"/>
        <v>0</v>
      </c>
      <c r="AB3619" s="14">
        <f t="shared" si="1162"/>
        <v>0</v>
      </c>
      <c r="AC3619" s="15">
        <f t="shared" si="1161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51"/>
        <v>624</v>
      </c>
      <c r="Y3620" s="52">
        <f t="shared" si="1152"/>
        <v>0</v>
      </c>
      <c r="Z3620" s="52">
        <f t="shared" si="1153"/>
        <v>0</v>
      </c>
      <c r="AA3620" s="52">
        <f t="shared" si="1154"/>
        <v>0</v>
      </c>
      <c r="AB3620" s="52">
        <f t="shared" si="1162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801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51"/>
        <v>719.68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802</v>
      </c>
      <c r="B3622" s="87">
        <v>11</v>
      </c>
      <c r="C3622" s="21" t="s">
        <v>835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51"/>
        <v>582.4</v>
      </c>
      <c r="Y3622" s="14">
        <f t="shared" si="1152"/>
        <v>0</v>
      </c>
      <c r="Z3622" s="14">
        <f t="shared" si="1153"/>
        <v>0</v>
      </c>
      <c r="AA3622" s="14">
        <f t="shared" si="1154"/>
        <v>0</v>
      </c>
      <c r="AB3622" s="14">
        <f>R3622+W3622</f>
        <v>0</v>
      </c>
      <c r="AC3622" s="15">
        <f t="shared" ref="AC3622:AC3634" si="1163">ROUND(X3622+Y3622+Z3622+AA3622+AB3622,1)</f>
        <v>582.4</v>
      </c>
      <c r="AD3622" s="48">
        <f>(ROUND(AC3622-AC3620,1)/AC3620)</f>
        <v>-6.6666666666666666E-2</v>
      </c>
      <c r="AE3622" s="113" t="s">
        <v>800</v>
      </c>
      <c r="AF3622" s="60"/>
    </row>
    <row r="3623" spans="1:32">
      <c r="A3623" s="99" t="s">
        <v>803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51"/>
        <v>582.4</v>
      </c>
      <c r="Y3623" s="14">
        <f t="shared" si="1152"/>
        <v>0</v>
      </c>
      <c r="Z3623" s="14">
        <f t="shared" si="1153"/>
        <v>0</v>
      </c>
      <c r="AA3623" s="14">
        <f t="shared" si="1154"/>
        <v>0</v>
      </c>
      <c r="AB3623" s="14">
        <f t="shared" ref="AB3623:AB3635" si="1164">R3623+W3623</f>
        <v>0</v>
      </c>
      <c r="AC3623" s="15">
        <f t="shared" si="1163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804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65">N3624+S3624</f>
        <v>582.4</v>
      </c>
      <c r="Y3624" s="14">
        <f t="shared" ref="Y3624:Y3638" si="1166">O3624+T3624</f>
        <v>0</v>
      </c>
      <c r="Z3624" s="14">
        <f t="shared" ref="Z3624:Z3638" si="1167">P3624+U3624</f>
        <v>0</v>
      </c>
      <c r="AA3624" s="14">
        <f t="shared" ref="AA3624:AA3638" si="1168">Q3624+V3624</f>
        <v>0</v>
      </c>
      <c r="AB3624" s="14">
        <f t="shared" si="1164"/>
        <v>0</v>
      </c>
      <c r="AC3624" s="15">
        <f t="shared" si="1163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654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65"/>
        <v>582.4</v>
      </c>
      <c r="Y3625" s="14">
        <f t="shared" si="1166"/>
        <v>0</v>
      </c>
      <c r="Z3625" s="14">
        <f t="shared" si="1167"/>
        <v>0</v>
      </c>
      <c r="AA3625" s="14">
        <f t="shared" si="1168"/>
        <v>0</v>
      </c>
      <c r="AB3625" s="14">
        <f t="shared" si="1164"/>
        <v>0</v>
      </c>
      <c r="AC3625" s="15">
        <f t="shared" si="1163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595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65"/>
        <v>202.8</v>
      </c>
      <c r="Y3626" s="14">
        <f t="shared" si="1166"/>
        <v>483.6</v>
      </c>
      <c r="Z3626" s="14">
        <f t="shared" si="1167"/>
        <v>0</v>
      </c>
      <c r="AA3626" s="14">
        <f t="shared" si="1168"/>
        <v>0</v>
      </c>
      <c r="AB3626" s="14">
        <f t="shared" si="1164"/>
        <v>0</v>
      </c>
      <c r="AC3626" s="15">
        <f t="shared" si="1163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830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65"/>
        <v>202.8</v>
      </c>
      <c r="Y3627" s="14">
        <f t="shared" si="1166"/>
        <v>0</v>
      </c>
      <c r="Z3627" s="14">
        <f t="shared" si="1167"/>
        <v>483.6</v>
      </c>
      <c r="AA3627" s="14">
        <f t="shared" si="1168"/>
        <v>0</v>
      </c>
      <c r="AB3627" s="14">
        <f t="shared" si="1164"/>
        <v>0</v>
      </c>
      <c r="AC3627" s="15">
        <f t="shared" si="1163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831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65"/>
        <v>202.8</v>
      </c>
      <c r="Y3628" s="14">
        <f t="shared" si="1166"/>
        <v>0</v>
      </c>
      <c r="Z3628" s="14">
        <f t="shared" si="1167"/>
        <v>0</v>
      </c>
      <c r="AA3628" s="14">
        <f t="shared" si="1168"/>
        <v>483.6</v>
      </c>
      <c r="AB3628" s="14">
        <f t="shared" si="1164"/>
        <v>0</v>
      </c>
      <c r="AC3628" s="15">
        <f t="shared" si="1163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832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65"/>
        <v>202.8</v>
      </c>
      <c r="Y3629" s="14">
        <f t="shared" si="1166"/>
        <v>0</v>
      </c>
      <c r="Z3629" s="14">
        <f t="shared" si="1167"/>
        <v>0</v>
      </c>
      <c r="AA3629" s="14">
        <f t="shared" si="1168"/>
        <v>0</v>
      </c>
      <c r="AB3629" s="14">
        <f t="shared" si="1164"/>
        <v>483.6</v>
      </c>
      <c r="AC3629" s="15">
        <f t="shared" si="1163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833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65"/>
        <v>717.6</v>
      </c>
      <c r="Y3630" s="14">
        <f t="shared" si="1166"/>
        <v>0</v>
      </c>
      <c r="Z3630" s="14">
        <f t="shared" si="1167"/>
        <v>0</v>
      </c>
      <c r="AA3630" s="14">
        <f t="shared" si="1168"/>
        <v>0</v>
      </c>
      <c r="AB3630" s="14">
        <f t="shared" si="1164"/>
        <v>0</v>
      </c>
      <c r="AC3630" s="15">
        <f t="shared" si="1163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834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65"/>
        <v>717.6</v>
      </c>
      <c r="Y3631" s="14">
        <f t="shared" si="1166"/>
        <v>0</v>
      </c>
      <c r="Z3631" s="14">
        <f t="shared" si="1167"/>
        <v>0</v>
      </c>
      <c r="AA3631" s="14">
        <f t="shared" si="1168"/>
        <v>0</v>
      </c>
      <c r="AB3631" s="14">
        <f t="shared" si="1164"/>
        <v>0</v>
      </c>
      <c r="AC3631" s="15">
        <f t="shared" si="1163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65"/>
        <v>717.6</v>
      </c>
      <c r="Y3632" s="14">
        <f t="shared" si="1166"/>
        <v>0</v>
      </c>
      <c r="Z3632" s="14">
        <f t="shared" si="1167"/>
        <v>0</v>
      </c>
      <c r="AA3632" s="14">
        <f t="shared" si="1168"/>
        <v>0</v>
      </c>
      <c r="AB3632" s="14">
        <f t="shared" si="1164"/>
        <v>0</v>
      </c>
      <c r="AC3632" s="15">
        <f t="shared" si="1163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65"/>
        <v>678.91200000000003</v>
      </c>
      <c r="Y3633" s="14">
        <f t="shared" si="1166"/>
        <v>0</v>
      </c>
      <c r="Z3633" s="14">
        <f t="shared" si="1167"/>
        <v>0</v>
      </c>
      <c r="AA3633" s="14">
        <f t="shared" si="1168"/>
        <v>0</v>
      </c>
      <c r="AB3633" s="14">
        <f t="shared" si="1164"/>
        <v>0</v>
      </c>
      <c r="AC3633" s="15">
        <f t="shared" si="1163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65"/>
        <v>787.072</v>
      </c>
      <c r="Y3634" s="14">
        <f t="shared" si="1166"/>
        <v>0</v>
      </c>
      <c r="Z3634" s="14">
        <f t="shared" si="1167"/>
        <v>0</v>
      </c>
      <c r="AA3634" s="14">
        <f t="shared" si="1168"/>
        <v>0</v>
      </c>
      <c r="AB3634" s="14">
        <f t="shared" si="1164"/>
        <v>0</v>
      </c>
      <c r="AC3634" s="15">
        <f t="shared" si="1163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65"/>
        <v>612</v>
      </c>
      <c r="Y3635" s="52">
        <f t="shared" si="1166"/>
        <v>0</v>
      </c>
      <c r="Z3635" s="52">
        <f t="shared" si="1167"/>
        <v>0</v>
      </c>
      <c r="AA3635" s="52">
        <f t="shared" si="1168"/>
        <v>0</v>
      </c>
      <c r="AB3635" s="52">
        <f t="shared" si="1164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801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65"/>
        <v>742.56000000000006</v>
      </c>
      <c r="Y3636" s="14">
        <f t="shared" si="1166"/>
        <v>0</v>
      </c>
      <c r="Z3636" s="14">
        <f t="shared" si="1167"/>
        <v>0</v>
      </c>
      <c r="AA3636" s="14">
        <f t="shared" si="1168"/>
        <v>0</v>
      </c>
      <c r="AB3636" s="14">
        <f t="shared" ref="AB3636:AB3667" si="1169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802</v>
      </c>
      <c r="B3637" s="89">
        <v>12</v>
      </c>
      <c r="C3637" s="21" t="s">
        <v>835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65"/>
        <v>571.20000000000005</v>
      </c>
      <c r="Y3637" s="14">
        <f t="shared" si="1166"/>
        <v>0</v>
      </c>
      <c r="Z3637" s="14">
        <f t="shared" si="1167"/>
        <v>0</v>
      </c>
      <c r="AA3637" s="14">
        <f t="shared" si="1168"/>
        <v>0</v>
      </c>
      <c r="AB3637" s="14">
        <f t="shared" si="1169"/>
        <v>0</v>
      </c>
      <c r="AC3637" s="15">
        <f t="shared" ref="AC3637:AC3665" si="1170">ROUND(X3637+Y3637+Z3637+AA3637+AB3637,1)</f>
        <v>571.20000000000005</v>
      </c>
      <c r="AD3637" s="48">
        <f>(ROUND(AC3637-AC3635,1)/AC3635)</f>
        <v>-6.6666666666666666E-2</v>
      </c>
      <c r="AE3637" s="113" t="s">
        <v>800</v>
      </c>
      <c r="AF3637" s="60"/>
    </row>
    <row r="3638" spans="1:32">
      <c r="A3638" s="99" t="s">
        <v>803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65"/>
        <v>571.20000000000005</v>
      </c>
      <c r="Y3638" s="14">
        <f t="shared" si="1166"/>
        <v>0</v>
      </c>
      <c r="Z3638" s="14">
        <f t="shared" si="1167"/>
        <v>0</v>
      </c>
      <c r="AA3638" s="14">
        <f t="shared" si="1168"/>
        <v>0</v>
      </c>
      <c r="AB3638" s="14">
        <f t="shared" si="1169"/>
        <v>0</v>
      </c>
      <c r="AC3638" s="15">
        <f t="shared" si="1170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804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71">N3639+S3639</f>
        <v>571.20000000000005</v>
      </c>
      <c r="Y3639" s="14">
        <f t="shared" ref="Y3639:Y3710" si="1172">O3639+T3639</f>
        <v>0</v>
      </c>
      <c r="Z3639" s="14">
        <f t="shared" ref="Z3639:Z3710" si="1173">P3639+U3639</f>
        <v>0</v>
      </c>
      <c r="AA3639" s="14">
        <f t="shared" ref="AA3639:AA3710" si="1174">Q3639+V3639</f>
        <v>0</v>
      </c>
      <c r="AB3639" s="14">
        <f t="shared" si="1169"/>
        <v>0</v>
      </c>
      <c r="AC3639" s="15">
        <f t="shared" si="1170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654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71"/>
        <v>571.20000000000005</v>
      </c>
      <c r="Y3640" s="14">
        <f t="shared" si="1172"/>
        <v>0</v>
      </c>
      <c r="Z3640" s="14">
        <f t="shared" si="1173"/>
        <v>0</v>
      </c>
      <c r="AA3640" s="14">
        <f t="shared" si="1174"/>
        <v>0</v>
      </c>
      <c r="AB3640" s="14">
        <f t="shared" si="1169"/>
        <v>0</v>
      </c>
      <c r="AC3640" s="15">
        <f t="shared" si="1170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595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71"/>
        <v>198.89999999999998</v>
      </c>
      <c r="Y3641" s="14">
        <f t="shared" si="1172"/>
        <v>474.3</v>
      </c>
      <c r="Z3641" s="14">
        <f t="shared" si="1173"/>
        <v>0</v>
      </c>
      <c r="AA3641" s="14">
        <f t="shared" si="1174"/>
        <v>0</v>
      </c>
      <c r="AB3641" s="14">
        <f t="shared" si="1169"/>
        <v>0</v>
      </c>
      <c r="AC3641" s="15">
        <f t="shared" si="1170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830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71"/>
        <v>198.89999999999998</v>
      </c>
      <c r="Y3642" s="14">
        <f t="shared" si="1172"/>
        <v>0</v>
      </c>
      <c r="Z3642" s="14">
        <f t="shared" si="1173"/>
        <v>474.3</v>
      </c>
      <c r="AA3642" s="14">
        <f t="shared" si="1174"/>
        <v>0</v>
      </c>
      <c r="AB3642" s="14">
        <f t="shared" si="1169"/>
        <v>0</v>
      </c>
      <c r="AC3642" s="15">
        <f t="shared" si="1170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831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71"/>
        <v>198.89999999999998</v>
      </c>
      <c r="Y3643" s="14">
        <f t="shared" si="1172"/>
        <v>0</v>
      </c>
      <c r="Z3643" s="14">
        <f t="shared" si="1173"/>
        <v>0</v>
      </c>
      <c r="AA3643" s="14">
        <f t="shared" si="1174"/>
        <v>474.3</v>
      </c>
      <c r="AB3643" s="14">
        <f t="shared" si="1169"/>
        <v>0</v>
      </c>
      <c r="AC3643" s="15">
        <f t="shared" si="1170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832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71"/>
        <v>198.89999999999998</v>
      </c>
      <c r="Y3644" s="14">
        <f t="shared" si="1172"/>
        <v>0</v>
      </c>
      <c r="Z3644" s="14">
        <f t="shared" si="1173"/>
        <v>0</v>
      </c>
      <c r="AA3644" s="14">
        <f t="shared" si="1174"/>
        <v>0</v>
      </c>
      <c r="AB3644" s="14">
        <f t="shared" si="1169"/>
        <v>474.3</v>
      </c>
      <c r="AC3644" s="15">
        <f t="shared" si="1170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833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71"/>
        <v>703.8</v>
      </c>
      <c r="Y3645" s="14">
        <f t="shared" si="1172"/>
        <v>0</v>
      </c>
      <c r="Z3645" s="14">
        <f t="shared" si="1173"/>
        <v>0</v>
      </c>
      <c r="AA3645" s="14">
        <f t="shared" si="1174"/>
        <v>0</v>
      </c>
      <c r="AB3645" s="14">
        <f t="shared" si="1169"/>
        <v>0</v>
      </c>
      <c r="AC3645" s="15">
        <f t="shared" si="1170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834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71"/>
        <v>703.8</v>
      </c>
      <c r="Y3646" s="14">
        <f t="shared" si="1172"/>
        <v>0</v>
      </c>
      <c r="Z3646" s="14">
        <f t="shared" si="1173"/>
        <v>0</v>
      </c>
      <c r="AA3646" s="14">
        <f t="shared" si="1174"/>
        <v>0</v>
      </c>
      <c r="AB3646" s="14">
        <f t="shared" si="1169"/>
        <v>0</v>
      </c>
      <c r="AC3646" s="15">
        <f t="shared" si="1170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71"/>
        <v>703.8</v>
      </c>
      <c r="Y3647" s="14">
        <f t="shared" si="1172"/>
        <v>0</v>
      </c>
      <c r="Z3647" s="14">
        <f t="shared" si="1173"/>
        <v>0</v>
      </c>
      <c r="AA3647" s="14">
        <f t="shared" si="1174"/>
        <v>0</v>
      </c>
      <c r="AB3647" s="14">
        <f t="shared" si="1169"/>
        <v>0</v>
      </c>
      <c r="AC3647" s="15">
        <f t="shared" si="1170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71"/>
        <v>713.18400000000008</v>
      </c>
      <c r="Y3648" s="14">
        <f t="shared" si="1172"/>
        <v>0</v>
      </c>
      <c r="Z3648" s="14">
        <f t="shared" si="1173"/>
        <v>0</v>
      </c>
      <c r="AA3648" s="14">
        <f t="shared" si="1174"/>
        <v>0</v>
      </c>
      <c r="AB3648" s="14">
        <f t="shared" si="1169"/>
        <v>0</v>
      </c>
      <c r="AC3648" s="15">
        <f t="shared" si="1170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71"/>
        <v>713.18400000000008</v>
      </c>
      <c r="Y3649" s="14">
        <f t="shared" si="1172"/>
        <v>0</v>
      </c>
      <c r="Z3649" s="14">
        <f t="shared" si="1173"/>
        <v>0</v>
      </c>
      <c r="AA3649" s="14">
        <f t="shared" si="1174"/>
        <v>0</v>
      </c>
      <c r="AB3649" s="14">
        <f t="shared" si="1169"/>
        <v>0</v>
      </c>
      <c r="AC3649" s="15">
        <f t="shared" si="1170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892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71"/>
        <v>548.79999999999995</v>
      </c>
      <c r="Y3650" s="52">
        <f t="shared" si="1172"/>
        <v>0</v>
      </c>
      <c r="Z3650" s="52">
        <f t="shared" si="1173"/>
        <v>160</v>
      </c>
      <c r="AA3650" s="52">
        <f t="shared" si="1174"/>
        <v>0</v>
      </c>
      <c r="AB3650" s="52">
        <f t="shared" si="1169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801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71"/>
        <v>686</v>
      </c>
      <c r="Y3651" s="14">
        <f t="shared" si="1172"/>
        <v>0</v>
      </c>
      <c r="Z3651" s="14">
        <f t="shared" si="1173"/>
        <v>128</v>
      </c>
      <c r="AA3651" s="14">
        <f t="shared" si="1174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802</v>
      </c>
      <c r="B3652" s="89">
        <v>18</v>
      </c>
      <c r="C3652" s="21" t="s">
        <v>835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71"/>
        <v>513.52</v>
      </c>
      <c r="Y3652" s="14">
        <f t="shared" si="1172"/>
        <v>0</v>
      </c>
      <c r="Z3652" s="14">
        <f t="shared" si="1173"/>
        <v>160</v>
      </c>
      <c r="AA3652" s="14">
        <f t="shared" si="1174"/>
        <v>0</v>
      </c>
      <c r="AB3652" s="14">
        <f>R3652+W3652</f>
        <v>0</v>
      </c>
      <c r="AC3652" s="15">
        <f t="shared" ref="AC3652:AC3664" si="1175">ROUND(X3652+Y3652+Z3652+AA3652+AB3652,1)</f>
        <v>673.5</v>
      </c>
      <c r="AD3652" s="48">
        <f>(ROUND(AC3652-AC3650,1)/AC3650)</f>
        <v>-4.9802483069977428E-2</v>
      </c>
      <c r="AE3652" s="113" t="s">
        <v>800</v>
      </c>
      <c r="AF3652" s="60"/>
    </row>
    <row r="3653" spans="1:32">
      <c r="A3653" s="99" t="s">
        <v>803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71"/>
        <v>513.52</v>
      </c>
      <c r="Y3653" s="14">
        <f t="shared" si="1172"/>
        <v>0</v>
      </c>
      <c r="Z3653" s="14">
        <f t="shared" si="1173"/>
        <v>160</v>
      </c>
      <c r="AA3653" s="14">
        <f t="shared" si="1174"/>
        <v>0</v>
      </c>
      <c r="AB3653" s="14">
        <f t="shared" ref="AB3653:AB3664" si="1176">R3653+W3653</f>
        <v>0</v>
      </c>
      <c r="AC3653" s="15">
        <f t="shared" si="1175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804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71"/>
        <v>513.52</v>
      </c>
      <c r="Y3654" s="14">
        <f t="shared" si="1172"/>
        <v>0</v>
      </c>
      <c r="Z3654" s="14">
        <f t="shared" si="1173"/>
        <v>160</v>
      </c>
      <c r="AA3654" s="14">
        <f t="shared" si="1174"/>
        <v>0</v>
      </c>
      <c r="AB3654" s="14">
        <f t="shared" si="1176"/>
        <v>0</v>
      </c>
      <c r="AC3654" s="15">
        <f t="shared" si="1175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654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71"/>
        <v>513.52</v>
      </c>
      <c r="Y3655" s="14">
        <f t="shared" si="1172"/>
        <v>0</v>
      </c>
      <c r="Z3655" s="14">
        <f t="shared" si="1173"/>
        <v>160</v>
      </c>
      <c r="AA3655" s="14">
        <f t="shared" si="1174"/>
        <v>0</v>
      </c>
      <c r="AB3655" s="14">
        <f t="shared" si="1176"/>
        <v>0</v>
      </c>
      <c r="AC3655" s="15">
        <f t="shared" si="1175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595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336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71"/>
        <v>178.36</v>
      </c>
      <c r="Y3656" s="14">
        <f t="shared" si="1172"/>
        <v>546</v>
      </c>
      <c r="Z3656" s="14">
        <f t="shared" si="1173"/>
        <v>0</v>
      </c>
      <c r="AA3656" s="14">
        <f t="shared" si="1174"/>
        <v>0</v>
      </c>
      <c r="AB3656" s="14">
        <f t="shared" si="1176"/>
        <v>0</v>
      </c>
      <c r="AC3656" s="15">
        <f t="shared" si="1175"/>
        <v>724.4</v>
      </c>
      <c r="AD3656" s="48">
        <f>(ROUND(AC3656-AC3650,1)/AC3650)</f>
        <v>2.2009029345372463E-2</v>
      </c>
      <c r="AE3656" s="113"/>
      <c r="AF3656" s="60"/>
    </row>
    <row r="3657" spans="1:32">
      <c r="A3657" s="99" t="s">
        <v>830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336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71"/>
        <v>178.36</v>
      </c>
      <c r="Y3657" s="14">
        <f t="shared" si="1172"/>
        <v>0</v>
      </c>
      <c r="Z3657" s="14">
        <f t="shared" si="1173"/>
        <v>546</v>
      </c>
      <c r="AA3657" s="14">
        <f t="shared" si="1174"/>
        <v>0</v>
      </c>
      <c r="AB3657" s="14">
        <f t="shared" si="1176"/>
        <v>0</v>
      </c>
      <c r="AC3657" s="15">
        <f t="shared" si="1175"/>
        <v>724.4</v>
      </c>
      <c r="AD3657" s="48">
        <f>(ROUND(AC3657-AC3650,1)/AC3650)</f>
        <v>2.2009029345372463E-2</v>
      </c>
      <c r="AE3657" s="113"/>
      <c r="AF3657" s="60"/>
    </row>
    <row r="3658" spans="1:32">
      <c r="A3658" s="99" t="s">
        <v>831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336</v>
      </c>
      <c r="W3658" s="14">
        <f>(R3658/100)*(K3658*$K$11)+(R3658/100)*(L3658*$L$11)</f>
        <v>0</v>
      </c>
      <c r="X3658" s="14">
        <f t="shared" si="1171"/>
        <v>178.36</v>
      </c>
      <c r="Y3658" s="14">
        <f t="shared" si="1172"/>
        <v>0</v>
      </c>
      <c r="Z3658" s="14">
        <f t="shared" si="1173"/>
        <v>0</v>
      </c>
      <c r="AA3658" s="14">
        <f t="shared" si="1174"/>
        <v>546</v>
      </c>
      <c r="AB3658" s="14">
        <f t="shared" si="1176"/>
        <v>0</v>
      </c>
      <c r="AC3658" s="15">
        <f t="shared" si="1175"/>
        <v>724.4</v>
      </c>
      <c r="AD3658" s="48">
        <f>(ROUND(AC3658-AC3650,1)/AC3650)</f>
        <v>2.2009029345372463E-2</v>
      </c>
      <c r="AE3658" s="113"/>
      <c r="AF3658" s="60"/>
    </row>
    <row r="3659" spans="1:32">
      <c r="A3659" s="99" t="s">
        <v>832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336</v>
      </c>
      <c r="X3659" s="14">
        <f t="shared" si="1171"/>
        <v>178.36</v>
      </c>
      <c r="Y3659" s="14">
        <f t="shared" si="1172"/>
        <v>0</v>
      </c>
      <c r="Z3659" s="14">
        <f t="shared" si="1173"/>
        <v>0</v>
      </c>
      <c r="AA3659" s="14">
        <f t="shared" si="1174"/>
        <v>0</v>
      </c>
      <c r="AB3659" s="14">
        <f t="shared" si="1176"/>
        <v>546</v>
      </c>
      <c r="AC3659" s="15">
        <f t="shared" si="1175"/>
        <v>724.4</v>
      </c>
      <c r="AD3659" s="48">
        <f>(ROUND(AC3659-AC3650,1)/AC3650)</f>
        <v>2.2009029345372463E-2</v>
      </c>
      <c r="AE3659" s="113"/>
      <c r="AF3659" s="60"/>
    </row>
    <row r="3660" spans="1:32">
      <c r="A3660" s="99" t="s">
        <v>833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367.5</v>
      </c>
      <c r="T3660" s="14">
        <f>(O3660/100)*(K3660*$K$13)+(O3660/100)*(M3660*$M$13)</f>
        <v>0</v>
      </c>
      <c r="U3660" s="14">
        <f>(P3660/100)*(K3660*$K$13)+(P3660/100)*(L3660*$L$13)+(P3660/100)*(M3660*$M$13)</f>
        <v>84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71"/>
        <v>514.5</v>
      </c>
      <c r="Y3660" s="14">
        <f t="shared" si="1172"/>
        <v>0</v>
      </c>
      <c r="Z3660" s="14">
        <f t="shared" si="1173"/>
        <v>204</v>
      </c>
      <c r="AA3660" s="14">
        <f t="shared" si="1174"/>
        <v>0</v>
      </c>
      <c r="AB3660" s="14">
        <f t="shared" si="1176"/>
        <v>0</v>
      </c>
      <c r="AC3660" s="15">
        <f t="shared" si="1175"/>
        <v>718.5</v>
      </c>
      <c r="AD3660" s="48">
        <f>(ROUND(AC3660-AC3650,1)/AC3650)</f>
        <v>1.368510158013544E-2</v>
      </c>
      <c r="AE3660" s="113"/>
      <c r="AF3660" s="60"/>
    </row>
    <row r="3661" spans="1:32">
      <c r="A3661" s="99" t="s">
        <v>834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586.5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71"/>
        <v>759</v>
      </c>
      <c r="Y3661" s="14">
        <f t="shared" si="1172"/>
        <v>0</v>
      </c>
      <c r="Z3661" s="14">
        <f t="shared" si="1173"/>
        <v>0</v>
      </c>
      <c r="AA3661" s="14">
        <f t="shared" si="1174"/>
        <v>0</v>
      </c>
      <c r="AB3661" s="14">
        <f t="shared" si="1176"/>
        <v>0</v>
      </c>
      <c r="AC3661" s="15">
        <f t="shared" si="1175"/>
        <v>759</v>
      </c>
      <c r="AD3661" s="48">
        <f>(ROUND(AC3661-AC3650,1)/AC3650)</f>
        <v>7.0823927765237035E-2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586.5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71"/>
        <v>759</v>
      </c>
      <c r="Y3662" s="14">
        <f t="shared" si="1172"/>
        <v>0</v>
      </c>
      <c r="Z3662" s="14">
        <f t="shared" si="1173"/>
        <v>0</v>
      </c>
      <c r="AA3662" s="14">
        <f t="shared" si="1174"/>
        <v>0</v>
      </c>
      <c r="AB3662" s="14">
        <f t="shared" si="1176"/>
        <v>0</v>
      </c>
      <c r="AC3662" s="15">
        <f t="shared" si="1175"/>
        <v>759</v>
      </c>
      <c r="AD3662" s="48">
        <f>(ROUND(AC3662-AC3650,1)/AC3650)</f>
        <v>7.0823927765237035E-2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71"/>
        <v>752.6400000000001</v>
      </c>
      <c r="Y3663" s="14">
        <f t="shared" si="1172"/>
        <v>0</v>
      </c>
      <c r="Z3663" s="14">
        <f t="shared" si="1173"/>
        <v>128</v>
      </c>
      <c r="AA3663" s="14">
        <f t="shared" si="1174"/>
        <v>0</v>
      </c>
      <c r="AB3663" s="14">
        <f t="shared" si="1176"/>
        <v>0</v>
      </c>
      <c r="AC3663" s="15">
        <f t="shared" si="1175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71"/>
        <v>635.04</v>
      </c>
      <c r="Y3664" s="14">
        <f t="shared" si="1172"/>
        <v>0</v>
      </c>
      <c r="Z3664" s="14">
        <f t="shared" si="1173"/>
        <v>128</v>
      </c>
      <c r="AA3664" s="14">
        <f t="shared" si="1174"/>
        <v>0</v>
      </c>
      <c r="AB3664" s="14">
        <f t="shared" si="1176"/>
        <v>0</v>
      </c>
      <c r="AC3664" s="15">
        <f t="shared" si="1175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71"/>
        <v>691.2</v>
      </c>
      <c r="Y3665" s="52">
        <f t="shared" si="1172"/>
        <v>0</v>
      </c>
      <c r="Z3665" s="52">
        <f t="shared" si="1173"/>
        <v>0</v>
      </c>
      <c r="AA3665" s="52">
        <f t="shared" si="1174"/>
        <v>0</v>
      </c>
      <c r="AB3665" s="52">
        <f t="shared" si="1169"/>
        <v>0</v>
      </c>
      <c r="AC3665" s="53">
        <f t="shared" si="1170"/>
        <v>691.2</v>
      </c>
      <c r="AD3665" s="58" t="s">
        <v>329</v>
      </c>
      <c r="AE3665" s="113"/>
      <c r="AF3665" s="60"/>
    </row>
    <row r="3666" spans="1:32">
      <c r="A3666" s="99" t="s">
        <v>801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71"/>
        <v>783.36000000000013</v>
      </c>
      <c r="Y3666" s="14">
        <f t="shared" si="1172"/>
        <v>0</v>
      </c>
      <c r="Z3666" s="14">
        <f t="shared" si="1173"/>
        <v>0</v>
      </c>
      <c r="AA3666" s="14">
        <f t="shared" si="1174"/>
        <v>0</v>
      </c>
      <c r="AB3666" s="14">
        <f t="shared" si="1169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802</v>
      </c>
      <c r="B3667" s="91">
        <v>12</v>
      </c>
      <c r="C3667" s="21" t="s">
        <v>835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71"/>
        <v>641.28</v>
      </c>
      <c r="Y3667" s="14">
        <f t="shared" si="1172"/>
        <v>0</v>
      </c>
      <c r="Z3667" s="14">
        <f t="shared" si="1173"/>
        <v>0</v>
      </c>
      <c r="AA3667" s="14">
        <f t="shared" si="1174"/>
        <v>0</v>
      </c>
      <c r="AB3667" s="14">
        <f t="shared" si="1169"/>
        <v>0</v>
      </c>
      <c r="AC3667" s="15">
        <f t="shared" ref="AC3667:AC3679" si="1177">ROUND(X3667+Y3667+Z3667+AA3667+AB3667,1)</f>
        <v>641.29999999999995</v>
      </c>
      <c r="AD3667" s="48">
        <f>(ROUND(AC3667-AC3665,1)/AC3665)</f>
        <v>-7.2193287037037035E-2</v>
      </c>
      <c r="AE3667" s="113" t="s">
        <v>800</v>
      </c>
      <c r="AF3667" s="60"/>
    </row>
    <row r="3668" spans="1:32">
      <c r="A3668" s="99" t="s">
        <v>803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71"/>
        <v>641.28</v>
      </c>
      <c r="Y3668" s="14">
        <f t="shared" si="1172"/>
        <v>0</v>
      </c>
      <c r="Z3668" s="14">
        <f t="shared" si="1173"/>
        <v>0</v>
      </c>
      <c r="AA3668" s="14">
        <f t="shared" si="1174"/>
        <v>0</v>
      </c>
      <c r="AB3668" s="14">
        <f t="shared" ref="AB3668:AB3679" si="1178">R3668+W3668</f>
        <v>0</v>
      </c>
      <c r="AC3668" s="15">
        <f t="shared" si="1177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804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71"/>
        <v>641.28</v>
      </c>
      <c r="Y3669" s="14">
        <f t="shared" si="1172"/>
        <v>0</v>
      </c>
      <c r="Z3669" s="14">
        <f t="shared" si="1173"/>
        <v>0</v>
      </c>
      <c r="AA3669" s="14">
        <f t="shared" si="1174"/>
        <v>0</v>
      </c>
      <c r="AB3669" s="14">
        <f t="shared" si="1178"/>
        <v>0</v>
      </c>
      <c r="AC3669" s="15">
        <f t="shared" si="1177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654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71"/>
        <v>641.28</v>
      </c>
      <c r="Y3670" s="14">
        <f t="shared" si="1172"/>
        <v>0</v>
      </c>
      <c r="Z3670" s="14">
        <f t="shared" si="1173"/>
        <v>0</v>
      </c>
      <c r="AA3670" s="14">
        <f t="shared" si="1174"/>
        <v>0</v>
      </c>
      <c r="AB3670" s="14">
        <f t="shared" si="1178"/>
        <v>0</v>
      </c>
      <c r="AC3670" s="15">
        <f t="shared" si="1177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595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71"/>
        <v>137.28000000000003</v>
      </c>
      <c r="Y3671" s="14">
        <f t="shared" si="1172"/>
        <v>624.96</v>
      </c>
      <c r="Z3671" s="14">
        <f t="shared" si="1173"/>
        <v>0</v>
      </c>
      <c r="AA3671" s="14">
        <f t="shared" si="1174"/>
        <v>0</v>
      </c>
      <c r="AB3671" s="14">
        <f t="shared" si="1178"/>
        <v>0</v>
      </c>
      <c r="AC3671" s="15">
        <f t="shared" si="1177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830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71"/>
        <v>223.39200000000002</v>
      </c>
      <c r="Y3672" s="14">
        <f t="shared" si="1172"/>
        <v>0</v>
      </c>
      <c r="Z3672" s="14">
        <f t="shared" si="1173"/>
        <v>541.44000000000005</v>
      </c>
      <c r="AA3672" s="14">
        <f t="shared" si="1174"/>
        <v>0</v>
      </c>
      <c r="AB3672" s="14">
        <f t="shared" si="1178"/>
        <v>0</v>
      </c>
      <c r="AC3672" s="15">
        <f t="shared" si="1177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831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71"/>
        <v>282.048</v>
      </c>
      <c r="Y3673" s="14">
        <f t="shared" si="1172"/>
        <v>0</v>
      </c>
      <c r="Z3673" s="14">
        <f t="shared" si="1173"/>
        <v>0</v>
      </c>
      <c r="AA3673" s="14">
        <f t="shared" si="1174"/>
        <v>478.08</v>
      </c>
      <c r="AB3673" s="14">
        <f t="shared" si="1178"/>
        <v>0</v>
      </c>
      <c r="AC3673" s="15">
        <f t="shared" si="1177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832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71"/>
        <v>223.39200000000002</v>
      </c>
      <c r="Y3674" s="14">
        <f t="shared" si="1172"/>
        <v>0</v>
      </c>
      <c r="Z3674" s="14">
        <f t="shared" si="1173"/>
        <v>0</v>
      </c>
      <c r="AA3674" s="14">
        <f t="shared" si="1174"/>
        <v>0</v>
      </c>
      <c r="AB3674" s="14">
        <f t="shared" si="1178"/>
        <v>541.44000000000005</v>
      </c>
      <c r="AC3674" s="15">
        <f t="shared" si="1177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833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71"/>
        <v>789.12</v>
      </c>
      <c r="Y3675" s="14">
        <f t="shared" si="1172"/>
        <v>0</v>
      </c>
      <c r="Z3675" s="14">
        <f t="shared" si="1173"/>
        <v>0</v>
      </c>
      <c r="AA3675" s="14">
        <f t="shared" si="1174"/>
        <v>0</v>
      </c>
      <c r="AB3675" s="14">
        <f t="shared" si="1178"/>
        <v>0</v>
      </c>
      <c r="AC3675" s="15">
        <f t="shared" si="1177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834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71"/>
        <v>772.2</v>
      </c>
      <c r="Y3676" s="14">
        <f t="shared" si="1172"/>
        <v>0</v>
      </c>
      <c r="Z3676" s="14">
        <f t="shared" si="1173"/>
        <v>0</v>
      </c>
      <c r="AA3676" s="14">
        <f t="shared" si="1174"/>
        <v>0</v>
      </c>
      <c r="AB3676" s="14">
        <f t="shared" si="1178"/>
        <v>0</v>
      </c>
      <c r="AC3676" s="15">
        <f t="shared" si="1177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71"/>
        <v>772.2</v>
      </c>
      <c r="Y3677" s="14">
        <f t="shared" si="1172"/>
        <v>0</v>
      </c>
      <c r="Z3677" s="14">
        <f t="shared" si="1173"/>
        <v>0</v>
      </c>
      <c r="AA3677" s="14">
        <f t="shared" si="1174"/>
        <v>0</v>
      </c>
      <c r="AB3677" s="14">
        <f t="shared" si="1178"/>
        <v>0</v>
      </c>
      <c r="AC3677" s="15">
        <f t="shared" si="1177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71"/>
        <v>850.94400000000019</v>
      </c>
      <c r="Y3678" s="14">
        <f t="shared" si="1172"/>
        <v>0</v>
      </c>
      <c r="Z3678" s="14">
        <f t="shared" si="1173"/>
        <v>0</v>
      </c>
      <c r="AA3678" s="14">
        <f t="shared" si="1174"/>
        <v>0</v>
      </c>
      <c r="AB3678" s="14">
        <f t="shared" si="1178"/>
        <v>0</v>
      </c>
      <c r="AC3678" s="15">
        <f t="shared" si="1177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71"/>
        <v>752.6400000000001</v>
      </c>
      <c r="Y3679" s="14">
        <f t="shared" si="1172"/>
        <v>0</v>
      </c>
      <c r="Z3679" s="14">
        <f t="shared" si="1173"/>
        <v>0</v>
      </c>
      <c r="AA3679" s="14">
        <f t="shared" si="1174"/>
        <v>0</v>
      </c>
      <c r="AB3679" s="14">
        <f t="shared" si="1178"/>
        <v>0</v>
      </c>
      <c r="AC3679" s="15">
        <f t="shared" si="1177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801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9">N3681+S3681</f>
        <v>613.44000000000005</v>
      </c>
      <c r="Y3681" s="14">
        <f t="shared" ref="Y3681:Y3694" si="1180">O3681+T3681</f>
        <v>0</v>
      </c>
      <c r="Z3681" s="14">
        <f t="shared" ref="Z3681:Z3694" si="1181">P3681+U3681</f>
        <v>273.60000000000002</v>
      </c>
      <c r="AA3681" s="14">
        <f t="shared" ref="AA3681:AA3694" si="1182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802</v>
      </c>
      <c r="B3682" s="93">
        <v>15</v>
      </c>
      <c r="C3682" s="21" t="s">
        <v>835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9"/>
        <v>449.28000000000003</v>
      </c>
      <c r="Y3682" s="14">
        <f t="shared" si="1180"/>
        <v>0</v>
      </c>
      <c r="Z3682" s="14">
        <f t="shared" si="1181"/>
        <v>326.79999999999995</v>
      </c>
      <c r="AA3682" s="14">
        <f t="shared" si="1182"/>
        <v>0</v>
      </c>
      <c r="AB3682" s="14">
        <f>R3682+W3682</f>
        <v>0</v>
      </c>
      <c r="AC3682" s="15">
        <f t="shared" ref="AC3682:AC3694" si="1183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803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9"/>
        <v>449.28000000000003</v>
      </c>
      <c r="Y3683" s="14">
        <f t="shared" si="1180"/>
        <v>0</v>
      </c>
      <c r="Z3683" s="14">
        <f t="shared" si="1181"/>
        <v>326.79999999999995</v>
      </c>
      <c r="AA3683" s="14">
        <f t="shared" si="1182"/>
        <v>0</v>
      </c>
      <c r="AB3683" s="14">
        <f t="shared" ref="AB3683:AB3694" si="1184">R3683+W3683</f>
        <v>0</v>
      </c>
      <c r="AC3683" s="15">
        <f t="shared" si="1183"/>
        <v>776.1</v>
      </c>
      <c r="AD3683" s="48">
        <f>(ROUND(AC3683-AC3680,1)/AC3680)</f>
        <v>-5.0293685756240825E-2</v>
      </c>
      <c r="AE3683" s="113" t="s">
        <v>800</v>
      </c>
      <c r="AF3683" s="60"/>
    </row>
    <row r="3684" spans="1:32">
      <c r="A3684" s="99" t="s">
        <v>804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9"/>
        <v>449.28000000000003</v>
      </c>
      <c r="Y3684" s="14">
        <f t="shared" si="1180"/>
        <v>0</v>
      </c>
      <c r="Z3684" s="14">
        <f t="shared" si="1181"/>
        <v>326.79999999999995</v>
      </c>
      <c r="AA3684" s="14">
        <f t="shared" si="1182"/>
        <v>0</v>
      </c>
      <c r="AB3684" s="14">
        <f t="shared" si="1184"/>
        <v>0</v>
      </c>
      <c r="AC3684" s="15">
        <f t="shared" si="1183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654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9"/>
        <v>449.28000000000003</v>
      </c>
      <c r="Y3685" s="14">
        <f t="shared" si="1180"/>
        <v>0</v>
      </c>
      <c r="Z3685" s="14">
        <f t="shared" si="1181"/>
        <v>326.79999999999995</v>
      </c>
      <c r="AA3685" s="14">
        <f t="shared" si="1182"/>
        <v>0</v>
      </c>
      <c r="AB3685" s="14">
        <f t="shared" si="1184"/>
        <v>0</v>
      </c>
      <c r="AC3685" s="15">
        <f t="shared" si="1183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595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100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525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9"/>
        <v>154.44</v>
      </c>
      <c r="Y3686" s="14">
        <f t="shared" si="1180"/>
        <v>787.5</v>
      </c>
      <c r="Z3686" s="14">
        <f t="shared" si="1181"/>
        <v>0</v>
      </c>
      <c r="AA3686" s="14">
        <f t="shared" si="1182"/>
        <v>0</v>
      </c>
      <c r="AB3686" s="14">
        <f t="shared" si="1184"/>
        <v>0</v>
      </c>
      <c r="AC3686" s="15">
        <f t="shared" si="1183"/>
        <v>941.9</v>
      </c>
      <c r="AD3686" s="48">
        <f>(ROUND(AC3686-AC3680,1)/AC3680)</f>
        <v>0.15259422418012725</v>
      </c>
      <c r="AE3686" s="113"/>
      <c r="AF3686" s="60"/>
    </row>
    <row r="3687" spans="1:32">
      <c r="A3687" s="99" t="s">
        <v>830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55</v>
      </c>
      <c r="L3687" s="13">
        <v>55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577.5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9"/>
        <v>154.44</v>
      </c>
      <c r="Y3687" s="14">
        <f t="shared" si="1180"/>
        <v>0</v>
      </c>
      <c r="Z3687" s="14">
        <f t="shared" si="1181"/>
        <v>840</v>
      </c>
      <c r="AA3687" s="14">
        <f t="shared" si="1182"/>
        <v>0</v>
      </c>
      <c r="AB3687" s="14">
        <f t="shared" si="1184"/>
        <v>0</v>
      </c>
      <c r="AC3687" s="15">
        <f t="shared" si="1183"/>
        <v>994.4</v>
      </c>
      <c r="AD3687" s="48">
        <f>(ROUND(AC3687-AC3680,1)/AC3680)</f>
        <v>0.21683798335780713</v>
      </c>
      <c r="AE3687" s="113"/>
      <c r="AF3687" s="60"/>
    </row>
    <row r="3688" spans="1:32">
      <c r="A3688" s="99" t="s">
        <v>831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100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525</v>
      </c>
      <c r="W3688" s="14">
        <f>(R3688/100)*(K3688*$K$11)+(R3688/100)*(L3688*$L$11)</f>
        <v>0</v>
      </c>
      <c r="X3688" s="14">
        <f t="shared" si="1179"/>
        <v>154.44</v>
      </c>
      <c r="Y3688" s="14">
        <f t="shared" si="1180"/>
        <v>0</v>
      </c>
      <c r="Z3688" s="14">
        <f t="shared" si="1181"/>
        <v>0</v>
      </c>
      <c r="AA3688" s="14">
        <f t="shared" si="1182"/>
        <v>787.5</v>
      </c>
      <c r="AB3688" s="14">
        <f t="shared" si="1184"/>
        <v>0</v>
      </c>
      <c r="AC3688" s="15">
        <f t="shared" si="1183"/>
        <v>941.9</v>
      </c>
      <c r="AD3688" s="48">
        <f>(ROUND(AC3688-AC3680,1)/AC3680)</f>
        <v>0.15259422418012725</v>
      </c>
      <c r="AE3688" s="113"/>
      <c r="AF3688" s="60"/>
    </row>
    <row r="3689" spans="1:32">
      <c r="A3689" s="99" t="s">
        <v>832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50</v>
      </c>
      <c r="L3689" s="13">
        <v>50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525</v>
      </c>
      <c r="X3689" s="14">
        <f t="shared" si="1179"/>
        <v>154.44</v>
      </c>
      <c r="Y3689" s="14">
        <f t="shared" si="1180"/>
        <v>0</v>
      </c>
      <c r="Z3689" s="14">
        <f t="shared" si="1181"/>
        <v>0</v>
      </c>
      <c r="AA3689" s="14">
        <f t="shared" si="1182"/>
        <v>0</v>
      </c>
      <c r="AB3689" s="14">
        <f t="shared" si="1184"/>
        <v>787.5</v>
      </c>
      <c r="AC3689" s="15">
        <f t="shared" si="1183"/>
        <v>941.9</v>
      </c>
      <c r="AD3689" s="48">
        <f>(ROUND(AC3689-AC3680,1)/AC3680)</f>
        <v>0.15259422418012725</v>
      </c>
      <c r="AE3689" s="113"/>
      <c r="AF3689" s="60"/>
    </row>
    <row r="3690" spans="1:32">
      <c r="A3690" s="99" t="s">
        <v>833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50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356.40000000000003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256.5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79"/>
        <v>518.40000000000009</v>
      </c>
      <c r="Y3690" s="14">
        <f t="shared" si="1180"/>
        <v>0</v>
      </c>
      <c r="Z3690" s="14">
        <f t="shared" si="1181"/>
        <v>399</v>
      </c>
      <c r="AA3690" s="14">
        <f t="shared" si="1182"/>
        <v>0</v>
      </c>
      <c r="AB3690" s="14">
        <f t="shared" si="1184"/>
        <v>0</v>
      </c>
      <c r="AC3690" s="15">
        <f t="shared" si="1183"/>
        <v>917.4</v>
      </c>
      <c r="AD3690" s="48">
        <f>(ROUND(AC3690-AC3680,1)/AC3680)</f>
        <v>0.12261380323054331</v>
      </c>
      <c r="AE3690" s="113"/>
      <c r="AF3690" s="60"/>
    </row>
    <row r="3691" spans="1:32">
      <c r="A3691" s="99" t="s">
        <v>834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80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672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9"/>
        <v>912</v>
      </c>
      <c r="Y3691" s="14">
        <f t="shared" si="1180"/>
        <v>0</v>
      </c>
      <c r="Z3691" s="14">
        <f t="shared" si="1181"/>
        <v>0</v>
      </c>
      <c r="AA3691" s="14">
        <f t="shared" si="1182"/>
        <v>0</v>
      </c>
      <c r="AB3691" s="14">
        <f t="shared" si="1184"/>
        <v>0</v>
      </c>
      <c r="AC3691" s="15">
        <f t="shared" si="1183"/>
        <v>912</v>
      </c>
      <c r="AD3691" s="48">
        <f>(ROUND(AC3691-AC3680,1)/AC3680)</f>
        <v>0.1160058737151248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80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672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9"/>
        <v>912</v>
      </c>
      <c r="Y3692" s="14">
        <f t="shared" si="1180"/>
        <v>0</v>
      </c>
      <c r="Z3692" s="14">
        <f t="shared" si="1181"/>
        <v>0</v>
      </c>
      <c r="AA3692" s="14">
        <f t="shared" si="1182"/>
        <v>0</v>
      </c>
      <c r="AB3692" s="14">
        <f t="shared" si="1184"/>
        <v>0</v>
      </c>
      <c r="AC3692" s="15">
        <f t="shared" si="1183"/>
        <v>912</v>
      </c>
      <c r="AD3692" s="48">
        <f>(ROUND(AC3692-AC3680,1)/AC3680)</f>
        <v>0.1160058737151248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9"/>
        <v>580.60800000000006</v>
      </c>
      <c r="Y3693" s="14">
        <f t="shared" si="1180"/>
        <v>0</v>
      </c>
      <c r="Z3693" s="14">
        <f t="shared" si="1181"/>
        <v>273.60000000000002</v>
      </c>
      <c r="AA3693" s="14">
        <f t="shared" si="1182"/>
        <v>0</v>
      </c>
      <c r="AB3693" s="14">
        <f t="shared" si="1184"/>
        <v>0</v>
      </c>
      <c r="AC3693" s="15">
        <f t="shared" si="1183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9"/>
        <v>679.10400000000004</v>
      </c>
      <c r="Y3694" s="14">
        <f t="shared" si="1180"/>
        <v>0</v>
      </c>
      <c r="Z3694" s="14">
        <f t="shared" si="1181"/>
        <v>273.60000000000002</v>
      </c>
      <c r="AA3694" s="14">
        <f t="shared" si="1182"/>
        <v>0</v>
      </c>
      <c r="AB3694" s="14">
        <f t="shared" si="1184"/>
        <v>0</v>
      </c>
      <c r="AC3694" s="15">
        <f t="shared" si="1183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71"/>
        <v>408</v>
      </c>
      <c r="Y3695" s="52">
        <f t="shared" si="1172"/>
        <v>360</v>
      </c>
      <c r="Z3695" s="52">
        <f t="shared" si="1173"/>
        <v>0</v>
      </c>
      <c r="AA3695" s="52">
        <f t="shared" si="1174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801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71"/>
        <v>546.72</v>
      </c>
      <c r="Y3696" s="14">
        <f t="shared" si="1172"/>
        <v>288</v>
      </c>
      <c r="Z3696" s="14">
        <f t="shared" si="1173"/>
        <v>0</v>
      </c>
      <c r="AA3696" s="14">
        <f t="shared" si="1174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802</v>
      </c>
      <c r="B3697" s="91">
        <v>16</v>
      </c>
      <c r="C3697" s="21" t="s">
        <v>835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71"/>
        <v>387.6</v>
      </c>
      <c r="Y3697" s="14">
        <f t="shared" si="1172"/>
        <v>342</v>
      </c>
      <c r="Z3697" s="14">
        <f t="shared" si="1173"/>
        <v>0</v>
      </c>
      <c r="AA3697" s="14">
        <f t="shared" si="1174"/>
        <v>0</v>
      </c>
      <c r="AB3697" s="14">
        <f>R3697+W3697</f>
        <v>0</v>
      </c>
      <c r="AC3697" s="15">
        <f t="shared" ref="AC3697:AC3709" si="1185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803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71"/>
        <v>387.6</v>
      </c>
      <c r="Y3698" s="14">
        <f t="shared" si="1172"/>
        <v>342</v>
      </c>
      <c r="Z3698" s="14">
        <f t="shared" si="1173"/>
        <v>0</v>
      </c>
      <c r="AA3698" s="14">
        <f t="shared" si="1174"/>
        <v>0</v>
      </c>
      <c r="AB3698" s="14">
        <f t="shared" ref="AB3698:AB3709" si="1186">R3698+W3698</f>
        <v>0</v>
      </c>
      <c r="AC3698" s="15">
        <f t="shared" si="1185"/>
        <v>729.6</v>
      </c>
      <c r="AD3698" s="48">
        <f>(ROUND(AC3698-AC3695,1)/AC3695)</f>
        <v>-4.9999999999999996E-2</v>
      </c>
      <c r="AE3698" s="113" t="s">
        <v>800</v>
      </c>
      <c r="AF3698" s="60"/>
    </row>
    <row r="3699" spans="1:32">
      <c r="A3699" s="99" t="s">
        <v>804</v>
      </c>
      <c r="B3699" s="91">
        <v>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71"/>
        <v>387.6</v>
      </c>
      <c r="Y3699" s="14">
        <f t="shared" si="1172"/>
        <v>342</v>
      </c>
      <c r="Z3699" s="14">
        <f t="shared" si="1173"/>
        <v>0</v>
      </c>
      <c r="AA3699" s="14">
        <f t="shared" si="1174"/>
        <v>0</v>
      </c>
      <c r="AB3699" s="14">
        <f t="shared" si="1186"/>
        <v>0</v>
      </c>
      <c r="AC3699" s="15">
        <f t="shared" si="1185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654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71"/>
        <v>387.6</v>
      </c>
      <c r="Y3700" s="14">
        <f t="shared" si="1172"/>
        <v>342</v>
      </c>
      <c r="Z3700" s="14">
        <f t="shared" si="1173"/>
        <v>0</v>
      </c>
      <c r="AA3700" s="14">
        <f t="shared" si="1174"/>
        <v>0</v>
      </c>
      <c r="AB3700" s="14">
        <f t="shared" si="1186"/>
        <v>0</v>
      </c>
      <c r="AC3700" s="15">
        <f t="shared" si="1185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595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100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509.99999999999994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71"/>
        <v>132.59999999999997</v>
      </c>
      <c r="Y3701" s="14">
        <f t="shared" si="1172"/>
        <v>765</v>
      </c>
      <c r="Z3701" s="14">
        <f t="shared" si="1173"/>
        <v>0</v>
      </c>
      <c r="AA3701" s="14">
        <f t="shared" si="1174"/>
        <v>0</v>
      </c>
      <c r="AB3701" s="14">
        <f t="shared" si="1186"/>
        <v>0</v>
      </c>
      <c r="AC3701" s="15">
        <f t="shared" si="1185"/>
        <v>897.6</v>
      </c>
      <c r="AD3701" s="48">
        <f>(ROUND(AC3701-AC3695,1)/AC3695)</f>
        <v>0.16874999999999998</v>
      </c>
      <c r="AE3701" s="113"/>
      <c r="AF3701" s="60"/>
    </row>
    <row r="3702" spans="1:32">
      <c r="A3702" s="99" t="s">
        <v>830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45</v>
      </c>
      <c r="L3702" s="13">
        <v>45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458.99999999999994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71"/>
        <v>132.59999999999997</v>
      </c>
      <c r="Y3702" s="14">
        <f t="shared" si="1172"/>
        <v>0</v>
      </c>
      <c r="Z3702" s="14">
        <f t="shared" si="1173"/>
        <v>714</v>
      </c>
      <c r="AA3702" s="14">
        <f t="shared" si="1174"/>
        <v>0</v>
      </c>
      <c r="AB3702" s="14">
        <f t="shared" si="1186"/>
        <v>0</v>
      </c>
      <c r="AC3702" s="15">
        <f t="shared" si="1185"/>
        <v>846.6</v>
      </c>
      <c r="AD3702" s="48">
        <f>(ROUND(AC3702-AC3695,1)/AC3695)</f>
        <v>0.10234375</v>
      </c>
      <c r="AE3702" s="113"/>
      <c r="AF3702" s="60"/>
    </row>
    <row r="3703" spans="1:32">
      <c r="A3703" s="99" t="s">
        <v>831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90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458.99999999999994</v>
      </c>
      <c r="W3703" s="14">
        <f>(R3703/100)*(K3703*$K$11)+(R3703/100)*(L3703*$L$11)</f>
        <v>0</v>
      </c>
      <c r="X3703" s="14">
        <f t="shared" si="1171"/>
        <v>132.59999999999997</v>
      </c>
      <c r="Y3703" s="14">
        <f t="shared" si="1172"/>
        <v>0</v>
      </c>
      <c r="Z3703" s="14">
        <f t="shared" si="1173"/>
        <v>0</v>
      </c>
      <c r="AA3703" s="14">
        <f t="shared" si="1174"/>
        <v>714</v>
      </c>
      <c r="AB3703" s="14">
        <f t="shared" si="1186"/>
        <v>0</v>
      </c>
      <c r="AC3703" s="15">
        <f t="shared" si="1185"/>
        <v>846.6</v>
      </c>
      <c r="AD3703" s="48">
        <f>(ROUND(AC3703-AC3695,1)/AC3695)</f>
        <v>0.10234375</v>
      </c>
      <c r="AE3703" s="113"/>
      <c r="AF3703" s="60"/>
    </row>
    <row r="3704" spans="1:32">
      <c r="A3704" s="99" t="s">
        <v>832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45</v>
      </c>
      <c r="L3704" s="13">
        <v>45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458.99999999999994</v>
      </c>
      <c r="X3704" s="14">
        <f t="shared" si="1171"/>
        <v>132.59999999999997</v>
      </c>
      <c r="Y3704" s="14">
        <f t="shared" si="1172"/>
        <v>0</v>
      </c>
      <c r="Z3704" s="14">
        <f t="shared" si="1173"/>
        <v>0</v>
      </c>
      <c r="AA3704" s="14">
        <f t="shared" si="1174"/>
        <v>0</v>
      </c>
      <c r="AB3704" s="14">
        <f t="shared" si="1186"/>
        <v>714</v>
      </c>
      <c r="AC3704" s="15">
        <f t="shared" si="1185"/>
        <v>846.6</v>
      </c>
      <c r="AD3704" s="48">
        <f>(ROUND(AC3704-AC3695,1)/AC3695)</f>
        <v>0.10234375</v>
      </c>
      <c r="AE3704" s="113"/>
      <c r="AF3704" s="60"/>
    </row>
    <row r="3705" spans="1:32">
      <c r="A3705" s="99" t="s">
        <v>833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71"/>
        <v>474.3</v>
      </c>
      <c r="Y3705" s="14">
        <f t="shared" si="1172"/>
        <v>418.5</v>
      </c>
      <c r="Z3705" s="14">
        <f t="shared" si="1173"/>
        <v>0</v>
      </c>
      <c r="AA3705" s="14">
        <f t="shared" si="1174"/>
        <v>0</v>
      </c>
      <c r="AB3705" s="14">
        <f t="shared" si="1186"/>
        <v>0</v>
      </c>
      <c r="AC3705" s="15">
        <f t="shared" si="1185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834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90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630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71"/>
        <v>855</v>
      </c>
      <c r="Y3706" s="14">
        <f t="shared" si="1172"/>
        <v>0</v>
      </c>
      <c r="Z3706" s="14">
        <f t="shared" si="1173"/>
        <v>0</v>
      </c>
      <c r="AA3706" s="14">
        <f t="shared" si="1174"/>
        <v>0</v>
      </c>
      <c r="AB3706" s="14">
        <f t="shared" si="1186"/>
        <v>0</v>
      </c>
      <c r="AC3706" s="15">
        <f t="shared" si="1185"/>
        <v>855</v>
      </c>
      <c r="AD3706" s="48">
        <f>(ROUND(AC3706-AC3695,1)/AC3695)</f>
        <v>0.11328125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630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71"/>
        <v>855</v>
      </c>
      <c r="Y3707" s="14">
        <f t="shared" si="1172"/>
        <v>0</v>
      </c>
      <c r="Z3707" s="14">
        <f t="shared" si="1173"/>
        <v>0</v>
      </c>
      <c r="AA3707" s="14">
        <f t="shared" si="1174"/>
        <v>0</v>
      </c>
      <c r="AB3707" s="14">
        <f t="shared" si="1186"/>
        <v>0</v>
      </c>
      <c r="AC3707" s="15">
        <f t="shared" si="1185"/>
        <v>855</v>
      </c>
      <c r="AD3707" s="48">
        <f>(ROUND(AC3707-AC3695,1)/AC3695)</f>
        <v>0.11328125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71"/>
        <v>601.39200000000005</v>
      </c>
      <c r="Y3708" s="14">
        <f t="shared" si="1172"/>
        <v>288</v>
      </c>
      <c r="Z3708" s="14">
        <f t="shared" si="1173"/>
        <v>0</v>
      </c>
      <c r="AA3708" s="14">
        <f t="shared" si="1174"/>
        <v>0</v>
      </c>
      <c r="AB3708" s="14">
        <f t="shared" si="1186"/>
        <v>0</v>
      </c>
      <c r="AC3708" s="15">
        <f t="shared" si="1185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71"/>
        <v>520.60800000000006</v>
      </c>
      <c r="Y3709" s="14">
        <f t="shared" si="1172"/>
        <v>288</v>
      </c>
      <c r="Z3709" s="14">
        <f t="shared" si="1173"/>
        <v>0</v>
      </c>
      <c r="AA3709" s="14">
        <f t="shared" si="1174"/>
        <v>0</v>
      </c>
      <c r="AB3709" s="14">
        <f t="shared" si="1186"/>
        <v>0</v>
      </c>
      <c r="AC3709" s="15">
        <f t="shared" si="1185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71"/>
        <v>448</v>
      </c>
      <c r="Y3710" s="52">
        <f t="shared" si="1172"/>
        <v>0</v>
      </c>
      <c r="Z3710" s="52">
        <f t="shared" si="1173"/>
        <v>0</v>
      </c>
      <c r="AA3710" s="52">
        <f t="shared" si="1174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801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7">N3711+S3711</f>
        <v>582.40000000000009</v>
      </c>
      <c r="Y3711" s="14">
        <f t="shared" ref="Y3711:Y3724" si="1188">O3711+T3711</f>
        <v>0</v>
      </c>
      <c r="Z3711" s="14">
        <f t="shared" ref="Z3711:Z3724" si="1189">P3711+U3711</f>
        <v>0</v>
      </c>
      <c r="AA3711" s="14">
        <f t="shared" ref="AA3711:AA3724" si="1190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802</v>
      </c>
      <c r="B3712" s="93">
        <v>18</v>
      </c>
      <c r="C3712" s="21" t="s">
        <v>835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7"/>
        <v>425.6</v>
      </c>
      <c r="Y3712" s="14">
        <f t="shared" si="1188"/>
        <v>0</v>
      </c>
      <c r="Z3712" s="14">
        <f t="shared" si="1189"/>
        <v>0</v>
      </c>
      <c r="AA3712" s="14">
        <f t="shared" si="1190"/>
        <v>337.12</v>
      </c>
      <c r="AB3712" s="14">
        <f>R3712+W3712</f>
        <v>0</v>
      </c>
      <c r="AC3712" s="15">
        <f t="shared" ref="AC3712:AC3724" si="1191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803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7"/>
        <v>425.6</v>
      </c>
      <c r="Y3713" s="14">
        <f t="shared" si="1188"/>
        <v>0</v>
      </c>
      <c r="Z3713" s="14">
        <f t="shared" si="1189"/>
        <v>0</v>
      </c>
      <c r="AA3713" s="14">
        <f t="shared" si="1190"/>
        <v>337.12</v>
      </c>
      <c r="AB3713" s="14">
        <f t="shared" ref="AB3713:AB3724" si="1192">R3713+W3713</f>
        <v>0</v>
      </c>
      <c r="AC3713" s="15">
        <f t="shared" si="1191"/>
        <v>762.7</v>
      </c>
      <c r="AD3713" s="48">
        <f>(ROUND(AC3713-AC3710,1)/AC3710)</f>
        <v>-4.7577422577422583E-2</v>
      </c>
      <c r="AE3713" s="113" t="s">
        <v>800</v>
      </c>
      <c r="AF3713" s="60"/>
    </row>
    <row r="3714" spans="1:32">
      <c r="A3714" s="99" t="s">
        <v>804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7"/>
        <v>425.6</v>
      </c>
      <c r="Y3714" s="14">
        <f t="shared" si="1188"/>
        <v>0</v>
      </c>
      <c r="Z3714" s="14">
        <f t="shared" si="1189"/>
        <v>0</v>
      </c>
      <c r="AA3714" s="14">
        <f t="shared" si="1190"/>
        <v>337.12</v>
      </c>
      <c r="AB3714" s="14">
        <f t="shared" si="1192"/>
        <v>0</v>
      </c>
      <c r="AC3714" s="15">
        <f t="shared" si="1191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654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7"/>
        <v>425.6</v>
      </c>
      <c r="Y3715" s="14">
        <f t="shared" si="1188"/>
        <v>0</v>
      </c>
      <c r="Z3715" s="14">
        <f t="shared" si="1189"/>
        <v>0</v>
      </c>
      <c r="AA3715" s="14">
        <f t="shared" si="1190"/>
        <v>337.12</v>
      </c>
      <c r="AB3715" s="14">
        <f t="shared" si="1192"/>
        <v>0</v>
      </c>
      <c r="AC3715" s="15">
        <f t="shared" si="1191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595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90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499.5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7"/>
        <v>145.6</v>
      </c>
      <c r="Y3716" s="14">
        <f t="shared" si="1188"/>
        <v>777</v>
      </c>
      <c r="Z3716" s="14">
        <f t="shared" si="1189"/>
        <v>0</v>
      </c>
      <c r="AA3716" s="14">
        <f t="shared" si="1190"/>
        <v>0</v>
      </c>
      <c r="AB3716" s="14">
        <f t="shared" si="1192"/>
        <v>0</v>
      </c>
      <c r="AC3716" s="15">
        <f t="shared" si="1191"/>
        <v>922.6</v>
      </c>
      <c r="AD3716" s="48">
        <f>(ROUND(AC3716-AC3710,1)/AC3710)</f>
        <v>0.15209790209790211</v>
      </c>
      <c r="AE3716" s="113"/>
      <c r="AF3716" s="60"/>
    </row>
    <row r="3717" spans="1:32">
      <c r="A3717" s="99" t="s">
        <v>830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45</v>
      </c>
      <c r="L3717" s="13">
        <v>45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499.5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7"/>
        <v>145.6</v>
      </c>
      <c r="Y3717" s="14">
        <f t="shared" si="1188"/>
        <v>0</v>
      </c>
      <c r="Z3717" s="14">
        <f t="shared" si="1189"/>
        <v>777</v>
      </c>
      <c r="AA3717" s="14">
        <f t="shared" si="1190"/>
        <v>0</v>
      </c>
      <c r="AB3717" s="14">
        <f t="shared" si="1192"/>
        <v>0</v>
      </c>
      <c r="AC3717" s="15">
        <f t="shared" si="1191"/>
        <v>922.6</v>
      </c>
      <c r="AD3717" s="48">
        <f>(ROUND(AC3717-AC3710,1)/AC3710)</f>
        <v>0.15209790209790211</v>
      </c>
      <c r="AE3717" s="113"/>
      <c r="AF3717" s="60"/>
    </row>
    <row r="3718" spans="1:32">
      <c r="A3718" s="99" t="s">
        <v>831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100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555</v>
      </c>
      <c r="W3718" s="14">
        <f>(R3718/100)*(K3718*$K$11)+(R3718/100)*(L3718*$L$11)</f>
        <v>0</v>
      </c>
      <c r="X3718" s="14">
        <f t="shared" si="1187"/>
        <v>145.6</v>
      </c>
      <c r="Y3718" s="14">
        <f t="shared" si="1188"/>
        <v>0</v>
      </c>
      <c r="Z3718" s="14">
        <f t="shared" si="1189"/>
        <v>0</v>
      </c>
      <c r="AA3718" s="14">
        <f t="shared" si="1190"/>
        <v>832.5</v>
      </c>
      <c r="AB3718" s="14">
        <f t="shared" si="1192"/>
        <v>0</v>
      </c>
      <c r="AC3718" s="15">
        <f t="shared" si="1191"/>
        <v>978.1</v>
      </c>
      <c r="AD3718" s="48">
        <f>(ROUND(AC3718-AC3710,1)/AC3710)</f>
        <v>0.22140359640359644</v>
      </c>
      <c r="AE3718" s="113"/>
      <c r="AF3718" s="60"/>
    </row>
    <row r="3719" spans="1:32">
      <c r="A3719" s="99" t="s">
        <v>832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45</v>
      </c>
      <c r="L3719" s="13">
        <v>45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499.5</v>
      </c>
      <c r="X3719" s="14">
        <f t="shared" si="1187"/>
        <v>145.6</v>
      </c>
      <c r="Y3719" s="14">
        <f t="shared" si="1188"/>
        <v>0</v>
      </c>
      <c r="Z3719" s="14">
        <f t="shared" si="1189"/>
        <v>0</v>
      </c>
      <c r="AA3719" s="14">
        <f t="shared" si="1190"/>
        <v>0</v>
      </c>
      <c r="AB3719" s="14">
        <f t="shared" si="1192"/>
        <v>777</v>
      </c>
      <c r="AC3719" s="15">
        <f t="shared" si="1191"/>
        <v>922.6</v>
      </c>
      <c r="AD3719" s="48">
        <f>(ROUND(AC3719-AC3710,1)/AC3710)</f>
        <v>0.15209790209790211</v>
      </c>
      <c r="AE3719" s="113"/>
      <c r="AF3719" s="60"/>
    </row>
    <row r="3720" spans="1:32">
      <c r="A3720" s="99" t="s">
        <v>833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50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336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264.60000000000002</v>
      </c>
      <c r="W3720" s="14">
        <f>(R3720/100)*(K3720*$K$13)+(R3720/100)*(L3720*$L$13)+(R3720/100)*(M3720*$M$13)</f>
        <v>0</v>
      </c>
      <c r="X3720" s="14">
        <f t="shared" si="1187"/>
        <v>504</v>
      </c>
      <c r="Y3720" s="14">
        <f t="shared" si="1188"/>
        <v>0</v>
      </c>
      <c r="Z3720" s="14">
        <f t="shared" si="1189"/>
        <v>0</v>
      </c>
      <c r="AA3720" s="14">
        <f t="shared" si="1190"/>
        <v>411.6</v>
      </c>
      <c r="AB3720" s="14">
        <f t="shared" si="1192"/>
        <v>0</v>
      </c>
      <c r="AC3720" s="15">
        <f t="shared" si="1191"/>
        <v>915.6</v>
      </c>
      <c r="AD3720" s="48">
        <f>(ROUND(AC3720-AC3710,1)/AC3710)</f>
        <v>0.14335664335664336</v>
      </c>
      <c r="AE3720" s="113"/>
      <c r="AF3720" s="60"/>
    </row>
    <row r="3721" spans="1:32">
      <c r="A3721" s="99" t="s">
        <v>834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90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651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7"/>
        <v>883.5</v>
      </c>
      <c r="Y3721" s="14">
        <f t="shared" si="1188"/>
        <v>0</v>
      </c>
      <c r="Z3721" s="14">
        <f t="shared" si="1189"/>
        <v>0</v>
      </c>
      <c r="AA3721" s="14">
        <f t="shared" si="1190"/>
        <v>0</v>
      </c>
      <c r="AB3721" s="14">
        <f t="shared" si="1192"/>
        <v>0</v>
      </c>
      <c r="AC3721" s="15">
        <f t="shared" si="1191"/>
        <v>883.5</v>
      </c>
      <c r="AD3721" s="48">
        <f>(ROUND(AC3721-AC3710,1)/AC3710)</f>
        <v>0.10327172827172829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90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651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7"/>
        <v>883.5</v>
      </c>
      <c r="Y3722" s="14">
        <f t="shared" si="1188"/>
        <v>0</v>
      </c>
      <c r="Z3722" s="14">
        <f t="shared" si="1189"/>
        <v>0</v>
      </c>
      <c r="AA3722" s="14">
        <f t="shared" si="1190"/>
        <v>0</v>
      </c>
      <c r="AB3722" s="14">
        <f t="shared" si="1192"/>
        <v>0</v>
      </c>
      <c r="AC3722" s="15">
        <f t="shared" si="1191"/>
        <v>883.5</v>
      </c>
      <c r="AD3722" s="48">
        <f>(ROUND(AC3722-AC3710,1)/AC3710)</f>
        <v>0.10327172827172829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7"/>
        <v>654.97600000000011</v>
      </c>
      <c r="Y3723" s="14">
        <f t="shared" si="1188"/>
        <v>0</v>
      </c>
      <c r="Z3723" s="14">
        <f t="shared" si="1189"/>
        <v>0</v>
      </c>
      <c r="AA3723" s="14">
        <f t="shared" si="1190"/>
        <v>282.24</v>
      </c>
      <c r="AB3723" s="14">
        <f t="shared" si="1192"/>
        <v>0</v>
      </c>
      <c r="AC3723" s="15">
        <f t="shared" si="1191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7"/>
        <v>545.6640000000001</v>
      </c>
      <c r="Y3724" s="14">
        <f t="shared" si="1188"/>
        <v>0</v>
      </c>
      <c r="Z3724" s="14">
        <f t="shared" si="1189"/>
        <v>0</v>
      </c>
      <c r="AA3724" s="14">
        <f t="shared" si="1190"/>
        <v>282.24</v>
      </c>
      <c r="AB3724" s="14">
        <f t="shared" si="1192"/>
        <v>0</v>
      </c>
      <c r="AC3724" s="15">
        <f t="shared" si="1191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93">N3725+S3725</f>
        <v>660</v>
      </c>
      <c r="Y3725" s="52">
        <f t="shared" si="1193"/>
        <v>0</v>
      </c>
      <c r="Z3725" s="52">
        <f t="shared" si="1193"/>
        <v>0</v>
      </c>
      <c r="AA3725" s="52">
        <f t="shared" si="1193"/>
        <v>0</v>
      </c>
      <c r="AB3725" s="52">
        <f t="shared" si="1193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801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93"/>
        <v>761.2</v>
      </c>
      <c r="Y3726" s="14">
        <f t="shared" si="1193"/>
        <v>0</v>
      </c>
      <c r="Z3726" s="14">
        <f t="shared" si="1193"/>
        <v>0</v>
      </c>
      <c r="AA3726" s="14">
        <f t="shared" si="1193"/>
        <v>0</v>
      </c>
      <c r="AB3726" s="14">
        <f t="shared" si="1193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802</v>
      </c>
      <c r="B3727" s="91">
        <v>16</v>
      </c>
      <c r="C3727" s="21" t="s">
        <v>835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93"/>
        <v>616</v>
      </c>
      <c r="Y3727" s="14">
        <f t="shared" si="1193"/>
        <v>0</v>
      </c>
      <c r="Z3727" s="14">
        <f t="shared" si="1193"/>
        <v>0</v>
      </c>
      <c r="AA3727" s="14">
        <f t="shared" si="1193"/>
        <v>0</v>
      </c>
      <c r="AB3727" s="14">
        <f t="shared" si="1193"/>
        <v>0</v>
      </c>
      <c r="AC3727" s="15">
        <f t="shared" ref="AC3727:AC3739" si="1194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803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95">N3728+S3728</f>
        <v>616</v>
      </c>
      <c r="Y3728" s="14">
        <f t="shared" ref="Y3728:Y3740" si="1196">O3728+T3728</f>
        <v>0</v>
      </c>
      <c r="Z3728" s="14">
        <f t="shared" ref="Z3728:Z3740" si="1197">P3728+U3728</f>
        <v>0</v>
      </c>
      <c r="AA3728" s="14">
        <f t="shared" ref="AA3728:AA3740" si="1198">Q3728+V3728</f>
        <v>0</v>
      </c>
      <c r="AB3728" s="14">
        <f t="shared" ref="AB3728:AB3739" si="1199">R3728+W3728</f>
        <v>0</v>
      </c>
      <c r="AC3728" s="15">
        <f t="shared" si="1194"/>
        <v>616</v>
      </c>
      <c r="AD3728" s="48">
        <f>(ROUND(AC3728-AC3725,1)/AC3725)</f>
        <v>-6.6666666666666666E-2</v>
      </c>
      <c r="AE3728" s="113" t="s">
        <v>800</v>
      </c>
      <c r="AF3728" s="60"/>
    </row>
    <row r="3729" spans="1:32">
      <c r="A3729" s="99" t="s">
        <v>804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95"/>
        <v>616</v>
      </c>
      <c r="Y3729" s="14">
        <f t="shared" si="1196"/>
        <v>0</v>
      </c>
      <c r="Z3729" s="14">
        <f t="shared" si="1197"/>
        <v>0</v>
      </c>
      <c r="AA3729" s="14">
        <f t="shared" si="1198"/>
        <v>0</v>
      </c>
      <c r="AB3729" s="14">
        <f t="shared" si="1199"/>
        <v>0</v>
      </c>
      <c r="AC3729" s="15">
        <f t="shared" si="1194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654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95"/>
        <v>616</v>
      </c>
      <c r="Y3730" s="14">
        <f t="shared" si="1196"/>
        <v>0</v>
      </c>
      <c r="Z3730" s="14">
        <f t="shared" si="1197"/>
        <v>0</v>
      </c>
      <c r="AA3730" s="14">
        <f t="shared" si="1198"/>
        <v>0</v>
      </c>
      <c r="AB3730" s="14">
        <f t="shared" si="1199"/>
        <v>0</v>
      </c>
      <c r="AC3730" s="15">
        <f t="shared" si="1194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595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95"/>
        <v>214.5</v>
      </c>
      <c r="Y3731" s="14">
        <f t="shared" si="1196"/>
        <v>511.5</v>
      </c>
      <c r="Z3731" s="14">
        <f t="shared" si="1197"/>
        <v>0</v>
      </c>
      <c r="AA3731" s="14">
        <f t="shared" si="1198"/>
        <v>0</v>
      </c>
      <c r="AB3731" s="14">
        <f t="shared" si="1199"/>
        <v>0</v>
      </c>
      <c r="AC3731" s="15">
        <f t="shared" si="1194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830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95"/>
        <v>214.5</v>
      </c>
      <c r="Y3732" s="14">
        <f t="shared" si="1196"/>
        <v>0</v>
      </c>
      <c r="Z3732" s="14">
        <f t="shared" si="1197"/>
        <v>511.5</v>
      </c>
      <c r="AA3732" s="14">
        <f t="shared" si="1198"/>
        <v>0</v>
      </c>
      <c r="AB3732" s="14">
        <f t="shared" si="1199"/>
        <v>0</v>
      </c>
      <c r="AC3732" s="15">
        <f t="shared" si="1194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831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95"/>
        <v>214.5</v>
      </c>
      <c r="Y3733" s="14">
        <f t="shared" si="1196"/>
        <v>0</v>
      </c>
      <c r="Z3733" s="14">
        <f t="shared" si="1197"/>
        <v>0</v>
      </c>
      <c r="AA3733" s="14">
        <f t="shared" si="1198"/>
        <v>511.5</v>
      </c>
      <c r="AB3733" s="14">
        <f t="shared" si="1199"/>
        <v>0</v>
      </c>
      <c r="AC3733" s="15">
        <f t="shared" si="1194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832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95"/>
        <v>214.5</v>
      </c>
      <c r="Y3734" s="14">
        <f t="shared" si="1196"/>
        <v>0</v>
      </c>
      <c r="Z3734" s="14">
        <f t="shared" si="1197"/>
        <v>0</v>
      </c>
      <c r="AA3734" s="14">
        <f t="shared" si="1198"/>
        <v>0</v>
      </c>
      <c r="AB3734" s="14">
        <f t="shared" si="1199"/>
        <v>511.5</v>
      </c>
      <c r="AC3734" s="15">
        <f t="shared" si="1194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833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95"/>
        <v>759</v>
      </c>
      <c r="Y3735" s="14">
        <f t="shared" si="1196"/>
        <v>0</v>
      </c>
      <c r="Z3735" s="14">
        <f t="shared" si="1197"/>
        <v>0</v>
      </c>
      <c r="AA3735" s="14">
        <f t="shared" si="1198"/>
        <v>0</v>
      </c>
      <c r="AB3735" s="14">
        <f t="shared" si="1199"/>
        <v>0</v>
      </c>
      <c r="AC3735" s="15">
        <f t="shared" si="1194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834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95"/>
        <v>748.8</v>
      </c>
      <c r="Y3736" s="14">
        <f t="shared" si="1196"/>
        <v>0</v>
      </c>
      <c r="Z3736" s="14">
        <f t="shared" si="1197"/>
        <v>0</v>
      </c>
      <c r="AA3736" s="14">
        <f t="shared" si="1198"/>
        <v>0</v>
      </c>
      <c r="AB3736" s="14">
        <f t="shared" si="1199"/>
        <v>0</v>
      </c>
      <c r="AC3736" s="15">
        <f t="shared" si="1194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95"/>
        <v>748.8</v>
      </c>
      <c r="Y3737" s="14">
        <f t="shared" si="1196"/>
        <v>0</v>
      </c>
      <c r="Z3737" s="14">
        <f t="shared" si="1197"/>
        <v>0</v>
      </c>
      <c r="AA3737" s="14">
        <f t="shared" si="1198"/>
        <v>0</v>
      </c>
      <c r="AB3737" s="14">
        <f t="shared" si="1199"/>
        <v>0</v>
      </c>
      <c r="AC3737" s="15">
        <f t="shared" si="1194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95"/>
        <v>725.12</v>
      </c>
      <c r="Y3738" s="14">
        <f t="shared" si="1196"/>
        <v>0</v>
      </c>
      <c r="Z3738" s="14">
        <f t="shared" si="1197"/>
        <v>0</v>
      </c>
      <c r="AA3738" s="14">
        <f t="shared" si="1198"/>
        <v>0</v>
      </c>
      <c r="AB3738" s="14">
        <f t="shared" si="1199"/>
        <v>0</v>
      </c>
      <c r="AC3738" s="15">
        <f t="shared" si="1194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95"/>
        <v>819.28</v>
      </c>
      <c r="Y3739" s="14">
        <f t="shared" si="1196"/>
        <v>0</v>
      </c>
      <c r="Z3739" s="14">
        <f t="shared" si="1197"/>
        <v>0</v>
      </c>
      <c r="AA3739" s="14">
        <f t="shared" si="1198"/>
        <v>0</v>
      </c>
      <c r="AB3739" s="14">
        <f t="shared" si="1199"/>
        <v>0</v>
      </c>
      <c r="AC3739" s="15">
        <f t="shared" si="1194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95"/>
        <v>475.20000000000005</v>
      </c>
      <c r="Y3740" s="52">
        <f t="shared" si="1196"/>
        <v>0</v>
      </c>
      <c r="Z3740" s="52">
        <f t="shared" si="1197"/>
        <v>352</v>
      </c>
      <c r="AA3740" s="52">
        <f t="shared" si="1198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801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200">N3741+S3741</f>
        <v>648</v>
      </c>
      <c r="Y3741" s="14">
        <f t="shared" ref="Y3741:Y3754" si="1201">O3741+T3741</f>
        <v>0</v>
      </c>
      <c r="Z3741" s="14">
        <f t="shared" ref="Z3741:Z3754" si="1202">P3741+U3741</f>
        <v>281.60000000000002</v>
      </c>
      <c r="AA3741" s="14">
        <f t="shared" ref="AA3741:AA3754" si="1203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802</v>
      </c>
      <c r="B3742" s="93">
        <v>18</v>
      </c>
      <c r="C3742" s="21" t="s">
        <v>835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200"/>
        <v>449.28000000000003</v>
      </c>
      <c r="Y3742" s="14">
        <f t="shared" si="1201"/>
        <v>0</v>
      </c>
      <c r="Z3742" s="14">
        <f t="shared" si="1202"/>
        <v>332.8</v>
      </c>
      <c r="AA3742" s="14">
        <f t="shared" si="1203"/>
        <v>0</v>
      </c>
      <c r="AB3742" s="14">
        <f>R3742+W3742</f>
        <v>0</v>
      </c>
      <c r="AC3742" s="15">
        <f t="shared" ref="AC3742:AC3754" si="1204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803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200"/>
        <v>449.28000000000003</v>
      </c>
      <c r="Y3743" s="14">
        <f t="shared" si="1201"/>
        <v>0</v>
      </c>
      <c r="Z3743" s="14">
        <f t="shared" si="1202"/>
        <v>332.8</v>
      </c>
      <c r="AA3743" s="14">
        <f t="shared" si="1203"/>
        <v>0</v>
      </c>
      <c r="AB3743" s="14">
        <f t="shared" ref="AB3743:AB3754" si="1205">R3743+W3743</f>
        <v>0</v>
      </c>
      <c r="AC3743" s="15">
        <f t="shared" si="1204"/>
        <v>782.1</v>
      </c>
      <c r="AD3743" s="48">
        <f>(ROUND(AC3743-AC3740,1)/AC3740)</f>
        <v>-5.4521276595744676E-2</v>
      </c>
      <c r="AE3743" s="113" t="s">
        <v>800</v>
      </c>
      <c r="AF3743" s="60"/>
    </row>
    <row r="3744" spans="1:32">
      <c r="A3744" s="99" t="s">
        <v>804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200"/>
        <v>449.28000000000003</v>
      </c>
      <c r="Y3744" s="14">
        <f t="shared" si="1201"/>
        <v>0</v>
      </c>
      <c r="Z3744" s="14">
        <f t="shared" si="1202"/>
        <v>332.8</v>
      </c>
      <c r="AA3744" s="14">
        <f t="shared" si="1203"/>
        <v>0</v>
      </c>
      <c r="AB3744" s="14">
        <f t="shared" si="1205"/>
        <v>0</v>
      </c>
      <c r="AC3744" s="15">
        <f t="shared" si="1204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654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200"/>
        <v>449.28000000000003</v>
      </c>
      <c r="Y3745" s="14">
        <f t="shared" si="1201"/>
        <v>0</v>
      </c>
      <c r="Z3745" s="14">
        <f t="shared" si="1202"/>
        <v>332.8</v>
      </c>
      <c r="AA3745" s="14">
        <f t="shared" si="1203"/>
        <v>0</v>
      </c>
      <c r="AB3745" s="14">
        <f t="shared" si="1205"/>
        <v>0</v>
      </c>
      <c r="AC3745" s="15">
        <f t="shared" si="1204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595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100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509.99999999999994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200"/>
        <v>154.44</v>
      </c>
      <c r="Y3746" s="14">
        <f t="shared" si="1201"/>
        <v>765</v>
      </c>
      <c r="Z3746" s="14">
        <f t="shared" si="1202"/>
        <v>0</v>
      </c>
      <c r="AA3746" s="14">
        <f t="shared" si="1203"/>
        <v>0</v>
      </c>
      <c r="AB3746" s="14">
        <f t="shared" si="1205"/>
        <v>0</v>
      </c>
      <c r="AC3746" s="15">
        <f t="shared" si="1204"/>
        <v>919.4</v>
      </c>
      <c r="AD3746" s="48">
        <f>(ROUND(AC3746-AC3740,1)/AC3740)</f>
        <v>0.11146034816247583</v>
      </c>
      <c r="AE3746" s="113"/>
      <c r="AF3746" s="60"/>
    </row>
    <row r="3747" spans="1:32">
      <c r="A3747" s="99" t="s">
        <v>830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55</v>
      </c>
      <c r="L3747" s="13">
        <v>55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561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200"/>
        <v>154.44</v>
      </c>
      <c r="Y3747" s="14">
        <f t="shared" si="1201"/>
        <v>0</v>
      </c>
      <c r="Z3747" s="14">
        <f t="shared" si="1202"/>
        <v>816</v>
      </c>
      <c r="AA3747" s="14">
        <f t="shared" si="1203"/>
        <v>0</v>
      </c>
      <c r="AB3747" s="14">
        <f t="shared" si="1205"/>
        <v>0</v>
      </c>
      <c r="AC3747" s="15">
        <f t="shared" si="1204"/>
        <v>970.4</v>
      </c>
      <c r="AD3747" s="48">
        <f>(ROUND(AC3747-AC3740,1)/AC3740)</f>
        <v>0.17311411992263054</v>
      </c>
      <c r="AE3747" s="113"/>
      <c r="AF3747" s="60"/>
    </row>
    <row r="3748" spans="1:32">
      <c r="A3748" s="99" t="s">
        <v>831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100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509.99999999999994</v>
      </c>
      <c r="W3748" s="14">
        <f>(R3748/100)*(K3748*$K$11)+(R3748/100)*(L3748*$L$11)</f>
        <v>0</v>
      </c>
      <c r="X3748" s="14">
        <f t="shared" si="1200"/>
        <v>154.44</v>
      </c>
      <c r="Y3748" s="14">
        <f t="shared" si="1201"/>
        <v>0</v>
      </c>
      <c r="Z3748" s="14">
        <f t="shared" si="1202"/>
        <v>0</v>
      </c>
      <c r="AA3748" s="14">
        <f t="shared" si="1203"/>
        <v>765</v>
      </c>
      <c r="AB3748" s="14">
        <f t="shared" si="1205"/>
        <v>0</v>
      </c>
      <c r="AC3748" s="15">
        <f t="shared" si="1204"/>
        <v>919.4</v>
      </c>
      <c r="AD3748" s="48">
        <f>(ROUND(AC3748-AC3740,1)/AC3740)</f>
        <v>0.11146034816247583</v>
      </c>
      <c r="AE3748" s="113"/>
      <c r="AF3748" s="60"/>
    </row>
    <row r="3749" spans="1:32">
      <c r="A3749" s="99" t="s">
        <v>832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50</v>
      </c>
      <c r="L3749" s="13">
        <v>50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509.99999999999994</v>
      </c>
      <c r="X3749" s="14">
        <f t="shared" si="1200"/>
        <v>154.44</v>
      </c>
      <c r="Y3749" s="14">
        <f t="shared" si="1201"/>
        <v>0</v>
      </c>
      <c r="Z3749" s="14">
        <f t="shared" si="1202"/>
        <v>0</v>
      </c>
      <c r="AA3749" s="14">
        <f t="shared" si="1203"/>
        <v>0</v>
      </c>
      <c r="AB3749" s="14">
        <f t="shared" si="1205"/>
        <v>765</v>
      </c>
      <c r="AC3749" s="15">
        <f t="shared" si="1204"/>
        <v>919.4</v>
      </c>
      <c r="AD3749" s="48">
        <f>(ROUND(AC3749-AC3740,1)/AC3740)</f>
        <v>0.11146034816247583</v>
      </c>
      <c r="AE3749" s="113"/>
      <c r="AF3749" s="60"/>
    </row>
    <row r="3750" spans="1:32">
      <c r="A3750" s="99" t="s">
        <v>833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55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372.6</v>
      </c>
      <c r="T3750" s="14">
        <f>(O3750/100)*(K3750*$K$13)+(O3750/100)*(M3750*$M$13)</f>
        <v>0</v>
      </c>
      <c r="U3750" s="14">
        <f>(P3750/100)*(K3750*$K$13)+(P3750/100)*(L3750*$L$13)+(P3750/100)*(M3750*$M$13)</f>
        <v>276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200"/>
        <v>534.6</v>
      </c>
      <c r="Y3750" s="14">
        <f t="shared" si="1201"/>
        <v>0</v>
      </c>
      <c r="Z3750" s="14">
        <f t="shared" si="1202"/>
        <v>396</v>
      </c>
      <c r="AA3750" s="14">
        <f t="shared" si="1203"/>
        <v>0</v>
      </c>
      <c r="AB3750" s="14">
        <f t="shared" si="1205"/>
        <v>0</v>
      </c>
      <c r="AC3750" s="15">
        <f t="shared" si="1204"/>
        <v>930.6</v>
      </c>
      <c r="AD3750" s="48">
        <f>(ROUND(AC3750-AC3740,1)/AC3740)</f>
        <v>0.125</v>
      </c>
      <c r="AE3750" s="113"/>
      <c r="AF3750" s="60"/>
    </row>
    <row r="3751" spans="1:32">
      <c r="A3751" s="99" t="s">
        <v>834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100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696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200"/>
        <v>913.5</v>
      </c>
      <c r="Y3751" s="14">
        <f t="shared" si="1201"/>
        <v>0</v>
      </c>
      <c r="Z3751" s="14">
        <f t="shared" si="1202"/>
        <v>0</v>
      </c>
      <c r="AA3751" s="14">
        <f t="shared" si="1203"/>
        <v>0</v>
      </c>
      <c r="AB3751" s="14">
        <f t="shared" si="1205"/>
        <v>0</v>
      </c>
      <c r="AC3751" s="15">
        <f t="shared" si="1204"/>
        <v>913.5</v>
      </c>
      <c r="AD3751" s="48">
        <f>(ROUND(AC3751-AC3740,1)/AC3740)</f>
        <v>0.10432785299806575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696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200"/>
        <v>913.5</v>
      </c>
      <c r="Y3752" s="14">
        <f t="shared" si="1201"/>
        <v>0</v>
      </c>
      <c r="Z3752" s="14">
        <f t="shared" si="1202"/>
        <v>0</v>
      </c>
      <c r="AA3752" s="14">
        <f t="shared" si="1203"/>
        <v>0</v>
      </c>
      <c r="AB3752" s="14">
        <f t="shared" si="1205"/>
        <v>0</v>
      </c>
      <c r="AC3752" s="15">
        <f t="shared" si="1204"/>
        <v>913.5</v>
      </c>
      <c r="AD3752" s="48">
        <f>(ROUND(AC3752-AC3740,1)/AC3740)</f>
        <v>0.10432785299806575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200"/>
        <v>629.85599999999999</v>
      </c>
      <c r="Y3753" s="14">
        <f t="shared" si="1201"/>
        <v>0</v>
      </c>
      <c r="Z3753" s="14">
        <f t="shared" si="1202"/>
        <v>281.60000000000002</v>
      </c>
      <c r="AA3753" s="14">
        <f t="shared" si="1203"/>
        <v>0</v>
      </c>
      <c r="AB3753" s="14">
        <f t="shared" si="1205"/>
        <v>0</v>
      </c>
      <c r="AC3753" s="15">
        <f t="shared" si="1204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200"/>
        <v>629.85599999999999</v>
      </c>
      <c r="Y3754" s="14">
        <f t="shared" si="1201"/>
        <v>0</v>
      </c>
      <c r="Z3754" s="14">
        <f t="shared" si="1202"/>
        <v>281.60000000000002</v>
      </c>
      <c r="AA3754" s="14">
        <f t="shared" si="1203"/>
        <v>0</v>
      </c>
      <c r="AB3754" s="14">
        <f t="shared" si="1205"/>
        <v>0</v>
      </c>
      <c r="AC3754" s="15">
        <f t="shared" si="1204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6">N3755+S3755</f>
        <v>510.4</v>
      </c>
      <c r="Y3755" s="52">
        <f t="shared" si="1206"/>
        <v>0</v>
      </c>
      <c r="Z3755" s="52">
        <f t="shared" si="1206"/>
        <v>0</v>
      </c>
      <c r="AA3755" s="52">
        <f t="shared" si="1206"/>
        <v>340</v>
      </c>
      <c r="AB3755" s="52">
        <f t="shared" si="1206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801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6"/>
        <v>649.60000000000014</v>
      </c>
      <c r="Y3756" s="14">
        <f t="shared" si="1206"/>
        <v>0</v>
      </c>
      <c r="Z3756" s="14">
        <f t="shared" si="1206"/>
        <v>0</v>
      </c>
      <c r="AA3756" s="14">
        <f t="shared" si="1206"/>
        <v>272</v>
      </c>
      <c r="AB3756" s="14">
        <f t="shared" si="1206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802</v>
      </c>
      <c r="B3757" s="91">
        <v>18</v>
      </c>
      <c r="C3757" s="21" t="s">
        <v>835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6"/>
        <v>482.55999999999995</v>
      </c>
      <c r="Y3757" s="14">
        <f t="shared" si="1206"/>
        <v>0</v>
      </c>
      <c r="Z3757" s="14">
        <f t="shared" si="1206"/>
        <v>0</v>
      </c>
      <c r="AA3757" s="14">
        <f t="shared" si="1206"/>
        <v>323</v>
      </c>
      <c r="AB3757" s="14">
        <f t="shared" si="1206"/>
        <v>0</v>
      </c>
      <c r="AC3757" s="15">
        <f t="shared" ref="AC3757:AC3769" si="1207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803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8">N3758+S3758</f>
        <v>482.55999999999995</v>
      </c>
      <c r="Y3758" s="14">
        <f t="shared" ref="Y3758:Y3770" si="1209">O3758+T3758</f>
        <v>0</v>
      </c>
      <c r="Z3758" s="14">
        <f t="shared" ref="Z3758:Z3770" si="1210">P3758+U3758</f>
        <v>0</v>
      </c>
      <c r="AA3758" s="14">
        <f t="shared" ref="AA3758:AA3770" si="1211">Q3758+V3758</f>
        <v>323</v>
      </c>
      <c r="AB3758" s="14">
        <f t="shared" ref="AB3758:AB3769" si="1212">R3758+W3758</f>
        <v>0</v>
      </c>
      <c r="AC3758" s="15">
        <f t="shared" si="1207"/>
        <v>805.6</v>
      </c>
      <c r="AD3758" s="48">
        <f>(ROUND(AC3758-AC3755,1)/AC3755)</f>
        <v>-5.2681091251175913E-2</v>
      </c>
      <c r="AE3758" s="113" t="s">
        <v>800</v>
      </c>
      <c r="AF3758" s="60"/>
    </row>
    <row r="3759" spans="1:32">
      <c r="A3759" s="99" t="s">
        <v>804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8"/>
        <v>482.55999999999995</v>
      </c>
      <c r="Y3759" s="14">
        <f t="shared" si="1209"/>
        <v>0</v>
      </c>
      <c r="Z3759" s="14">
        <f t="shared" si="1210"/>
        <v>0</v>
      </c>
      <c r="AA3759" s="14">
        <f t="shared" si="1211"/>
        <v>323</v>
      </c>
      <c r="AB3759" s="14">
        <f t="shared" si="1212"/>
        <v>0</v>
      </c>
      <c r="AC3759" s="15">
        <f t="shared" si="1207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654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8"/>
        <v>482.55999999999995</v>
      </c>
      <c r="Y3760" s="14">
        <f t="shared" si="1209"/>
        <v>0</v>
      </c>
      <c r="Z3760" s="14">
        <f t="shared" si="1210"/>
        <v>0</v>
      </c>
      <c r="AA3760" s="14">
        <f t="shared" si="1211"/>
        <v>323</v>
      </c>
      <c r="AB3760" s="14">
        <f t="shared" si="1212"/>
        <v>0</v>
      </c>
      <c r="AC3760" s="15">
        <f t="shared" si="1207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595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100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525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8"/>
        <v>165.88</v>
      </c>
      <c r="Y3761" s="14">
        <f t="shared" si="1209"/>
        <v>787.5</v>
      </c>
      <c r="Z3761" s="14">
        <f t="shared" si="1210"/>
        <v>0</v>
      </c>
      <c r="AA3761" s="14">
        <f t="shared" si="1211"/>
        <v>0</v>
      </c>
      <c r="AB3761" s="14">
        <f t="shared" si="1212"/>
        <v>0</v>
      </c>
      <c r="AC3761" s="15">
        <f t="shared" si="1207"/>
        <v>953.4</v>
      </c>
      <c r="AD3761" s="48">
        <f>(ROUND(AC3761-AC3755,1)/AC3755)</f>
        <v>0.12111947318908749</v>
      </c>
      <c r="AE3761" s="113"/>
      <c r="AF3761" s="60"/>
    </row>
    <row r="3762" spans="1:32">
      <c r="A3762" s="99" t="s">
        <v>830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50</v>
      </c>
      <c r="L3762" s="13">
        <v>50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525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8"/>
        <v>165.88</v>
      </c>
      <c r="Y3762" s="14">
        <f t="shared" si="1209"/>
        <v>0</v>
      </c>
      <c r="Z3762" s="14">
        <f t="shared" si="1210"/>
        <v>787.5</v>
      </c>
      <c r="AA3762" s="14">
        <f t="shared" si="1211"/>
        <v>0</v>
      </c>
      <c r="AB3762" s="14">
        <f t="shared" si="1212"/>
        <v>0</v>
      </c>
      <c r="AC3762" s="15">
        <f t="shared" si="1207"/>
        <v>953.4</v>
      </c>
      <c r="AD3762" s="48">
        <f>(ROUND(AC3762-AC3755,1)/AC3755)</f>
        <v>0.12111947318908749</v>
      </c>
      <c r="AE3762" s="113"/>
      <c r="AF3762" s="60"/>
    </row>
    <row r="3763" spans="1:32">
      <c r="A3763" s="99" t="s">
        <v>831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110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577.5</v>
      </c>
      <c r="W3763" s="14">
        <f>(R3763/100)*(K3763*$K$11)+(R3763/100)*(L3763*$L$11)</f>
        <v>0</v>
      </c>
      <c r="X3763" s="14">
        <f t="shared" si="1208"/>
        <v>165.88</v>
      </c>
      <c r="Y3763" s="14">
        <f t="shared" si="1209"/>
        <v>0</v>
      </c>
      <c r="Z3763" s="14">
        <f t="shared" si="1210"/>
        <v>0</v>
      </c>
      <c r="AA3763" s="14">
        <f t="shared" si="1211"/>
        <v>840</v>
      </c>
      <c r="AB3763" s="14">
        <f t="shared" si="1212"/>
        <v>0</v>
      </c>
      <c r="AC3763" s="15">
        <f t="shared" si="1207"/>
        <v>1005.9</v>
      </c>
      <c r="AD3763" s="48">
        <f>(ROUND(AC3763-AC3755,1)/AC3755)</f>
        <v>0.18285512699905926</v>
      </c>
      <c r="AE3763" s="113"/>
      <c r="AF3763" s="60"/>
    </row>
    <row r="3764" spans="1:32">
      <c r="A3764" s="99" t="s">
        <v>832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50</v>
      </c>
      <c r="L3764" s="13">
        <v>50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525</v>
      </c>
      <c r="X3764" s="14">
        <f t="shared" si="1208"/>
        <v>165.88</v>
      </c>
      <c r="Y3764" s="14">
        <f t="shared" si="1209"/>
        <v>0</v>
      </c>
      <c r="Z3764" s="14">
        <f t="shared" si="1210"/>
        <v>0</v>
      </c>
      <c r="AA3764" s="14">
        <f t="shared" si="1211"/>
        <v>0</v>
      </c>
      <c r="AB3764" s="14">
        <f t="shared" si="1212"/>
        <v>787.5</v>
      </c>
      <c r="AC3764" s="15">
        <f t="shared" si="1207"/>
        <v>953.4</v>
      </c>
      <c r="AD3764" s="48">
        <f>(ROUND(AC3764-AC3755,1)/AC3755)</f>
        <v>0.12111947318908749</v>
      </c>
      <c r="AE3764" s="113"/>
      <c r="AF3764" s="60"/>
    </row>
    <row r="3765" spans="1:32">
      <c r="A3765" s="99" t="s">
        <v>833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50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382.8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254.99999999999997</v>
      </c>
      <c r="W3765" s="14">
        <f>(R3765/100)*(K3765*$K$13)+(R3765/100)*(L3765*$L$13)+(R3765/100)*(M3765*$M$13)</f>
        <v>0</v>
      </c>
      <c r="X3765" s="14">
        <f t="shared" si="1208"/>
        <v>556.79999999999995</v>
      </c>
      <c r="Y3765" s="14">
        <f t="shared" si="1209"/>
        <v>0</v>
      </c>
      <c r="Z3765" s="14">
        <f t="shared" si="1210"/>
        <v>0</v>
      </c>
      <c r="AA3765" s="14">
        <f t="shared" si="1211"/>
        <v>382.5</v>
      </c>
      <c r="AB3765" s="14">
        <f t="shared" si="1212"/>
        <v>0</v>
      </c>
      <c r="AC3765" s="15">
        <f t="shared" si="1207"/>
        <v>939.3</v>
      </c>
      <c r="AD3765" s="48">
        <f>(ROUND(AC3765-AC3755,1)/AC3755)</f>
        <v>0.10453904045155223</v>
      </c>
      <c r="AE3765" s="113"/>
      <c r="AF3765" s="60"/>
    </row>
    <row r="3766" spans="1:32">
      <c r="A3766" s="99" t="s">
        <v>834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90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697.5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8"/>
        <v>930</v>
      </c>
      <c r="Y3766" s="14">
        <f t="shared" si="1209"/>
        <v>0</v>
      </c>
      <c r="Z3766" s="14">
        <f t="shared" si="1210"/>
        <v>0</v>
      </c>
      <c r="AA3766" s="14">
        <f t="shared" si="1211"/>
        <v>0</v>
      </c>
      <c r="AB3766" s="14">
        <f t="shared" si="1212"/>
        <v>0</v>
      </c>
      <c r="AC3766" s="15">
        <f t="shared" si="1207"/>
        <v>930</v>
      </c>
      <c r="AD3766" s="48">
        <f>(ROUND(AC3766-AC3755,1)/AC3755)</f>
        <v>9.3603010348071489E-2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90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697.5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8"/>
        <v>930</v>
      </c>
      <c r="Y3767" s="14">
        <f t="shared" si="1209"/>
        <v>0</v>
      </c>
      <c r="Z3767" s="14">
        <f t="shared" si="1210"/>
        <v>0</v>
      </c>
      <c r="AA3767" s="14">
        <f t="shared" si="1211"/>
        <v>0</v>
      </c>
      <c r="AB3767" s="14">
        <f t="shared" si="1212"/>
        <v>0</v>
      </c>
      <c r="AC3767" s="15">
        <f t="shared" si="1207"/>
        <v>930</v>
      </c>
      <c r="AD3767" s="48">
        <f>(ROUND(AC3767-AC3755,1)/AC3755)</f>
        <v>9.3603010348071489E-2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8"/>
        <v>723.84</v>
      </c>
      <c r="Y3768" s="14">
        <f t="shared" si="1209"/>
        <v>0</v>
      </c>
      <c r="Z3768" s="14">
        <f t="shared" si="1210"/>
        <v>0</v>
      </c>
      <c r="AA3768" s="14">
        <f t="shared" si="1211"/>
        <v>272</v>
      </c>
      <c r="AB3768" s="14">
        <f t="shared" si="1212"/>
        <v>0</v>
      </c>
      <c r="AC3768" s="15">
        <f t="shared" si="1207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8"/>
        <v>603.20000000000005</v>
      </c>
      <c r="Y3769" s="14">
        <f t="shared" si="1209"/>
        <v>0</v>
      </c>
      <c r="Z3769" s="14">
        <f t="shared" si="1210"/>
        <v>0</v>
      </c>
      <c r="AA3769" s="14">
        <f t="shared" si="1211"/>
        <v>272</v>
      </c>
      <c r="AB3769" s="14">
        <f t="shared" si="1212"/>
        <v>0</v>
      </c>
      <c r="AC3769" s="15">
        <f t="shared" si="1207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8"/>
        <v>648</v>
      </c>
      <c r="Y3770" s="52">
        <f t="shared" si="1209"/>
        <v>0</v>
      </c>
      <c r="Z3770" s="52">
        <f t="shared" si="1210"/>
        <v>0</v>
      </c>
      <c r="AA3770" s="52">
        <f t="shared" si="1211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801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13">N3771+S3771</f>
        <v>747.36000000000013</v>
      </c>
      <c r="Y3771" s="14">
        <f t="shared" ref="Y3771:Y3784" si="1214">O3771+T3771</f>
        <v>0</v>
      </c>
      <c r="Z3771" s="14">
        <f t="shared" ref="Z3771:Z3784" si="1215">P3771+U3771</f>
        <v>0</v>
      </c>
      <c r="AA3771" s="14">
        <f t="shared" ref="AA3771:AA3784" si="1216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802</v>
      </c>
      <c r="B3772" s="93">
        <v>18</v>
      </c>
      <c r="C3772" s="21" t="s">
        <v>835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13"/>
        <v>604.80000000000007</v>
      </c>
      <c r="Y3772" s="14">
        <f t="shared" si="1214"/>
        <v>0</v>
      </c>
      <c r="Z3772" s="14">
        <f t="shared" si="1215"/>
        <v>0</v>
      </c>
      <c r="AA3772" s="14">
        <f t="shared" si="1216"/>
        <v>0</v>
      </c>
      <c r="AB3772" s="14">
        <f>R3772+W3772</f>
        <v>0</v>
      </c>
      <c r="AC3772" s="15">
        <f t="shared" ref="AC3772:AC3784" si="1217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803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13"/>
        <v>604.80000000000007</v>
      </c>
      <c r="Y3773" s="14">
        <f t="shared" si="1214"/>
        <v>0</v>
      </c>
      <c r="Z3773" s="14">
        <f t="shared" si="1215"/>
        <v>0</v>
      </c>
      <c r="AA3773" s="14">
        <f t="shared" si="1216"/>
        <v>0</v>
      </c>
      <c r="AB3773" s="14">
        <f t="shared" ref="AB3773:AB3784" si="1218">R3773+W3773</f>
        <v>0</v>
      </c>
      <c r="AC3773" s="15">
        <f t="shared" si="1217"/>
        <v>604.79999999999995</v>
      </c>
      <c r="AD3773" s="48">
        <f>(ROUND(AC3773-AC3770,1)/AC3770)</f>
        <v>-6.6666666666666666E-2</v>
      </c>
      <c r="AE3773" s="113" t="s">
        <v>800</v>
      </c>
      <c r="AF3773" s="60"/>
    </row>
    <row r="3774" spans="1:32">
      <c r="A3774" s="99" t="s">
        <v>804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13"/>
        <v>604.80000000000007</v>
      </c>
      <c r="Y3774" s="14">
        <f t="shared" si="1214"/>
        <v>0</v>
      </c>
      <c r="Z3774" s="14">
        <f t="shared" si="1215"/>
        <v>0</v>
      </c>
      <c r="AA3774" s="14">
        <f t="shared" si="1216"/>
        <v>0</v>
      </c>
      <c r="AB3774" s="14">
        <f t="shared" si="1218"/>
        <v>0</v>
      </c>
      <c r="AC3774" s="15">
        <f t="shared" si="1217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654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13"/>
        <v>604.80000000000007</v>
      </c>
      <c r="Y3775" s="14">
        <f t="shared" si="1214"/>
        <v>0</v>
      </c>
      <c r="Z3775" s="14">
        <f t="shared" si="1215"/>
        <v>0</v>
      </c>
      <c r="AA3775" s="14">
        <f t="shared" si="1216"/>
        <v>0</v>
      </c>
      <c r="AB3775" s="14">
        <f t="shared" si="1218"/>
        <v>0</v>
      </c>
      <c r="AC3775" s="15">
        <f t="shared" si="1217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595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13"/>
        <v>210.60000000000002</v>
      </c>
      <c r="Y3776" s="14">
        <f t="shared" si="1214"/>
        <v>502.20000000000005</v>
      </c>
      <c r="Z3776" s="14">
        <f t="shared" si="1215"/>
        <v>0</v>
      </c>
      <c r="AA3776" s="14">
        <f t="shared" si="1216"/>
        <v>0</v>
      </c>
      <c r="AB3776" s="14">
        <f t="shared" si="1218"/>
        <v>0</v>
      </c>
      <c r="AC3776" s="15">
        <f t="shared" si="1217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830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13"/>
        <v>210.60000000000002</v>
      </c>
      <c r="Y3777" s="14">
        <f t="shared" si="1214"/>
        <v>0</v>
      </c>
      <c r="Z3777" s="14">
        <f t="shared" si="1215"/>
        <v>502.20000000000005</v>
      </c>
      <c r="AA3777" s="14">
        <f t="shared" si="1216"/>
        <v>0</v>
      </c>
      <c r="AB3777" s="14">
        <f t="shared" si="1218"/>
        <v>0</v>
      </c>
      <c r="AC3777" s="15">
        <f t="shared" si="1217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831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13"/>
        <v>210.60000000000002</v>
      </c>
      <c r="Y3778" s="14">
        <f t="shared" si="1214"/>
        <v>0</v>
      </c>
      <c r="Z3778" s="14">
        <f t="shared" si="1215"/>
        <v>0</v>
      </c>
      <c r="AA3778" s="14">
        <f t="shared" si="1216"/>
        <v>502.20000000000005</v>
      </c>
      <c r="AB3778" s="14">
        <f t="shared" si="1218"/>
        <v>0</v>
      </c>
      <c r="AC3778" s="15">
        <f t="shared" si="1217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832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13"/>
        <v>210.60000000000002</v>
      </c>
      <c r="Y3779" s="14">
        <f t="shared" si="1214"/>
        <v>0</v>
      </c>
      <c r="Z3779" s="14">
        <f t="shared" si="1215"/>
        <v>0</v>
      </c>
      <c r="AA3779" s="14">
        <f t="shared" si="1216"/>
        <v>0</v>
      </c>
      <c r="AB3779" s="14">
        <f t="shared" si="1218"/>
        <v>502.20000000000005</v>
      </c>
      <c r="AC3779" s="15">
        <f t="shared" si="1217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833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213"/>
        <v>745.2</v>
      </c>
      <c r="Y3780" s="14">
        <f t="shared" si="1214"/>
        <v>0</v>
      </c>
      <c r="Z3780" s="14">
        <f t="shared" si="1215"/>
        <v>0</v>
      </c>
      <c r="AA3780" s="14">
        <f t="shared" si="1216"/>
        <v>0</v>
      </c>
      <c r="AB3780" s="14">
        <f t="shared" si="1218"/>
        <v>0</v>
      </c>
      <c r="AC3780" s="15">
        <f t="shared" si="1217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834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13"/>
        <v>745.2</v>
      </c>
      <c r="Y3781" s="14">
        <f t="shared" si="1214"/>
        <v>0</v>
      </c>
      <c r="Z3781" s="14">
        <f t="shared" si="1215"/>
        <v>0</v>
      </c>
      <c r="AA3781" s="14">
        <f t="shared" si="1216"/>
        <v>0</v>
      </c>
      <c r="AB3781" s="14">
        <f t="shared" si="1218"/>
        <v>0</v>
      </c>
      <c r="AC3781" s="15">
        <f t="shared" si="1217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13"/>
        <v>745.2</v>
      </c>
      <c r="Y3782" s="14">
        <f t="shared" si="1214"/>
        <v>0</v>
      </c>
      <c r="Z3782" s="14">
        <f t="shared" si="1215"/>
        <v>0</v>
      </c>
      <c r="AA3782" s="14">
        <f t="shared" si="1216"/>
        <v>0</v>
      </c>
      <c r="AB3782" s="14">
        <f t="shared" si="1218"/>
        <v>0</v>
      </c>
      <c r="AC3782" s="15">
        <f t="shared" si="1217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13"/>
        <v>817.34400000000005</v>
      </c>
      <c r="Y3783" s="14">
        <f t="shared" si="1214"/>
        <v>0</v>
      </c>
      <c r="Z3783" s="14">
        <f t="shared" si="1215"/>
        <v>0</v>
      </c>
      <c r="AA3783" s="14">
        <f t="shared" si="1216"/>
        <v>0</v>
      </c>
      <c r="AB3783" s="14">
        <f t="shared" si="1218"/>
        <v>0</v>
      </c>
      <c r="AC3783" s="15">
        <f t="shared" si="1217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13"/>
        <v>705.02400000000011</v>
      </c>
      <c r="Y3784" s="14">
        <f t="shared" si="1214"/>
        <v>0</v>
      </c>
      <c r="Z3784" s="14">
        <f t="shared" si="1215"/>
        <v>0</v>
      </c>
      <c r="AA3784" s="14">
        <f t="shared" si="1216"/>
        <v>0</v>
      </c>
      <c r="AB3784" s="14">
        <f t="shared" si="1218"/>
        <v>0</v>
      </c>
      <c r="AC3784" s="15">
        <f t="shared" si="1217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9">N3785+S3785</f>
        <v>696</v>
      </c>
      <c r="Y3785" s="52">
        <f t="shared" si="1219"/>
        <v>0</v>
      </c>
      <c r="Z3785" s="52">
        <f t="shared" si="1219"/>
        <v>0</v>
      </c>
      <c r="AA3785" s="52">
        <f t="shared" si="1219"/>
        <v>0</v>
      </c>
      <c r="AB3785" s="52">
        <f t="shared" si="1219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801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9"/>
        <v>793.44</v>
      </c>
      <c r="Y3786" s="14">
        <f t="shared" si="1219"/>
        <v>0</v>
      </c>
      <c r="Z3786" s="14">
        <f t="shared" si="1219"/>
        <v>0</v>
      </c>
      <c r="AA3786" s="14">
        <f t="shared" si="1219"/>
        <v>0</v>
      </c>
      <c r="AB3786" s="14">
        <f t="shared" si="1219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802</v>
      </c>
      <c r="B3787" s="91">
        <v>16</v>
      </c>
      <c r="C3787" s="21" t="s">
        <v>835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9"/>
        <v>649.59999999999991</v>
      </c>
      <c r="Y3787" s="14">
        <f t="shared" si="1219"/>
        <v>0</v>
      </c>
      <c r="Z3787" s="14">
        <f t="shared" si="1219"/>
        <v>0</v>
      </c>
      <c r="AA3787" s="14">
        <f t="shared" si="1219"/>
        <v>0</v>
      </c>
      <c r="AB3787" s="14">
        <f t="shared" si="1219"/>
        <v>0</v>
      </c>
      <c r="AC3787" s="15">
        <f t="shared" ref="AC3787:AC3799" si="1220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803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21">N3788+S3788</f>
        <v>649.59999999999991</v>
      </c>
      <c r="Y3788" s="14">
        <f t="shared" ref="Y3788:Y3799" si="1222">O3788+T3788</f>
        <v>0</v>
      </c>
      <c r="Z3788" s="14">
        <f t="shared" ref="Z3788:Z3799" si="1223">P3788+U3788</f>
        <v>0</v>
      </c>
      <c r="AA3788" s="14">
        <f t="shared" ref="AA3788:AA3799" si="1224">Q3788+V3788</f>
        <v>0</v>
      </c>
      <c r="AB3788" s="14">
        <f t="shared" ref="AB3788:AB3799" si="1225">R3788+W3788</f>
        <v>0</v>
      </c>
      <c r="AC3788" s="15">
        <f t="shared" si="1220"/>
        <v>649.6</v>
      </c>
      <c r="AD3788" s="48">
        <f>(ROUND(AC3788-AC3785,1)/AC3785)</f>
        <v>-6.6666666666666666E-2</v>
      </c>
      <c r="AE3788" s="113" t="s">
        <v>800</v>
      </c>
      <c r="AF3788" s="60"/>
    </row>
    <row r="3789" spans="1:32">
      <c r="A3789" s="99" t="s">
        <v>804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21"/>
        <v>649.59999999999991</v>
      </c>
      <c r="Y3789" s="14">
        <f t="shared" si="1222"/>
        <v>0</v>
      </c>
      <c r="Z3789" s="14">
        <f t="shared" si="1223"/>
        <v>0</v>
      </c>
      <c r="AA3789" s="14">
        <f t="shared" si="1224"/>
        <v>0</v>
      </c>
      <c r="AB3789" s="14">
        <f t="shared" si="1225"/>
        <v>0</v>
      </c>
      <c r="AC3789" s="15">
        <f t="shared" si="1220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654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21"/>
        <v>649.59999999999991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 t="shared" si="1225"/>
        <v>0</v>
      </c>
      <c r="AC3790" s="15">
        <f t="shared" si="1220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595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21"/>
        <v>285.012</v>
      </c>
      <c r="Y3791" s="14">
        <f t="shared" si="1222"/>
        <v>483.71999999999997</v>
      </c>
      <c r="Z3791" s="14">
        <f t="shared" si="1223"/>
        <v>0</v>
      </c>
      <c r="AA3791" s="14">
        <f t="shared" si="1224"/>
        <v>0</v>
      </c>
      <c r="AB3791" s="14">
        <f t="shared" si="1225"/>
        <v>0</v>
      </c>
      <c r="AC3791" s="15">
        <f t="shared" si="1220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830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21"/>
        <v>229.97</v>
      </c>
      <c r="Y3792" s="14">
        <f t="shared" si="1222"/>
        <v>0</v>
      </c>
      <c r="Z3792" s="14">
        <f t="shared" si="1223"/>
        <v>539.4</v>
      </c>
      <c r="AA3792" s="14">
        <f t="shared" si="1224"/>
        <v>0</v>
      </c>
      <c r="AB3792" s="14">
        <f t="shared" si="1225"/>
        <v>0</v>
      </c>
      <c r="AC3792" s="15">
        <f t="shared" si="1220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831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21"/>
        <v>150.80000000000001</v>
      </c>
      <c r="Y3793" s="14">
        <f t="shared" si="1222"/>
        <v>0</v>
      </c>
      <c r="Z3793" s="14">
        <f t="shared" si="1223"/>
        <v>0</v>
      </c>
      <c r="AA3793" s="14">
        <f t="shared" si="1224"/>
        <v>619.44000000000005</v>
      </c>
      <c r="AB3793" s="14">
        <f t="shared" si="1225"/>
        <v>0</v>
      </c>
      <c r="AC3793" s="15">
        <f t="shared" si="1220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832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21"/>
        <v>229.97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5"/>
        <v>539.4</v>
      </c>
      <c r="AC3794" s="15">
        <f t="shared" si="1220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833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21"/>
        <v>800.4</v>
      </c>
      <c r="Y3795" s="14">
        <f t="shared" si="1222"/>
        <v>0</v>
      </c>
      <c r="Z3795" s="14">
        <f t="shared" si="1223"/>
        <v>0</v>
      </c>
      <c r="AA3795" s="14">
        <f t="shared" si="1224"/>
        <v>0</v>
      </c>
      <c r="AB3795" s="14">
        <f t="shared" si="1225"/>
        <v>0</v>
      </c>
      <c r="AC3795" s="15">
        <f t="shared" si="1220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834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21"/>
        <v>789.6</v>
      </c>
      <c r="Y3796" s="14">
        <f t="shared" si="1222"/>
        <v>0</v>
      </c>
      <c r="Z3796" s="14">
        <f t="shared" si="1223"/>
        <v>0</v>
      </c>
      <c r="AA3796" s="14">
        <f t="shared" si="1224"/>
        <v>0</v>
      </c>
      <c r="AB3796" s="14">
        <f t="shared" si="1225"/>
        <v>0</v>
      </c>
      <c r="AC3796" s="15">
        <f t="shared" si="1220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21"/>
        <v>789.6</v>
      </c>
      <c r="Y3797" s="14">
        <f t="shared" si="1222"/>
        <v>0</v>
      </c>
      <c r="Z3797" s="14">
        <f t="shared" si="1223"/>
        <v>0</v>
      </c>
      <c r="AA3797" s="14">
        <f t="shared" si="1224"/>
        <v>0</v>
      </c>
      <c r="AB3797" s="14">
        <f t="shared" si="1225"/>
        <v>0</v>
      </c>
      <c r="AC3797" s="15">
        <f t="shared" si="1220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21"/>
        <v>870.46400000000006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5"/>
        <v>0</v>
      </c>
      <c r="AC3798" s="15">
        <f t="shared" si="1220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21"/>
        <v>757.24800000000016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5"/>
        <v>0</v>
      </c>
      <c r="AC3799" s="15">
        <f t="shared" si="1220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130</v>
      </c>
      <c r="E3800" s="11">
        <v>0</v>
      </c>
      <c r="F3800" s="11">
        <v>0</v>
      </c>
      <c r="G3800" s="11">
        <v>0</v>
      </c>
      <c r="H3800" s="11">
        <v>0</v>
      </c>
      <c r="I3800" s="51">
        <v>30</v>
      </c>
      <c r="J3800" s="51">
        <v>60</v>
      </c>
      <c r="K3800" s="51">
        <v>0</v>
      </c>
      <c r="L3800" s="51">
        <v>0</v>
      </c>
      <c r="M3800" s="51">
        <v>0</v>
      </c>
      <c r="N3800" s="52">
        <f>D3800*$D$3</f>
        <v>260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468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6">N3800+S3800</f>
        <v>728</v>
      </c>
      <c r="Y3800" s="52">
        <f t="shared" ref="Y3800:Y3890" si="1227">O3800+T3800</f>
        <v>0</v>
      </c>
      <c r="Z3800" s="52">
        <f t="shared" ref="Z3800:Z3890" si="1228">P3800+U3800</f>
        <v>0</v>
      </c>
      <c r="AA3800" s="52">
        <f t="shared" ref="AA3800:AA3890" si="1229">Q3800+V3800</f>
        <v>0</v>
      </c>
      <c r="AB3800" s="52">
        <f>R3800+W3800</f>
        <v>0</v>
      </c>
      <c r="AC3800" s="53">
        <f>ROUND(X3800+Y3800+Z3800+AA3800+AB3800,1)</f>
        <v>728</v>
      </c>
      <c r="AD3800" s="58"/>
      <c r="AE3800" s="113"/>
      <c r="AF3800" s="60"/>
    </row>
    <row r="3801" spans="1:32">
      <c r="A3801" s="99" t="s">
        <v>801</v>
      </c>
      <c r="B3801" s="93">
        <v>16</v>
      </c>
      <c r="C3801" s="21" t="s">
        <v>324</v>
      </c>
      <c r="D3801" s="12">
        <v>130</v>
      </c>
      <c r="E3801" s="12">
        <v>0</v>
      </c>
      <c r="F3801" s="12">
        <v>0</v>
      </c>
      <c r="G3801" s="12">
        <v>0</v>
      </c>
      <c r="H3801" s="12">
        <v>0</v>
      </c>
      <c r="I3801" s="13">
        <v>45</v>
      </c>
      <c r="J3801" s="13">
        <v>70</v>
      </c>
      <c r="K3801" s="13">
        <v>0</v>
      </c>
      <c r="L3801" s="13">
        <v>0</v>
      </c>
      <c r="M3801" s="13">
        <v>0</v>
      </c>
      <c r="N3801" s="14">
        <f>D3801*$D$4</f>
        <v>208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598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6"/>
        <v>806</v>
      </c>
      <c r="Y3801" s="14">
        <f t="shared" si="1227"/>
        <v>0</v>
      </c>
      <c r="Z3801" s="14">
        <f t="shared" si="1228"/>
        <v>0</v>
      </c>
      <c r="AA3801" s="14">
        <f t="shared" si="1229"/>
        <v>0</v>
      </c>
      <c r="AB3801" s="14">
        <f>R3801+W3801</f>
        <v>0</v>
      </c>
      <c r="AC3801" s="15">
        <f>ROUND(X3801+Y3801+Z3801+AA3801+AB3801,1)</f>
        <v>806</v>
      </c>
      <c r="AD3801" s="48">
        <f>(ROUND(AC3801-AC3800,1)/AC3800)</f>
        <v>0.10714285714285714</v>
      </c>
      <c r="AE3801" s="113"/>
      <c r="AF3801" s="60"/>
    </row>
    <row r="3802" spans="1:32">
      <c r="A3802" s="99" t="s">
        <v>802</v>
      </c>
      <c r="B3802" s="93">
        <v>20</v>
      </c>
      <c r="C3802" s="21" t="s">
        <v>835</v>
      </c>
      <c r="D3802" s="12">
        <v>130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D3802*$D$5</f>
        <v>260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421.20000000000005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6"/>
        <v>681.2</v>
      </c>
      <c r="Y3802" s="14">
        <f t="shared" si="1227"/>
        <v>0</v>
      </c>
      <c r="Z3802" s="14">
        <f t="shared" si="1228"/>
        <v>0</v>
      </c>
      <c r="AA3802" s="14">
        <f t="shared" si="1229"/>
        <v>0</v>
      </c>
      <c r="AB3802" s="14">
        <f>R3802+W3802</f>
        <v>0</v>
      </c>
      <c r="AC3802" s="15">
        <f t="shared" ref="AC3802:AC3814" si="1230">ROUND(X3802+Y3802+Z3802+AA3802+AB3802,1)</f>
        <v>681.2</v>
      </c>
      <c r="AD3802" s="48">
        <f>(ROUND(AC3802-AC3800,1)/AC3800)</f>
        <v>-6.4285714285714279E-2</v>
      </c>
      <c r="AE3802" s="113"/>
      <c r="AF3802" s="60"/>
    </row>
    <row r="3803" spans="1:32">
      <c r="A3803" s="99" t="s">
        <v>803</v>
      </c>
      <c r="B3803" s="93">
        <v>0</v>
      </c>
      <c r="C3803" s="21" t="s">
        <v>337</v>
      </c>
      <c r="D3803" s="12">
        <v>130</v>
      </c>
      <c r="E3803" s="12">
        <v>0</v>
      </c>
      <c r="F3803" s="12">
        <v>0</v>
      </c>
      <c r="G3803" s="12">
        <v>0</v>
      </c>
      <c r="H3803" s="12">
        <v>0</v>
      </c>
      <c r="I3803" s="13">
        <v>30</v>
      </c>
      <c r="J3803" s="13">
        <v>60</v>
      </c>
      <c r="K3803" s="13">
        <v>0</v>
      </c>
      <c r="L3803" s="13">
        <v>0</v>
      </c>
      <c r="M3803" s="13">
        <v>0</v>
      </c>
      <c r="N3803" s="14">
        <f>D3803*$D$6</f>
        <v>260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421.20000000000005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6"/>
        <v>681.2</v>
      </c>
      <c r="Y3803" s="14">
        <f t="shared" si="1227"/>
        <v>0</v>
      </c>
      <c r="Z3803" s="14">
        <f t="shared" si="1228"/>
        <v>0</v>
      </c>
      <c r="AA3803" s="14">
        <f t="shared" si="1229"/>
        <v>0</v>
      </c>
      <c r="AB3803" s="14">
        <f t="shared" ref="AB3803:AB3814" si="1231">R3803+W3803</f>
        <v>0</v>
      </c>
      <c r="AC3803" s="15">
        <f t="shared" si="1230"/>
        <v>681.2</v>
      </c>
      <c r="AD3803" s="48">
        <f>(ROUND(AC3803-AC3800,1)/AC3800)</f>
        <v>-6.4285714285714279E-2</v>
      </c>
      <c r="AE3803" s="113" t="s">
        <v>800</v>
      </c>
      <c r="AF3803" s="60"/>
    </row>
    <row r="3804" spans="1:32">
      <c r="A3804" s="99" t="s">
        <v>804</v>
      </c>
      <c r="B3804" s="93">
        <v>0</v>
      </c>
      <c r="C3804" s="21" t="s">
        <v>338</v>
      </c>
      <c r="D3804" s="12">
        <v>130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D3804*$D$7</f>
        <v>260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421.20000000000005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6"/>
        <v>681.2</v>
      </c>
      <c r="Y3804" s="14">
        <f t="shared" si="1227"/>
        <v>0</v>
      </c>
      <c r="Z3804" s="14">
        <f t="shared" si="1228"/>
        <v>0</v>
      </c>
      <c r="AA3804" s="14">
        <f t="shared" si="1229"/>
        <v>0</v>
      </c>
      <c r="AB3804" s="14">
        <f t="shared" si="1231"/>
        <v>0</v>
      </c>
      <c r="AC3804" s="15">
        <f t="shared" si="1230"/>
        <v>681.2</v>
      </c>
      <c r="AD3804" s="48">
        <f>(ROUND(AC3804-AC3800,1)/AC3800)</f>
        <v>-6.4285714285714279E-2</v>
      </c>
      <c r="AE3804" s="113"/>
      <c r="AF3804" s="60"/>
    </row>
    <row r="3805" spans="1:32">
      <c r="A3805" s="99" t="s">
        <v>654</v>
      </c>
      <c r="B3805" s="93"/>
      <c r="C3805" s="21" t="s">
        <v>339</v>
      </c>
      <c r="D3805" s="12">
        <v>130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D3805*$D$8</f>
        <v>260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421.20000000000005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6"/>
        <v>681.2</v>
      </c>
      <c r="Y3805" s="14">
        <f t="shared" si="1227"/>
        <v>0</v>
      </c>
      <c r="Z3805" s="14">
        <f t="shared" si="1228"/>
        <v>0</v>
      </c>
      <c r="AA3805" s="14">
        <f t="shared" si="1229"/>
        <v>0</v>
      </c>
      <c r="AB3805" s="14">
        <f t="shared" si="1231"/>
        <v>0</v>
      </c>
      <c r="AC3805" s="15">
        <f t="shared" si="1230"/>
        <v>681.2</v>
      </c>
      <c r="AD3805" s="48">
        <f>(ROUND(AC3805-AC3800,1)/AC3800)</f>
        <v>-6.4285714285714279E-2</v>
      </c>
      <c r="AE3805" s="113"/>
      <c r="AF3805" s="60"/>
    </row>
    <row r="3806" spans="1:32">
      <c r="A3806" s="99" t="s">
        <v>595</v>
      </c>
      <c r="B3806" s="93"/>
      <c r="C3806" s="21" t="s">
        <v>1</v>
      </c>
      <c r="D3806" s="12">
        <v>65</v>
      </c>
      <c r="E3806" s="12">
        <v>130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100</v>
      </c>
      <c r="L3806" s="13">
        <v>0</v>
      </c>
      <c r="M3806" s="13">
        <v>0</v>
      </c>
      <c r="N3806" s="14">
        <f>D3806*$D$9</f>
        <v>84.5</v>
      </c>
      <c r="O3806" s="14">
        <f>E3806*$E$9</f>
        <v>195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152.1</v>
      </c>
      <c r="T3806" s="14">
        <f>(O3806/100)*(K3806*$K$9)</f>
        <v>390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6"/>
        <v>236.6</v>
      </c>
      <c r="Y3806" s="14">
        <f t="shared" si="1227"/>
        <v>585</v>
      </c>
      <c r="Z3806" s="14">
        <f t="shared" si="1228"/>
        <v>0</v>
      </c>
      <c r="AA3806" s="14">
        <f t="shared" si="1229"/>
        <v>0</v>
      </c>
      <c r="AB3806" s="14">
        <f t="shared" si="1231"/>
        <v>0</v>
      </c>
      <c r="AC3806" s="15">
        <f t="shared" si="1230"/>
        <v>821.6</v>
      </c>
      <c r="AD3806" s="48">
        <f>(ROUND(AC3806-AC3800,1)/AC3800)</f>
        <v>0.12857142857142856</v>
      </c>
      <c r="AE3806" s="113"/>
      <c r="AF3806" s="60"/>
    </row>
    <row r="3807" spans="1:32">
      <c r="A3807" s="99" t="s">
        <v>830</v>
      </c>
      <c r="B3807" s="93"/>
      <c r="C3807" s="21" t="s">
        <v>2</v>
      </c>
      <c r="D3807" s="12">
        <v>65</v>
      </c>
      <c r="E3807" s="12">
        <v>0</v>
      </c>
      <c r="F3807" s="12">
        <v>130</v>
      </c>
      <c r="G3807" s="12">
        <v>0</v>
      </c>
      <c r="H3807" s="12">
        <v>0</v>
      </c>
      <c r="I3807" s="13">
        <v>30</v>
      </c>
      <c r="J3807" s="13">
        <v>60</v>
      </c>
      <c r="K3807" s="13">
        <v>50</v>
      </c>
      <c r="L3807" s="13">
        <v>50</v>
      </c>
      <c r="M3807" s="13">
        <v>0</v>
      </c>
      <c r="N3807" s="14">
        <f>D3807*$D$10</f>
        <v>84.5</v>
      </c>
      <c r="O3807" s="14">
        <f>E3807*$E$10</f>
        <v>0</v>
      </c>
      <c r="P3807" s="14">
        <f>F3807*$F$10</f>
        <v>195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152.1</v>
      </c>
      <c r="T3807" s="14">
        <f>(O3807/100)*(K3807*$J$10)</f>
        <v>0</v>
      </c>
      <c r="U3807" s="14">
        <f>(P3807/100)*(K3807*$K$10)+(P3807/100)*(L3807*$L$10)</f>
        <v>390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6"/>
        <v>236.6</v>
      </c>
      <c r="Y3807" s="14">
        <f t="shared" si="1227"/>
        <v>0</v>
      </c>
      <c r="Z3807" s="14">
        <f t="shared" si="1228"/>
        <v>585</v>
      </c>
      <c r="AA3807" s="14">
        <f t="shared" si="1229"/>
        <v>0</v>
      </c>
      <c r="AB3807" s="14">
        <f t="shared" si="1231"/>
        <v>0</v>
      </c>
      <c r="AC3807" s="15">
        <f t="shared" si="1230"/>
        <v>821.6</v>
      </c>
      <c r="AD3807" s="48">
        <f>(ROUND(AC3807-AC3800,1)/AC3800)</f>
        <v>0.12857142857142856</v>
      </c>
      <c r="AE3807" s="113"/>
      <c r="AF3807" s="60"/>
    </row>
    <row r="3808" spans="1:32">
      <c r="A3808" s="99" t="s">
        <v>831</v>
      </c>
      <c r="B3808" s="93"/>
      <c r="C3808" s="21" t="s">
        <v>3</v>
      </c>
      <c r="D3808" s="12">
        <v>65</v>
      </c>
      <c r="E3808" s="12">
        <v>0</v>
      </c>
      <c r="F3808" s="12">
        <v>0</v>
      </c>
      <c r="G3808" s="12">
        <v>130</v>
      </c>
      <c r="H3808" s="12">
        <v>0</v>
      </c>
      <c r="I3808" s="13">
        <v>30</v>
      </c>
      <c r="J3808" s="13">
        <v>60</v>
      </c>
      <c r="K3808" s="13">
        <v>0</v>
      </c>
      <c r="L3808" s="13">
        <v>110</v>
      </c>
      <c r="M3808" s="13">
        <v>0</v>
      </c>
      <c r="N3808" s="14">
        <f>D3808*$D$11</f>
        <v>84.5</v>
      </c>
      <c r="O3808" s="14">
        <f>E3808*$E$11</f>
        <v>0</v>
      </c>
      <c r="P3808" s="14">
        <f>F3808*$F$11</f>
        <v>0</v>
      </c>
      <c r="Q3808" s="14">
        <f>G3808*$G$11</f>
        <v>195</v>
      </c>
      <c r="R3808" s="14">
        <f>H3808*$H$11</f>
        <v>0</v>
      </c>
      <c r="S3808" s="14">
        <f>(N3808/100)*(I3808*$I$11)+(N3808/100)*(J3808*$J$11)</f>
        <v>152.1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429</v>
      </c>
      <c r="W3808" s="14">
        <f>(R3808/100)*(K3808*$K$11)+(R3808/100)*(L3808*$L$11)</f>
        <v>0</v>
      </c>
      <c r="X3808" s="14">
        <f t="shared" si="1226"/>
        <v>236.6</v>
      </c>
      <c r="Y3808" s="14">
        <f t="shared" si="1227"/>
        <v>0</v>
      </c>
      <c r="Z3808" s="14">
        <f t="shared" si="1228"/>
        <v>0</v>
      </c>
      <c r="AA3808" s="14">
        <f t="shared" si="1229"/>
        <v>624</v>
      </c>
      <c r="AB3808" s="14">
        <f t="shared" si="1231"/>
        <v>0</v>
      </c>
      <c r="AC3808" s="15">
        <f t="shared" si="1230"/>
        <v>860.6</v>
      </c>
      <c r="AD3808" s="48">
        <f>(ROUND(AC3808-AC3800,1)/AC3800)</f>
        <v>0.18214285714285713</v>
      </c>
      <c r="AE3808" s="113"/>
      <c r="AF3808" s="60"/>
    </row>
    <row r="3809" spans="1:32">
      <c r="A3809" s="99" t="s">
        <v>832</v>
      </c>
      <c r="B3809" s="93"/>
      <c r="C3809" s="21" t="s">
        <v>4</v>
      </c>
      <c r="D3809" s="12">
        <v>65</v>
      </c>
      <c r="E3809" s="12">
        <v>0</v>
      </c>
      <c r="F3809" s="12">
        <v>0</v>
      </c>
      <c r="G3809" s="12">
        <v>0</v>
      </c>
      <c r="H3809" s="12">
        <v>130</v>
      </c>
      <c r="I3809" s="13">
        <v>30</v>
      </c>
      <c r="J3809" s="13">
        <v>60</v>
      </c>
      <c r="K3809" s="13">
        <v>50</v>
      </c>
      <c r="L3809" s="13">
        <v>50</v>
      </c>
      <c r="M3809" s="13">
        <v>0</v>
      </c>
      <c r="N3809" s="14">
        <f>D3809*$D$12</f>
        <v>84.5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195</v>
      </c>
      <c r="S3809" s="14">
        <f>(N3809/100)*(I3809*$I$12)+(N3809/100)*(J3809*$J$12)</f>
        <v>152.1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390</v>
      </c>
      <c r="X3809" s="14">
        <f t="shared" si="1226"/>
        <v>236.6</v>
      </c>
      <c r="Y3809" s="14">
        <f t="shared" si="1227"/>
        <v>0</v>
      </c>
      <c r="Z3809" s="14">
        <f t="shared" si="1228"/>
        <v>0</v>
      </c>
      <c r="AA3809" s="14">
        <f t="shared" si="1229"/>
        <v>0</v>
      </c>
      <c r="AB3809" s="14">
        <f t="shared" si="1231"/>
        <v>585</v>
      </c>
      <c r="AC3809" s="15">
        <f t="shared" si="1230"/>
        <v>821.6</v>
      </c>
      <c r="AD3809" s="48">
        <f>(ROUND(AC3809-AC3800,1)/AC3800)</f>
        <v>0.12857142857142856</v>
      </c>
      <c r="AE3809" s="113"/>
      <c r="AF3809" s="60"/>
    </row>
    <row r="3810" spans="1:32">
      <c r="A3810" s="99" t="s">
        <v>833</v>
      </c>
      <c r="B3810" s="93"/>
      <c r="C3810" s="21" t="s">
        <v>327</v>
      </c>
      <c r="D3810" s="12">
        <v>130</v>
      </c>
      <c r="E3810" s="12">
        <v>0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0</v>
      </c>
      <c r="L3810" s="13">
        <v>0</v>
      </c>
      <c r="M3810" s="13">
        <v>70</v>
      </c>
      <c r="N3810" s="14">
        <f>D3810*$D$13</f>
        <v>195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624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226"/>
        <v>819</v>
      </c>
      <c r="Y3810" s="14">
        <f t="shared" si="1227"/>
        <v>0</v>
      </c>
      <c r="Z3810" s="14">
        <f t="shared" si="1228"/>
        <v>0</v>
      </c>
      <c r="AA3810" s="14">
        <f t="shared" si="1229"/>
        <v>0</v>
      </c>
      <c r="AB3810" s="14">
        <f t="shared" si="1231"/>
        <v>0</v>
      </c>
      <c r="AC3810" s="15">
        <f t="shared" si="1230"/>
        <v>819</v>
      </c>
      <c r="AD3810" s="48">
        <f>(ROUND(AC3810-AC3800,1)/AC3800)</f>
        <v>0.125</v>
      </c>
      <c r="AE3810" s="113"/>
      <c r="AF3810" s="60"/>
    </row>
    <row r="3811" spans="1:32">
      <c r="A3811" s="99" t="s">
        <v>834</v>
      </c>
      <c r="B3811" s="93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30</v>
      </c>
      <c r="J3811" s="13">
        <v>60</v>
      </c>
      <c r="K3811" s="13">
        <v>75</v>
      </c>
      <c r="L3811" s="13">
        <v>0</v>
      </c>
      <c r="M3811" s="13">
        <v>0</v>
      </c>
      <c r="N3811" s="14">
        <f>D3811*$D$14</f>
        <v>195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643.5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6"/>
        <v>838.5</v>
      </c>
      <c r="Y3811" s="14">
        <f t="shared" si="1227"/>
        <v>0</v>
      </c>
      <c r="Z3811" s="14">
        <f t="shared" si="1228"/>
        <v>0</v>
      </c>
      <c r="AA3811" s="14">
        <f t="shared" si="1229"/>
        <v>0</v>
      </c>
      <c r="AB3811" s="14">
        <f t="shared" si="1231"/>
        <v>0</v>
      </c>
      <c r="AC3811" s="15">
        <f t="shared" si="1230"/>
        <v>838.5</v>
      </c>
      <c r="AD3811" s="48">
        <f>(ROUND(AC3811-AC3800,1)/AC3800)</f>
        <v>0.15178571428571427</v>
      </c>
      <c r="AE3811" s="113"/>
      <c r="AF3811" s="60"/>
    </row>
    <row r="3812" spans="1:32">
      <c r="A3812" s="99"/>
      <c r="B3812" s="93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75</v>
      </c>
      <c r="M3812" s="13">
        <v>0</v>
      </c>
      <c r="N3812" s="14">
        <f>D3812*$D$15</f>
        <v>195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643.5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6"/>
        <v>838.5</v>
      </c>
      <c r="Y3812" s="14">
        <f t="shared" si="1227"/>
        <v>0</v>
      </c>
      <c r="Z3812" s="14">
        <f t="shared" si="1228"/>
        <v>0</v>
      </c>
      <c r="AA3812" s="14">
        <f t="shared" si="1229"/>
        <v>0</v>
      </c>
      <c r="AB3812" s="14">
        <f t="shared" si="1231"/>
        <v>0</v>
      </c>
      <c r="AC3812" s="15">
        <f t="shared" si="1230"/>
        <v>838.5</v>
      </c>
      <c r="AD3812" s="48">
        <f>(ROUND(AC3812-AC3800,1)/AC3800)</f>
        <v>0.15178571428571427</v>
      </c>
      <c r="AE3812" s="113"/>
      <c r="AF3812" s="60"/>
    </row>
    <row r="3813" spans="1:32">
      <c r="A3813" s="99"/>
      <c r="B3813" s="93"/>
      <c r="C3813" s="21" t="s">
        <v>325</v>
      </c>
      <c r="D3813" s="12">
        <v>130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85</v>
      </c>
      <c r="K3813" s="13">
        <v>0</v>
      </c>
      <c r="L3813" s="13">
        <v>0</v>
      </c>
      <c r="M3813" s="13">
        <v>0</v>
      </c>
      <c r="N3813" s="14">
        <f>D3813*$D$16</f>
        <v>208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681.2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6"/>
        <v>889.2</v>
      </c>
      <c r="Y3813" s="14">
        <f t="shared" si="1227"/>
        <v>0</v>
      </c>
      <c r="Z3813" s="14">
        <f t="shared" si="1228"/>
        <v>0</v>
      </c>
      <c r="AA3813" s="14">
        <f t="shared" si="1229"/>
        <v>0</v>
      </c>
      <c r="AB3813" s="14">
        <f t="shared" si="1231"/>
        <v>0</v>
      </c>
      <c r="AC3813" s="15">
        <f t="shared" si="1230"/>
        <v>889.2</v>
      </c>
      <c r="AD3813" s="48">
        <f>(ROUND(AC3813-AC3800,1)/AC3800)</f>
        <v>0.22142857142857142</v>
      </c>
      <c r="AE3813" s="113"/>
      <c r="AF3813" s="60"/>
    </row>
    <row r="3814" spans="1:32">
      <c r="A3814" s="99"/>
      <c r="B3814" s="93"/>
      <c r="C3814" s="21" t="s">
        <v>326</v>
      </c>
      <c r="D3814" s="12">
        <v>130</v>
      </c>
      <c r="E3814" s="12">
        <v>0</v>
      </c>
      <c r="F3814" s="12">
        <v>0</v>
      </c>
      <c r="G3814" s="12">
        <v>0</v>
      </c>
      <c r="H3814" s="12">
        <v>0</v>
      </c>
      <c r="I3814" s="13">
        <v>60</v>
      </c>
      <c r="J3814" s="13">
        <v>60</v>
      </c>
      <c r="K3814" s="13">
        <v>0</v>
      </c>
      <c r="L3814" s="13">
        <v>0</v>
      </c>
      <c r="M3814" s="13">
        <v>0</v>
      </c>
      <c r="N3814" s="14">
        <f>D3814*$D$17</f>
        <v>208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561.6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6"/>
        <v>769.6</v>
      </c>
      <c r="Y3814" s="14">
        <f t="shared" si="1227"/>
        <v>0</v>
      </c>
      <c r="Z3814" s="14">
        <f t="shared" si="1228"/>
        <v>0</v>
      </c>
      <c r="AA3814" s="14">
        <f t="shared" si="1229"/>
        <v>0</v>
      </c>
      <c r="AB3814" s="14">
        <f t="shared" si="1231"/>
        <v>0</v>
      </c>
      <c r="AC3814" s="15">
        <f t="shared" si="1230"/>
        <v>769.6</v>
      </c>
      <c r="AD3814" s="48">
        <f>(ROUND(AC3814-AC3800,1)/AC3800)</f>
        <v>5.7142857142857148E-2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6"/>
        <v>650</v>
      </c>
      <c r="Y3815" s="52">
        <f t="shared" si="1227"/>
        <v>0</v>
      </c>
      <c r="Z3815" s="52">
        <f t="shared" si="1228"/>
        <v>0</v>
      </c>
      <c r="AA3815" s="52">
        <f t="shared" si="1229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801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32">N3816+S3816</f>
        <v>790</v>
      </c>
      <c r="Y3816" s="14">
        <f t="shared" ref="Y3816:Y3829" si="1233">O3816+T3816</f>
        <v>0</v>
      </c>
      <c r="Z3816" s="14">
        <f t="shared" ref="Z3816:Z3829" si="1234">P3816+U3816</f>
        <v>0</v>
      </c>
      <c r="AA3816" s="14">
        <f t="shared" ref="AA3816:AA3829" si="1235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802</v>
      </c>
      <c r="B3817" s="91">
        <v>18</v>
      </c>
      <c r="C3817" s="21" t="s">
        <v>835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32"/>
        <v>610</v>
      </c>
      <c r="Y3817" s="14">
        <f t="shared" si="1233"/>
        <v>0</v>
      </c>
      <c r="Z3817" s="14">
        <f t="shared" si="1234"/>
        <v>0</v>
      </c>
      <c r="AA3817" s="14">
        <f t="shared" si="1235"/>
        <v>0</v>
      </c>
      <c r="AB3817" s="14">
        <f>R3817+W3817</f>
        <v>0</v>
      </c>
      <c r="AC3817" s="15">
        <f t="shared" ref="AC3817:AC3829" si="1236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803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32"/>
        <v>610</v>
      </c>
      <c r="Y3818" s="14">
        <f t="shared" si="1233"/>
        <v>0</v>
      </c>
      <c r="Z3818" s="14">
        <f t="shared" si="1234"/>
        <v>0</v>
      </c>
      <c r="AA3818" s="14">
        <f t="shared" si="1235"/>
        <v>0</v>
      </c>
      <c r="AB3818" s="14">
        <f t="shared" ref="AB3818:AB3829" si="1237">R3818+W3818</f>
        <v>0</v>
      </c>
      <c r="AC3818" s="15">
        <f t="shared" si="1236"/>
        <v>610</v>
      </c>
      <c r="AD3818" s="48">
        <f>(ROUND(AC3818-AC3815,1)/AC3815)</f>
        <v>-6.1538461538461542E-2</v>
      </c>
      <c r="AE3818" s="113" t="s">
        <v>800</v>
      </c>
      <c r="AF3818" s="60"/>
    </row>
    <row r="3819" spans="1:32">
      <c r="A3819" s="99" t="s">
        <v>804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32"/>
        <v>610</v>
      </c>
      <c r="Y3819" s="14">
        <f t="shared" si="1233"/>
        <v>0</v>
      </c>
      <c r="Z3819" s="14">
        <f t="shared" si="1234"/>
        <v>0</v>
      </c>
      <c r="AA3819" s="14">
        <f t="shared" si="1235"/>
        <v>0</v>
      </c>
      <c r="AB3819" s="14">
        <f t="shared" si="1237"/>
        <v>0</v>
      </c>
      <c r="AC3819" s="15">
        <f t="shared" si="1236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654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32"/>
        <v>610</v>
      </c>
      <c r="Y3820" s="14">
        <f t="shared" si="1233"/>
        <v>0</v>
      </c>
      <c r="Z3820" s="14">
        <f t="shared" si="1234"/>
        <v>0</v>
      </c>
      <c r="AA3820" s="14">
        <f t="shared" si="1235"/>
        <v>0</v>
      </c>
      <c r="AB3820" s="14">
        <f t="shared" si="1237"/>
        <v>0</v>
      </c>
      <c r="AC3820" s="15">
        <f t="shared" si="1236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595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32"/>
        <v>212.94000000000003</v>
      </c>
      <c r="Y3821" s="14">
        <f t="shared" si="1233"/>
        <v>506.25</v>
      </c>
      <c r="Z3821" s="14">
        <f t="shared" si="1234"/>
        <v>0</v>
      </c>
      <c r="AA3821" s="14">
        <f t="shared" si="1235"/>
        <v>0</v>
      </c>
      <c r="AB3821" s="14">
        <f t="shared" si="1237"/>
        <v>0</v>
      </c>
      <c r="AC3821" s="15">
        <f t="shared" si="1236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830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32"/>
        <v>212.94000000000003</v>
      </c>
      <c r="Y3822" s="14">
        <f t="shared" si="1233"/>
        <v>0</v>
      </c>
      <c r="Z3822" s="14">
        <f t="shared" si="1234"/>
        <v>506.25</v>
      </c>
      <c r="AA3822" s="14">
        <f t="shared" si="1235"/>
        <v>0</v>
      </c>
      <c r="AB3822" s="14">
        <f t="shared" si="1237"/>
        <v>0</v>
      </c>
      <c r="AC3822" s="15">
        <f t="shared" si="1236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831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32"/>
        <v>212.94000000000003</v>
      </c>
      <c r="Y3823" s="14">
        <f t="shared" si="1233"/>
        <v>0</v>
      </c>
      <c r="Z3823" s="14">
        <f t="shared" si="1234"/>
        <v>0</v>
      </c>
      <c r="AA3823" s="14">
        <f t="shared" si="1235"/>
        <v>506.25</v>
      </c>
      <c r="AB3823" s="14">
        <f t="shared" si="1237"/>
        <v>0</v>
      </c>
      <c r="AC3823" s="15">
        <f t="shared" si="1236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832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32"/>
        <v>212.94000000000003</v>
      </c>
      <c r="Y3824" s="14">
        <f t="shared" si="1233"/>
        <v>0</v>
      </c>
      <c r="Z3824" s="14">
        <f t="shared" si="1234"/>
        <v>0</v>
      </c>
      <c r="AA3824" s="14">
        <f t="shared" si="1235"/>
        <v>0</v>
      </c>
      <c r="AB3824" s="14">
        <f t="shared" si="1237"/>
        <v>506.25</v>
      </c>
      <c r="AC3824" s="15">
        <f t="shared" si="1236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833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32"/>
        <v>750</v>
      </c>
      <c r="Y3825" s="14">
        <f t="shared" si="1233"/>
        <v>0</v>
      </c>
      <c r="Z3825" s="14">
        <f t="shared" si="1234"/>
        <v>0</v>
      </c>
      <c r="AA3825" s="14">
        <f t="shared" si="1235"/>
        <v>0</v>
      </c>
      <c r="AB3825" s="14">
        <f t="shared" si="1237"/>
        <v>0</v>
      </c>
      <c r="AC3825" s="15">
        <f t="shared" si="1236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834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32"/>
        <v>750</v>
      </c>
      <c r="Y3826" s="14">
        <f t="shared" si="1233"/>
        <v>0</v>
      </c>
      <c r="Z3826" s="14">
        <f t="shared" si="1234"/>
        <v>0</v>
      </c>
      <c r="AA3826" s="14">
        <f t="shared" si="1235"/>
        <v>0</v>
      </c>
      <c r="AB3826" s="14">
        <f t="shared" si="1237"/>
        <v>0</v>
      </c>
      <c r="AC3826" s="15">
        <f t="shared" si="1236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32"/>
        <v>750</v>
      </c>
      <c r="Y3827" s="14">
        <f t="shared" si="1233"/>
        <v>0</v>
      </c>
      <c r="Z3827" s="14">
        <f t="shared" si="1234"/>
        <v>0</v>
      </c>
      <c r="AA3827" s="14">
        <f t="shared" si="1235"/>
        <v>0</v>
      </c>
      <c r="AB3827" s="14">
        <f t="shared" si="1237"/>
        <v>0</v>
      </c>
      <c r="AC3827" s="15">
        <f t="shared" si="1236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32"/>
        <v>763</v>
      </c>
      <c r="Y3828" s="14">
        <f t="shared" si="1233"/>
        <v>0</v>
      </c>
      <c r="Z3828" s="14">
        <f t="shared" si="1234"/>
        <v>0</v>
      </c>
      <c r="AA3828" s="14">
        <f t="shared" si="1235"/>
        <v>0</v>
      </c>
      <c r="AB3828" s="14">
        <f t="shared" si="1237"/>
        <v>0</v>
      </c>
      <c r="AC3828" s="15">
        <f t="shared" si="1236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32"/>
        <v>763</v>
      </c>
      <c r="Y3829" s="14">
        <f t="shared" si="1233"/>
        <v>0</v>
      </c>
      <c r="Z3829" s="14">
        <f t="shared" si="1234"/>
        <v>0</v>
      </c>
      <c r="AA3829" s="14">
        <f t="shared" si="1235"/>
        <v>0</v>
      </c>
      <c r="AB3829" s="14">
        <f t="shared" si="1237"/>
        <v>0</v>
      </c>
      <c r="AC3829" s="15">
        <f t="shared" si="1236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60</v>
      </c>
      <c r="H3830" s="11">
        <v>0</v>
      </c>
      <c r="I3830" s="51">
        <v>20</v>
      </c>
      <c r="J3830" s="51">
        <v>50</v>
      </c>
      <c r="K3830" s="51">
        <v>0</v>
      </c>
      <c r="L3830" s="51">
        <v>40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120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96</v>
      </c>
      <c r="W3830" s="52">
        <f>(R3830/100)*(K3830*$K$3)+(R3830/100)*(L3830*$L$3)</f>
        <v>0</v>
      </c>
      <c r="X3830" s="52">
        <f t="shared" si="1226"/>
        <v>518.4</v>
      </c>
      <c r="Y3830" s="52">
        <f t="shared" si="1227"/>
        <v>0</v>
      </c>
      <c r="Z3830" s="52">
        <f t="shared" si="1228"/>
        <v>0</v>
      </c>
      <c r="AA3830" s="52">
        <f t="shared" si="1229"/>
        <v>216</v>
      </c>
      <c r="AB3830" s="52">
        <f>R3830+W3830</f>
        <v>0</v>
      </c>
      <c r="AC3830" s="53">
        <f>ROUND(X3830+Y3830+Z3830+AA3830+AB3830,1)</f>
        <v>734.4</v>
      </c>
      <c r="AD3830" s="58"/>
      <c r="AE3830" s="113"/>
      <c r="AF3830" s="60"/>
    </row>
    <row r="3831" spans="1:32">
      <c r="A3831" s="99" t="s">
        <v>801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60</v>
      </c>
      <c r="H3831" s="12">
        <v>0</v>
      </c>
      <c r="I3831" s="13">
        <v>40</v>
      </c>
      <c r="J3831" s="13">
        <v>70</v>
      </c>
      <c r="K3831" s="13">
        <v>0</v>
      </c>
      <c r="L3831" s="13">
        <v>40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96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76.8</v>
      </c>
      <c r="W3831" s="14">
        <f>(R3831/100)*(K3831*$K$4)+(R3831/100)*(L3831*$L$4)</f>
        <v>0</v>
      </c>
      <c r="X3831" s="14">
        <f t="shared" si="1226"/>
        <v>648</v>
      </c>
      <c r="Y3831" s="14">
        <f t="shared" si="1227"/>
        <v>0</v>
      </c>
      <c r="Z3831" s="14">
        <f t="shared" si="1228"/>
        <v>0</v>
      </c>
      <c r="AA3831" s="14">
        <f t="shared" si="1229"/>
        <v>172.8</v>
      </c>
      <c r="AB3831" s="14">
        <f>R3831+W3831</f>
        <v>0</v>
      </c>
      <c r="AC3831" s="15">
        <f>ROUND(X3831+Y3831+Z3831+AA3831+AB3831,1)</f>
        <v>820.8</v>
      </c>
      <c r="AD3831" s="48">
        <f>(ROUND(AC3831-AC3830,1)/AC3830)</f>
        <v>0.11764705882352942</v>
      </c>
      <c r="AE3831" s="113"/>
      <c r="AF3831" s="60"/>
    </row>
    <row r="3832" spans="1:32">
      <c r="A3832" s="99" t="s">
        <v>802</v>
      </c>
      <c r="B3832" s="93">
        <v>16</v>
      </c>
      <c r="C3832" s="21" t="s">
        <v>835</v>
      </c>
      <c r="D3832" s="12">
        <v>108</v>
      </c>
      <c r="E3832" s="12">
        <v>0</v>
      </c>
      <c r="F3832" s="12">
        <v>0</v>
      </c>
      <c r="G3832" s="12">
        <v>60</v>
      </c>
      <c r="H3832" s="12">
        <v>0</v>
      </c>
      <c r="I3832" s="13">
        <v>20</v>
      </c>
      <c r="J3832" s="13">
        <v>50</v>
      </c>
      <c r="K3832" s="13">
        <v>0</v>
      </c>
      <c r="L3832" s="13">
        <v>40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120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86.399999999999991</v>
      </c>
      <c r="W3832" s="14">
        <f>(R3832/100)*(K3832*$K$5)+(R3832/100)*(L3832*$L$5)</f>
        <v>0</v>
      </c>
      <c r="X3832" s="14">
        <f t="shared" si="1226"/>
        <v>488.16</v>
      </c>
      <c r="Y3832" s="14">
        <f t="shared" si="1227"/>
        <v>0</v>
      </c>
      <c r="Z3832" s="14">
        <f t="shared" si="1228"/>
        <v>0</v>
      </c>
      <c r="AA3832" s="14">
        <f t="shared" si="1229"/>
        <v>206.39999999999998</v>
      </c>
      <c r="AB3832" s="14">
        <f>R3832+W3832</f>
        <v>0</v>
      </c>
      <c r="AC3832" s="15">
        <f t="shared" ref="AC3832:AC3844" si="1238">ROUND(X3832+Y3832+Z3832+AA3832+AB3832,1)</f>
        <v>694.6</v>
      </c>
      <c r="AD3832" s="48">
        <f>(ROUND(AC3832-AC3830,1)/AC3830)</f>
        <v>-5.4193899782135076E-2</v>
      </c>
      <c r="AE3832" s="113"/>
      <c r="AF3832" s="60"/>
    </row>
    <row r="3833" spans="1:32">
      <c r="A3833" s="99" t="s">
        <v>803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60</v>
      </c>
      <c r="H3833" s="12">
        <v>0</v>
      </c>
      <c r="I3833" s="13">
        <v>20</v>
      </c>
      <c r="J3833" s="13">
        <v>50</v>
      </c>
      <c r="K3833" s="13">
        <v>0</v>
      </c>
      <c r="L3833" s="13">
        <v>40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120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86.399999999999991</v>
      </c>
      <c r="W3833" s="14">
        <f>(R3833/100)*(K3833*$K$6)+(R3833/100)*(L3833*$L$6)</f>
        <v>0</v>
      </c>
      <c r="X3833" s="14">
        <f t="shared" si="1226"/>
        <v>488.16</v>
      </c>
      <c r="Y3833" s="14">
        <f t="shared" si="1227"/>
        <v>0</v>
      </c>
      <c r="Z3833" s="14">
        <f t="shared" si="1228"/>
        <v>0</v>
      </c>
      <c r="AA3833" s="14">
        <f t="shared" si="1229"/>
        <v>206.39999999999998</v>
      </c>
      <c r="AB3833" s="14">
        <f t="shared" ref="AB3833:AB3844" si="1239">R3833+W3833</f>
        <v>0</v>
      </c>
      <c r="AC3833" s="15">
        <f t="shared" si="1238"/>
        <v>694.6</v>
      </c>
      <c r="AD3833" s="48">
        <f>(ROUND(AC3833-AC3830,1)/AC3830)</f>
        <v>-5.4193899782135076E-2</v>
      </c>
      <c r="AE3833" s="113" t="s">
        <v>800</v>
      </c>
      <c r="AF3833" s="60"/>
    </row>
    <row r="3834" spans="1:32">
      <c r="A3834" s="99" t="s">
        <v>804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60</v>
      </c>
      <c r="H3834" s="12">
        <v>0</v>
      </c>
      <c r="I3834" s="13">
        <v>20</v>
      </c>
      <c r="J3834" s="13">
        <v>50</v>
      </c>
      <c r="K3834" s="13">
        <v>0</v>
      </c>
      <c r="L3834" s="13">
        <v>40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120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86.399999999999991</v>
      </c>
      <c r="W3834" s="14">
        <f>(R3834/100)*(K3834*$K$7)+(R3834/100)*(L3834*$L$7)</f>
        <v>0</v>
      </c>
      <c r="X3834" s="14">
        <f t="shared" si="1226"/>
        <v>488.16</v>
      </c>
      <c r="Y3834" s="14">
        <f t="shared" si="1227"/>
        <v>0</v>
      </c>
      <c r="Z3834" s="14">
        <f t="shared" si="1228"/>
        <v>0</v>
      </c>
      <c r="AA3834" s="14">
        <f t="shared" si="1229"/>
        <v>206.39999999999998</v>
      </c>
      <c r="AB3834" s="14">
        <f t="shared" si="1239"/>
        <v>0</v>
      </c>
      <c r="AC3834" s="15">
        <f t="shared" si="1238"/>
        <v>694.6</v>
      </c>
      <c r="AD3834" s="48">
        <f>(ROUND(AC3834-AC3830,1)/AC3830)</f>
        <v>-5.4193899782135076E-2</v>
      </c>
      <c r="AE3834" s="113"/>
      <c r="AF3834" s="60"/>
    </row>
    <row r="3835" spans="1:32">
      <c r="A3835" s="99" t="s">
        <v>654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20</v>
      </c>
      <c r="J3835" s="13">
        <v>50</v>
      </c>
      <c r="K3835" s="13">
        <v>0</v>
      </c>
      <c r="L3835" s="13">
        <v>40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120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86.399999999999991</v>
      </c>
      <c r="W3835" s="14">
        <f>(R3835/100)*(K3835*$K$8)+(R3835/100)*(L3835*$L$8)</f>
        <v>0</v>
      </c>
      <c r="X3835" s="14">
        <f t="shared" si="1226"/>
        <v>488.16</v>
      </c>
      <c r="Y3835" s="14">
        <f t="shared" si="1227"/>
        <v>0</v>
      </c>
      <c r="Z3835" s="14">
        <f t="shared" si="1228"/>
        <v>0</v>
      </c>
      <c r="AA3835" s="14">
        <f t="shared" si="1229"/>
        <v>206.39999999999998</v>
      </c>
      <c r="AB3835" s="14">
        <f t="shared" si="1239"/>
        <v>0</v>
      </c>
      <c r="AC3835" s="15">
        <f t="shared" si="1238"/>
        <v>694.6</v>
      </c>
      <c r="AD3835" s="48">
        <f>(ROUND(AC3835-AC3830,1)/AC3830)</f>
        <v>-5.4193899782135076E-2</v>
      </c>
      <c r="AE3835" s="113"/>
      <c r="AF3835" s="60"/>
    </row>
    <row r="3836" spans="1:32">
      <c r="A3836" s="99" t="s">
        <v>595</v>
      </c>
      <c r="B3836" s="93"/>
      <c r="C3836" s="21" t="s">
        <v>1</v>
      </c>
      <c r="D3836" s="12">
        <v>54</v>
      </c>
      <c r="E3836" s="12">
        <v>160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90</v>
      </c>
      <c r="L3836" s="13">
        <v>0</v>
      </c>
      <c r="M3836" s="13">
        <v>0</v>
      </c>
      <c r="N3836" s="14">
        <f>D3836*$D$9</f>
        <v>70.2</v>
      </c>
      <c r="O3836" s="14">
        <f>E3836*$E$9</f>
        <v>240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432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6"/>
        <v>168.48000000000002</v>
      </c>
      <c r="Y3836" s="14">
        <f t="shared" si="1227"/>
        <v>672</v>
      </c>
      <c r="Z3836" s="14">
        <f t="shared" si="1228"/>
        <v>0</v>
      </c>
      <c r="AA3836" s="14">
        <f t="shared" si="1229"/>
        <v>0</v>
      </c>
      <c r="AB3836" s="14">
        <f t="shared" si="1239"/>
        <v>0</v>
      </c>
      <c r="AC3836" s="15">
        <f t="shared" si="1238"/>
        <v>840.5</v>
      </c>
      <c r="AD3836" s="48">
        <f>(ROUND(AC3836-AC3830,1)/AC3830)</f>
        <v>0.14447167755991286</v>
      </c>
      <c r="AE3836" s="113"/>
      <c r="AF3836" s="60"/>
    </row>
    <row r="3837" spans="1:32">
      <c r="A3837" s="99" t="s">
        <v>830</v>
      </c>
      <c r="B3837" s="93"/>
      <c r="C3837" s="21" t="s">
        <v>2</v>
      </c>
      <c r="D3837" s="12">
        <v>54</v>
      </c>
      <c r="E3837" s="12">
        <v>0</v>
      </c>
      <c r="F3837" s="12">
        <v>160</v>
      </c>
      <c r="G3837" s="12">
        <v>0</v>
      </c>
      <c r="H3837" s="12">
        <v>0</v>
      </c>
      <c r="I3837" s="13">
        <v>20</v>
      </c>
      <c r="J3837" s="13">
        <v>50</v>
      </c>
      <c r="K3837" s="13">
        <v>45</v>
      </c>
      <c r="L3837" s="13">
        <v>45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240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432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6"/>
        <v>168.48000000000002</v>
      </c>
      <c r="Y3837" s="14">
        <f t="shared" si="1227"/>
        <v>0</v>
      </c>
      <c r="Z3837" s="14">
        <f t="shared" si="1228"/>
        <v>672</v>
      </c>
      <c r="AA3837" s="14">
        <f t="shared" si="1229"/>
        <v>0</v>
      </c>
      <c r="AB3837" s="14">
        <f t="shared" si="1239"/>
        <v>0</v>
      </c>
      <c r="AC3837" s="15">
        <f t="shared" si="1238"/>
        <v>840.5</v>
      </c>
      <c r="AD3837" s="48">
        <f>(ROUND(AC3837-AC3830,1)/AC3830)</f>
        <v>0.14447167755991286</v>
      </c>
      <c r="AE3837" s="113"/>
      <c r="AF3837" s="60"/>
    </row>
    <row r="3838" spans="1:32">
      <c r="A3838" s="99" t="s">
        <v>831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160</v>
      </c>
      <c r="H3838" s="12">
        <v>0</v>
      </c>
      <c r="I3838" s="13">
        <v>20</v>
      </c>
      <c r="J3838" s="13">
        <v>50</v>
      </c>
      <c r="K3838" s="13">
        <v>0</v>
      </c>
      <c r="L3838" s="13">
        <v>100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240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480</v>
      </c>
      <c r="W3838" s="14">
        <f>(R3838/100)*(K3838*$K$11)+(R3838/100)*(L3838*$L$11)</f>
        <v>0</v>
      </c>
      <c r="X3838" s="14">
        <f t="shared" si="1226"/>
        <v>168.48000000000002</v>
      </c>
      <c r="Y3838" s="14">
        <f t="shared" si="1227"/>
        <v>0</v>
      </c>
      <c r="Z3838" s="14">
        <f t="shared" si="1228"/>
        <v>0</v>
      </c>
      <c r="AA3838" s="14">
        <f t="shared" si="1229"/>
        <v>720</v>
      </c>
      <c r="AB3838" s="14">
        <f t="shared" si="1239"/>
        <v>0</v>
      </c>
      <c r="AC3838" s="15">
        <f t="shared" si="1238"/>
        <v>888.5</v>
      </c>
      <c r="AD3838" s="48">
        <f>(ROUND(AC3838-AC3830,1)/AC3830)</f>
        <v>0.20983115468409586</v>
      </c>
      <c r="AE3838" s="113"/>
      <c r="AF3838" s="60"/>
    </row>
    <row r="3839" spans="1:32">
      <c r="A3839" s="99" t="s">
        <v>832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160</v>
      </c>
      <c r="I3839" s="13">
        <v>20</v>
      </c>
      <c r="J3839" s="13">
        <v>50</v>
      </c>
      <c r="K3839" s="13">
        <v>45</v>
      </c>
      <c r="L3839" s="13">
        <v>45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240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432</v>
      </c>
      <c r="X3839" s="14">
        <f t="shared" si="1226"/>
        <v>168.48000000000002</v>
      </c>
      <c r="Y3839" s="14">
        <f t="shared" si="1227"/>
        <v>0</v>
      </c>
      <c r="Z3839" s="14">
        <f t="shared" si="1228"/>
        <v>0</v>
      </c>
      <c r="AA3839" s="14">
        <f t="shared" si="1229"/>
        <v>0</v>
      </c>
      <c r="AB3839" s="14">
        <f t="shared" si="1239"/>
        <v>672</v>
      </c>
      <c r="AC3839" s="15">
        <f t="shared" si="1238"/>
        <v>840.5</v>
      </c>
      <c r="AD3839" s="48">
        <f>(ROUND(AC3839-AC3830,1)/AC3830)</f>
        <v>0.14447167755991286</v>
      </c>
      <c r="AE3839" s="113"/>
      <c r="AF3839" s="60"/>
    </row>
    <row r="3840" spans="1:32">
      <c r="A3840" s="99" t="s">
        <v>833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60</v>
      </c>
      <c r="H3840" s="12">
        <v>0</v>
      </c>
      <c r="I3840" s="13">
        <v>20</v>
      </c>
      <c r="J3840" s="13">
        <v>50</v>
      </c>
      <c r="K3840" s="13">
        <v>0</v>
      </c>
      <c r="L3840" s="13">
        <v>40</v>
      </c>
      <c r="M3840" s="13">
        <v>55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90</v>
      </c>
      <c r="R3840" s="14">
        <f>H3840*$H$13</f>
        <v>0</v>
      </c>
      <c r="S3840" s="14">
        <f>(N3840/100)*(I3840*$I$14)+(N3840/100)*(J3840*$J$14)+(N3840/100)*(M3840*$M$14)</f>
        <v>405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171</v>
      </c>
      <c r="W3840" s="14">
        <f>(R3840/100)*(K3840*$K$13)+(R3840/100)*(L3840*$L$13)+(R3840/100)*(M3840*$M$13)</f>
        <v>0</v>
      </c>
      <c r="X3840" s="14">
        <f t="shared" si="1226"/>
        <v>567</v>
      </c>
      <c r="Y3840" s="14">
        <f t="shared" si="1227"/>
        <v>0</v>
      </c>
      <c r="Z3840" s="14">
        <f t="shared" si="1228"/>
        <v>0</v>
      </c>
      <c r="AA3840" s="14">
        <f t="shared" si="1229"/>
        <v>261</v>
      </c>
      <c r="AB3840" s="14">
        <f t="shared" si="1239"/>
        <v>0</v>
      </c>
      <c r="AC3840" s="15">
        <f t="shared" si="1238"/>
        <v>828</v>
      </c>
      <c r="AD3840" s="48">
        <f>(ROUND(AC3840-AC3830,1)/AC3830)</f>
        <v>0.12745098039215685</v>
      </c>
      <c r="AE3840" s="113"/>
      <c r="AF3840" s="60"/>
    </row>
    <row r="3841" spans="1:32">
      <c r="A3841" s="99" t="s">
        <v>834</v>
      </c>
      <c r="B3841" s="93"/>
      <c r="C3841" s="21" t="s">
        <v>328</v>
      </c>
      <c r="D3841" s="12">
        <v>130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100</v>
      </c>
      <c r="L3841" s="13">
        <v>0</v>
      </c>
      <c r="M3841" s="13">
        <v>0</v>
      </c>
      <c r="N3841" s="14">
        <f>D3841*$D$14</f>
        <v>195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663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6"/>
        <v>858</v>
      </c>
      <c r="Y3841" s="14">
        <f t="shared" si="1227"/>
        <v>0</v>
      </c>
      <c r="Z3841" s="14">
        <f t="shared" si="1228"/>
        <v>0</v>
      </c>
      <c r="AA3841" s="14">
        <f t="shared" si="1229"/>
        <v>0</v>
      </c>
      <c r="AB3841" s="14">
        <f t="shared" si="1239"/>
        <v>0</v>
      </c>
      <c r="AC3841" s="15">
        <f t="shared" si="1238"/>
        <v>858</v>
      </c>
      <c r="AD3841" s="48">
        <f>(ROUND(AC3841-AC3830,1)/AC3830)</f>
        <v>0.16830065359477123</v>
      </c>
      <c r="AE3841" s="113"/>
      <c r="AF3841" s="60"/>
    </row>
    <row r="3842" spans="1:32">
      <c r="A3842" s="99"/>
      <c r="B3842" s="93"/>
      <c r="C3842" s="21" t="s">
        <v>329</v>
      </c>
      <c r="D3842" s="12">
        <v>130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D3842*$D$15</f>
        <v>195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663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6"/>
        <v>858</v>
      </c>
      <c r="Y3842" s="14">
        <f t="shared" si="1227"/>
        <v>0</v>
      </c>
      <c r="Z3842" s="14">
        <f t="shared" si="1228"/>
        <v>0</v>
      </c>
      <c r="AA3842" s="14">
        <f t="shared" si="1229"/>
        <v>0</v>
      </c>
      <c r="AB3842" s="14">
        <f t="shared" si="1239"/>
        <v>0</v>
      </c>
      <c r="AC3842" s="15">
        <f t="shared" si="1238"/>
        <v>858</v>
      </c>
      <c r="AD3842" s="48">
        <f>(ROUND(AC3842-AC3830,1)/AC3830)</f>
        <v>0.16830065359477123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60</v>
      </c>
      <c r="H3843" s="12">
        <v>0</v>
      </c>
      <c r="I3843" s="13">
        <v>20</v>
      </c>
      <c r="J3843" s="13">
        <v>80</v>
      </c>
      <c r="K3843" s="13">
        <v>0</v>
      </c>
      <c r="L3843" s="13">
        <v>40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96</v>
      </c>
      <c r="R3843" s="14">
        <f>H3843*$H$16</f>
        <v>0</v>
      </c>
      <c r="S3843" s="14">
        <f>(N3843/100)*(I3843*$I$16)+(N3843/100)*(J3843*$J$16)</f>
        <v>518.40000000000009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76.8</v>
      </c>
      <c r="W3843" s="14">
        <f>(R3843/100)*(K3843*$K$16)+(R3843/100)*(L3843*$L$16)</f>
        <v>0</v>
      </c>
      <c r="X3843" s="14">
        <f t="shared" si="1226"/>
        <v>691.2</v>
      </c>
      <c r="Y3843" s="14">
        <f t="shared" si="1227"/>
        <v>0</v>
      </c>
      <c r="Z3843" s="14">
        <f t="shared" si="1228"/>
        <v>0</v>
      </c>
      <c r="AA3843" s="14">
        <f t="shared" si="1229"/>
        <v>172.8</v>
      </c>
      <c r="AB3843" s="14">
        <f t="shared" si="1239"/>
        <v>0</v>
      </c>
      <c r="AC3843" s="15">
        <f t="shared" si="1238"/>
        <v>864</v>
      </c>
      <c r="AD3843" s="48">
        <f>(ROUND(AC3843-AC3830,1)/AC3830)</f>
        <v>0.17647058823529413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60</v>
      </c>
      <c r="J3844" s="13">
        <v>50</v>
      </c>
      <c r="K3844" s="13">
        <v>0</v>
      </c>
      <c r="L3844" s="13">
        <v>40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96</v>
      </c>
      <c r="R3844" s="14">
        <f>H3844*$H$17</f>
        <v>0</v>
      </c>
      <c r="S3844" s="14">
        <f>(N3844/100)*(I3844*$I$17)+(N3844/100)*(J3844*$J$17)</f>
        <v>449.28000000000009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76.8</v>
      </c>
      <c r="W3844" s="14">
        <f>(R3844/100)*(K3844*$K$17)+(R3844/100)*(L3844*$L$17)</f>
        <v>0</v>
      </c>
      <c r="X3844" s="14">
        <f t="shared" si="1226"/>
        <v>622.08000000000015</v>
      </c>
      <c r="Y3844" s="14">
        <f t="shared" si="1227"/>
        <v>0</v>
      </c>
      <c r="Z3844" s="14">
        <f t="shared" si="1228"/>
        <v>0</v>
      </c>
      <c r="AA3844" s="14">
        <f t="shared" si="1229"/>
        <v>172.8</v>
      </c>
      <c r="AB3844" s="14">
        <f t="shared" si="1239"/>
        <v>0</v>
      </c>
      <c r="AC3844" s="15">
        <f t="shared" si="1238"/>
        <v>794.9</v>
      </c>
      <c r="AD3844" s="48">
        <f>(ROUND(AC3844-AC3830,1)/AC3830)</f>
        <v>8.2380174291939001E-2</v>
      </c>
      <c r="AE3844" s="113"/>
      <c r="AF3844" s="60"/>
    </row>
    <row r="3845" spans="1:32">
      <c r="A3845" s="106" t="s">
        <v>0</v>
      </c>
      <c r="B3845" s="90" t="s">
        <v>585</v>
      </c>
      <c r="C3845" s="50" t="s">
        <v>241</v>
      </c>
      <c r="D3845" s="11">
        <v>112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40</v>
      </c>
      <c r="K3845" s="51">
        <v>0</v>
      </c>
      <c r="L3845" s="51">
        <v>50</v>
      </c>
      <c r="M3845" s="51">
        <v>0</v>
      </c>
      <c r="N3845" s="52">
        <f>D3845*$D$3</f>
        <v>224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492.80000000000007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6"/>
        <v>716.80000000000007</v>
      </c>
      <c r="Y3845" s="52">
        <f t="shared" si="1227"/>
        <v>0</v>
      </c>
      <c r="Z3845" s="52">
        <f t="shared" si="1228"/>
        <v>0</v>
      </c>
      <c r="AA3845" s="52">
        <f t="shared" si="1229"/>
        <v>0</v>
      </c>
      <c r="AB3845" s="52">
        <f>R3845+W3845</f>
        <v>0</v>
      </c>
      <c r="AC3845" s="53">
        <f>ROUND(X3845+Y3845+Z3845+AA3845+AB3845,1)</f>
        <v>716.8</v>
      </c>
      <c r="AD3845" s="58" t="s">
        <v>329</v>
      </c>
      <c r="AE3845" s="113"/>
      <c r="AF3845" s="60"/>
    </row>
    <row r="3846" spans="1:32">
      <c r="A3846" s="99" t="s">
        <v>801</v>
      </c>
      <c r="B3846" s="91">
        <v>12</v>
      </c>
      <c r="C3846" s="21" t="s">
        <v>324</v>
      </c>
      <c r="D3846" s="12">
        <v>112</v>
      </c>
      <c r="E3846" s="12">
        <v>0</v>
      </c>
      <c r="F3846" s="12">
        <v>0</v>
      </c>
      <c r="G3846" s="12">
        <v>0</v>
      </c>
      <c r="H3846" s="12">
        <v>0</v>
      </c>
      <c r="I3846" s="13">
        <v>45</v>
      </c>
      <c r="J3846" s="13">
        <v>60</v>
      </c>
      <c r="K3846" s="13">
        <v>0</v>
      </c>
      <c r="L3846" s="13">
        <v>50</v>
      </c>
      <c r="M3846" s="13">
        <v>0</v>
      </c>
      <c r="N3846" s="14">
        <f>D3846*$D$4</f>
        <v>179.20000000000002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649.6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6"/>
        <v>828.80000000000007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>R3846+W3846</f>
        <v>0</v>
      </c>
      <c r="AC3846" s="15">
        <f>ROUND(X3846+Y3846+Z3846+AA3846+AB3846,1)</f>
        <v>828.8</v>
      </c>
      <c r="AD3846" s="48">
        <f>(ROUND(AC3846-AC3845,1)/AC3845)</f>
        <v>0.15625</v>
      </c>
      <c r="AE3846" s="113"/>
      <c r="AF3846" s="60"/>
    </row>
    <row r="3847" spans="1:32">
      <c r="A3847" s="99" t="s">
        <v>802</v>
      </c>
      <c r="B3847" s="91">
        <v>16</v>
      </c>
      <c r="C3847" s="21" t="s">
        <v>835</v>
      </c>
      <c r="D3847" s="12">
        <v>112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40</v>
      </c>
      <c r="K3847" s="13">
        <v>0</v>
      </c>
      <c r="L3847" s="13">
        <v>50</v>
      </c>
      <c r="M3847" s="13">
        <v>0</v>
      </c>
      <c r="N3847" s="14">
        <f>D3847*$D$5</f>
        <v>224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443.5200000000001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6"/>
        <v>667.5200000000001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0</v>
      </c>
      <c r="AB3847" s="14">
        <f>R3847+W3847</f>
        <v>0</v>
      </c>
      <c r="AC3847" s="15">
        <f t="shared" ref="AC3847:AC3859" si="1240">ROUND(X3847+Y3847+Z3847+AA3847+AB3847,1)</f>
        <v>667.5</v>
      </c>
      <c r="AD3847" s="48">
        <f>(ROUND(AC3847-AC3845,1)/AC3845)</f>
        <v>-6.8777901785714288E-2</v>
      </c>
      <c r="AE3847" s="113"/>
      <c r="AF3847" s="60"/>
    </row>
    <row r="3848" spans="1:32">
      <c r="A3848" s="99" t="s">
        <v>803</v>
      </c>
      <c r="B3848" s="91">
        <v>0</v>
      </c>
      <c r="C3848" s="21" t="s">
        <v>337</v>
      </c>
      <c r="D3848" s="12">
        <v>112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40</v>
      </c>
      <c r="K3848" s="13">
        <v>0</v>
      </c>
      <c r="L3848" s="13">
        <v>50</v>
      </c>
      <c r="M3848" s="13">
        <v>0</v>
      </c>
      <c r="N3848" s="14">
        <f>D3848*$D$6</f>
        <v>224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443.5200000000001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6"/>
        <v>667.5200000000001</v>
      </c>
      <c r="Y3848" s="14">
        <f t="shared" si="1227"/>
        <v>0</v>
      </c>
      <c r="Z3848" s="14">
        <f t="shared" si="1228"/>
        <v>0</v>
      </c>
      <c r="AA3848" s="14">
        <f t="shared" si="1229"/>
        <v>0</v>
      </c>
      <c r="AB3848" s="14">
        <f t="shared" ref="AB3848:AB3859" si="1241">R3848+W3848</f>
        <v>0</v>
      </c>
      <c r="AC3848" s="15">
        <f t="shared" si="1240"/>
        <v>667.5</v>
      </c>
      <c r="AD3848" s="48">
        <f>(ROUND(AC3848-AC3845,1)/AC3845)</f>
        <v>-6.8777901785714288E-2</v>
      </c>
      <c r="AE3848" s="113" t="s">
        <v>800</v>
      </c>
      <c r="AF3848" s="60"/>
    </row>
    <row r="3849" spans="1:32">
      <c r="A3849" s="99" t="s">
        <v>804</v>
      </c>
      <c r="B3849" s="91">
        <v>30</v>
      </c>
      <c r="C3849" s="21" t="s">
        <v>338</v>
      </c>
      <c r="D3849" s="12">
        <v>112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40</v>
      </c>
      <c r="K3849" s="13">
        <v>0</v>
      </c>
      <c r="L3849" s="13">
        <v>50</v>
      </c>
      <c r="M3849" s="13">
        <v>0</v>
      </c>
      <c r="N3849" s="14">
        <f>D3849*$D$7</f>
        <v>224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443.5200000000001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6"/>
        <v>667.5200000000001</v>
      </c>
      <c r="Y3849" s="14">
        <f t="shared" si="1227"/>
        <v>0</v>
      </c>
      <c r="Z3849" s="14">
        <f t="shared" si="1228"/>
        <v>0</v>
      </c>
      <c r="AA3849" s="14">
        <f t="shared" si="1229"/>
        <v>0</v>
      </c>
      <c r="AB3849" s="14">
        <f t="shared" si="1241"/>
        <v>0</v>
      </c>
      <c r="AC3849" s="15">
        <f t="shared" si="1240"/>
        <v>667.5</v>
      </c>
      <c r="AD3849" s="48">
        <f>(ROUND(AC3849-AC3845,1)/AC3845)</f>
        <v>-6.8777901785714288E-2</v>
      </c>
      <c r="AE3849" s="113"/>
      <c r="AF3849" s="60"/>
    </row>
    <row r="3850" spans="1:32">
      <c r="A3850" s="99" t="s">
        <v>654</v>
      </c>
      <c r="B3850" s="91"/>
      <c r="C3850" s="21" t="s">
        <v>339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40</v>
      </c>
      <c r="K3850" s="13">
        <v>0</v>
      </c>
      <c r="L3850" s="13">
        <v>50</v>
      </c>
      <c r="M3850" s="13">
        <v>0</v>
      </c>
      <c r="N3850" s="14">
        <f>D3850*$D$8</f>
        <v>224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443.5200000000001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6"/>
        <v>667.5200000000001</v>
      </c>
      <c r="Y3850" s="14">
        <f t="shared" si="1227"/>
        <v>0</v>
      </c>
      <c r="Z3850" s="14">
        <f t="shared" si="1228"/>
        <v>0</v>
      </c>
      <c r="AA3850" s="14">
        <f t="shared" si="1229"/>
        <v>0</v>
      </c>
      <c r="AB3850" s="14">
        <f t="shared" si="1241"/>
        <v>0</v>
      </c>
      <c r="AC3850" s="15">
        <f t="shared" si="1240"/>
        <v>667.5</v>
      </c>
      <c r="AD3850" s="48">
        <f>(ROUND(AC3850-AC3845,1)/AC3845)</f>
        <v>-6.8777901785714288E-2</v>
      </c>
      <c r="AE3850" s="113"/>
      <c r="AF3850" s="60"/>
    </row>
    <row r="3851" spans="1:32">
      <c r="A3851" s="99" t="s">
        <v>595</v>
      </c>
      <c r="B3851" s="91"/>
      <c r="C3851" s="21" t="s">
        <v>1</v>
      </c>
      <c r="D3851" s="12">
        <v>56</v>
      </c>
      <c r="E3851" s="12">
        <v>120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140</v>
      </c>
      <c r="L3851" s="13">
        <v>0</v>
      </c>
      <c r="M3851" s="13">
        <v>0</v>
      </c>
      <c r="N3851" s="14">
        <f>D3851*$D$9</f>
        <v>72.8</v>
      </c>
      <c r="O3851" s="14">
        <f>E3851*$E$9</f>
        <v>180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87.359999999999985</v>
      </c>
      <c r="T3851" s="14">
        <f>(O3851/100)*(K3851*$K$9)</f>
        <v>504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ref="X3851:X3859" si="1242">N3851+S3851</f>
        <v>160.15999999999997</v>
      </c>
      <c r="Y3851" s="14">
        <f t="shared" ref="Y3851:Y3859" si="1243">O3851+T3851</f>
        <v>684</v>
      </c>
      <c r="Z3851" s="14">
        <f t="shared" ref="Z3851:Z3859" si="1244">P3851+U3851</f>
        <v>0</v>
      </c>
      <c r="AA3851" s="14">
        <f t="shared" ref="AA3851:AA3859" si="1245">Q3851+V3851</f>
        <v>0</v>
      </c>
      <c r="AB3851" s="14">
        <f t="shared" si="1241"/>
        <v>0</v>
      </c>
      <c r="AC3851" s="15">
        <f t="shared" si="1240"/>
        <v>844.2</v>
      </c>
      <c r="AD3851" s="48">
        <f>(ROUND(AC3851-AC3845,1)/AC3845)</f>
        <v>0.17773437500000003</v>
      </c>
      <c r="AE3851" s="113"/>
      <c r="AF3851" s="60"/>
    </row>
    <row r="3852" spans="1:32">
      <c r="A3852" s="99" t="s">
        <v>830</v>
      </c>
      <c r="B3852" s="91"/>
      <c r="C3852" s="21" t="s">
        <v>2</v>
      </c>
      <c r="D3852" s="12">
        <v>56</v>
      </c>
      <c r="E3852" s="12">
        <v>0</v>
      </c>
      <c r="F3852" s="12">
        <v>120</v>
      </c>
      <c r="G3852" s="12">
        <v>0</v>
      </c>
      <c r="H3852" s="12">
        <v>0</v>
      </c>
      <c r="I3852" s="13">
        <v>20</v>
      </c>
      <c r="J3852" s="13">
        <v>40</v>
      </c>
      <c r="K3852" s="13">
        <v>70</v>
      </c>
      <c r="L3852" s="13">
        <v>70</v>
      </c>
      <c r="M3852" s="13">
        <v>0</v>
      </c>
      <c r="N3852" s="14">
        <f>D3852*$D$10</f>
        <v>72.8</v>
      </c>
      <c r="O3852" s="14">
        <f>E3852*$E$10</f>
        <v>0</v>
      </c>
      <c r="P3852" s="14">
        <f>F3852*$F$10</f>
        <v>180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87.359999999999985</v>
      </c>
      <c r="T3852" s="14">
        <f>(O3852/100)*(K3852*$J$10)</f>
        <v>0</v>
      </c>
      <c r="U3852" s="14">
        <f>(P3852/100)*(K3852*$K$10)+(P3852/100)*(L3852*$L$10)</f>
        <v>504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42"/>
        <v>160.15999999999997</v>
      </c>
      <c r="Y3852" s="14">
        <f t="shared" si="1243"/>
        <v>0</v>
      </c>
      <c r="Z3852" s="14">
        <f t="shared" si="1244"/>
        <v>684</v>
      </c>
      <c r="AA3852" s="14">
        <f t="shared" si="1245"/>
        <v>0</v>
      </c>
      <c r="AB3852" s="14">
        <f t="shared" si="1241"/>
        <v>0</v>
      </c>
      <c r="AC3852" s="15">
        <f t="shared" si="1240"/>
        <v>844.2</v>
      </c>
      <c r="AD3852" s="48">
        <f>(ROUND(AC3852-AC3845,1)/AC3845)</f>
        <v>0.17773437500000003</v>
      </c>
      <c r="AE3852" s="113"/>
      <c r="AF3852" s="60"/>
    </row>
    <row r="3853" spans="1:32">
      <c r="A3853" s="99" t="s">
        <v>831</v>
      </c>
      <c r="B3853" s="91"/>
      <c r="C3853" s="21" t="s">
        <v>3</v>
      </c>
      <c r="D3853" s="12">
        <v>56</v>
      </c>
      <c r="E3853" s="12">
        <v>0</v>
      </c>
      <c r="F3853" s="12">
        <v>0</v>
      </c>
      <c r="G3853" s="12">
        <v>120</v>
      </c>
      <c r="H3853" s="12">
        <v>0</v>
      </c>
      <c r="I3853" s="13">
        <v>20</v>
      </c>
      <c r="J3853" s="13">
        <v>40</v>
      </c>
      <c r="K3853" s="13">
        <v>0</v>
      </c>
      <c r="L3853" s="13">
        <v>140</v>
      </c>
      <c r="M3853" s="13">
        <v>0</v>
      </c>
      <c r="N3853" s="14">
        <f>D3853*$D$11</f>
        <v>72.8</v>
      </c>
      <c r="O3853" s="14">
        <f>E3853*$E$11</f>
        <v>0</v>
      </c>
      <c r="P3853" s="14">
        <f>F3853*$F$11</f>
        <v>0</v>
      </c>
      <c r="Q3853" s="14">
        <f>G3853*$G$11</f>
        <v>180</v>
      </c>
      <c r="R3853" s="14">
        <f>H3853*$H$11</f>
        <v>0</v>
      </c>
      <c r="S3853" s="14">
        <f>(N3853/100)*(I3853*$I$11)+(N3853/100)*(J3853*$J$11)</f>
        <v>87.359999999999985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504</v>
      </c>
      <c r="W3853" s="14">
        <f>(R3853/100)*(K3853*$K$11)+(R3853/100)*(L3853*$L$11)</f>
        <v>0</v>
      </c>
      <c r="X3853" s="14">
        <f t="shared" si="1242"/>
        <v>160.15999999999997</v>
      </c>
      <c r="Y3853" s="14">
        <f t="shared" si="1243"/>
        <v>0</v>
      </c>
      <c r="Z3853" s="14">
        <f t="shared" si="1244"/>
        <v>0</v>
      </c>
      <c r="AA3853" s="14">
        <f t="shared" si="1245"/>
        <v>684</v>
      </c>
      <c r="AB3853" s="14">
        <f t="shared" si="1241"/>
        <v>0</v>
      </c>
      <c r="AC3853" s="15">
        <f t="shared" si="1240"/>
        <v>844.2</v>
      </c>
      <c r="AD3853" s="48">
        <f>(ROUND(AC3853-AC3845,1)/AC3845)</f>
        <v>0.17773437500000003</v>
      </c>
      <c r="AE3853" s="113"/>
      <c r="AF3853" s="60"/>
    </row>
    <row r="3854" spans="1:32">
      <c r="A3854" s="99" t="s">
        <v>832</v>
      </c>
      <c r="B3854" s="91"/>
      <c r="C3854" s="21" t="s">
        <v>4</v>
      </c>
      <c r="D3854" s="12">
        <v>56</v>
      </c>
      <c r="E3854" s="12">
        <v>0</v>
      </c>
      <c r="F3854" s="12">
        <v>0</v>
      </c>
      <c r="G3854" s="12">
        <v>0</v>
      </c>
      <c r="H3854" s="12">
        <v>120</v>
      </c>
      <c r="I3854" s="13">
        <v>20</v>
      </c>
      <c r="J3854" s="13">
        <v>40</v>
      </c>
      <c r="K3854" s="13">
        <v>70</v>
      </c>
      <c r="L3854" s="13">
        <v>70</v>
      </c>
      <c r="M3854" s="13">
        <v>0</v>
      </c>
      <c r="N3854" s="14">
        <f>D3854*$D$12</f>
        <v>72.8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180</v>
      </c>
      <c r="S3854" s="14">
        <f>(N3854/100)*(I3854*$I$12)+(N3854/100)*(J3854*$J$12)</f>
        <v>87.359999999999985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504</v>
      </c>
      <c r="X3854" s="14">
        <f t="shared" si="1242"/>
        <v>160.15999999999997</v>
      </c>
      <c r="Y3854" s="14">
        <f t="shared" si="1243"/>
        <v>0</v>
      </c>
      <c r="Z3854" s="14">
        <f t="shared" si="1244"/>
        <v>0</v>
      </c>
      <c r="AA3854" s="14">
        <f t="shared" si="1245"/>
        <v>0</v>
      </c>
      <c r="AB3854" s="14">
        <f t="shared" si="1241"/>
        <v>684</v>
      </c>
      <c r="AC3854" s="15">
        <f t="shared" si="1240"/>
        <v>844.2</v>
      </c>
      <c r="AD3854" s="48">
        <f>(ROUND(AC3854-AC3845,1)/AC3845)</f>
        <v>0.17773437500000003</v>
      </c>
      <c r="AE3854" s="113"/>
      <c r="AF3854" s="60"/>
    </row>
    <row r="3855" spans="1:32">
      <c r="A3855" s="99" t="s">
        <v>833</v>
      </c>
      <c r="B3855" s="91"/>
      <c r="C3855" s="21" t="s">
        <v>327</v>
      </c>
      <c r="D3855" s="12">
        <v>112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0</v>
      </c>
      <c r="L3855" s="13">
        <v>50</v>
      </c>
      <c r="M3855" s="13">
        <v>130</v>
      </c>
      <c r="N3855" s="14">
        <f>D3855*$D$13</f>
        <v>168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638.40000000000009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42"/>
        <v>806.40000000000009</v>
      </c>
      <c r="Y3855" s="14">
        <f t="shared" si="1243"/>
        <v>0</v>
      </c>
      <c r="Z3855" s="14">
        <f t="shared" si="1244"/>
        <v>0</v>
      </c>
      <c r="AA3855" s="14">
        <f t="shared" si="1245"/>
        <v>0</v>
      </c>
      <c r="AB3855" s="14">
        <f t="shared" si="1241"/>
        <v>0</v>
      </c>
      <c r="AC3855" s="15">
        <f t="shared" si="1240"/>
        <v>806.4</v>
      </c>
      <c r="AD3855" s="48">
        <f>(ROUND(AC3855-AC3845,1)/AC3845)</f>
        <v>0.125</v>
      </c>
      <c r="AE3855" s="113"/>
      <c r="AF3855" s="60"/>
    </row>
    <row r="3856" spans="1:32">
      <c r="A3856" s="99" t="s">
        <v>834</v>
      </c>
      <c r="B3856" s="91"/>
      <c r="C3856" s="21" t="s">
        <v>328</v>
      </c>
      <c r="D3856" s="12">
        <v>112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40</v>
      </c>
      <c r="K3856" s="13">
        <v>130</v>
      </c>
      <c r="L3856" s="13">
        <v>0</v>
      </c>
      <c r="M3856" s="13">
        <v>0</v>
      </c>
      <c r="N3856" s="14">
        <f>D3856*$D$14</f>
        <v>168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638.40000000000009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42"/>
        <v>806.40000000000009</v>
      </c>
      <c r="Y3856" s="14">
        <f t="shared" si="1243"/>
        <v>0</v>
      </c>
      <c r="Z3856" s="14">
        <f t="shared" si="1244"/>
        <v>0</v>
      </c>
      <c r="AA3856" s="14">
        <f t="shared" si="1245"/>
        <v>0</v>
      </c>
      <c r="AB3856" s="14">
        <f t="shared" si="1241"/>
        <v>0</v>
      </c>
      <c r="AC3856" s="15">
        <f t="shared" si="1240"/>
        <v>806.4</v>
      </c>
      <c r="AD3856" s="48">
        <f>(ROUND(AC3856-AC3845,1)/AC3845)</f>
        <v>0.125</v>
      </c>
      <c r="AE3856" s="113"/>
      <c r="AF3856" s="60"/>
    </row>
    <row r="3857" spans="1:32">
      <c r="A3857" s="99"/>
      <c r="B3857" s="91"/>
      <c r="C3857" s="21" t="s">
        <v>329</v>
      </c>
      <c r="D3857" s="12">
        <v>112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40</v>
      </c>
      <c r="K3857" s="13">
        <v>0</v>
      </c>
      <c r="L3857" s="13">
        <v>130</v>
      </c>
      <c r="M3857" s="13">
        <v>0</v>
      </c>
      <c r="N3857" s="14">
        <f>D3857*$D$15</f>
        <v>168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638.40000000000009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42"/>
        <v>806.40000000000009</v>
      </c>
      <c r="Y3857" s="14">
        <f t="shared" si="1243"/>
        <v>0</v>
      </c>
      <c r="Z3857" s="14">
        <f t="shared" si="1244"/>
        <v>0</v>
      </c>
      <c r="AA3857" s="14">
        <f t="shared" si="1245"/>
        <v>0</v>
      </c>
      <c r="AB3857" s="14">
        <f t="shared" si="1241"/>
        <v>0</v>
      </c>
      <c r="AC3857" s="15">
        <f t="shared" si="1240"/>
        <v>806.4</v>
      </c>
      <c r="AD3857" s="48">
        <f>(ROUND(AC3857-AC3845,1)/AC3845)</f>
        <v>0.125</v>
      </c>
      <c r="AE3857" s="113"/>
      <c r="AF3857" s="60"/>
    </row>
    <row r="3858" spans="1:32">
      <c r="A3858" s="99"/>
      <c r="B3858" s="91"/>
      <c r="C3858" s="21" t="s">
        <v>325</v>
      </c>
      <c r="D3858" s="12">
        <v>112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100</v>
      </c>
      <c r="K3858" s="13">
        <v>0</v>
      </c>
      <c r="L3858" s="13">
        <v>50</v>
      </c>
      <c r="M3858" s="13">
        <v>0</v>
      </c>
      <c r="N3858" s="14">
        <f>D3858*$D$16</f>
        <v>179.20000000000002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663.04000000000008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42"/>
        <v>842.24000000000012</v>
      </c>
      <c r="Y3858" s="14">
        <f t="shared" si="1243"/>
        <v>0</v>
      </c>
      <c r="Z3858" s="14">
        <f t="shared" si="1244"/>
        <v>0</v>
      </c>
      <c r="AA3858" s="14">
        <f t="shared" si="1245"/>
        <v>0</v>
      </c>
      <c r="AB3858" s="14">
        <f t="shared" si="1241"/>
        <v>0</v>
      </c>
      <c r="AC3858" s="15">
        <f t="shared" si="1240"/>
        <v>842.2</v>
      </c>
      <c r="AD3858" s="48">
        <f>(ROUND(AC3858-AC3845,1)/AC3845)</f>
        <v>0.17494419642857145</v>
      </c>
      <c r="AE3858" s="113"/>
      <c r="AF3858" s="60"/>
    </row>
    <row r="3859" spans="1:32">
      <c r="A3859" s="99"/>
      <c r="B3859" s="91"/>
      <c r="C3859" s="21" t="s">
        <v>326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80</v>
      </c>
      <c r="J3859" s="13">
        <v>40</v>
      </c>
      <c r="K3859" s="13">
        <v>0</v>
      </c>
      <c r="L3859" s="13">
        <v>50</v>
      </c>
      <c r="M3859" s="13">
        <v>0</v>
      </c>
      <c r="N3859" s="14">
        <f>D3859*$D$17</f>
        <v>179.20000000000002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573.44000000000005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42"/>
        <v>752.6400000000001</v>
      </c>
      <c r="Y3859" s="14">
        <f t="shared" si="1243"/>
        <v>0</v>
      </c>
      <c r="Z3859" s="14">
        <f t="shared" si="1244"/>
        <v>0</v>
      </c>
      <c r="AA3859" s="14">
        <f t="shared" si="1245"/>
        <v>0</v>
      </c>
      <c r="AB3859" s="14">
        <f t="shared" si="1241"/>
        <v>0</v>
      </c>
      <c r="AC3859" s="15">
        <f t="shared" si="1240"/>
        <v>752.6</v>
      </c>
      <c r="AD3859" s="48">
        <f>(ROUND(AC3859-AC3845,1)/AC3845)</f>
        <v>4.9944196428571425E-2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6">N3860+S3860</f>
        <v>450.8</v>
      </c>
      <c r="Y3860" s="52">
        <f t="shared" ref="Y3860:Y3889" si="1247">O3860+T3860</f>
        <v>300</v>
      </c>
      <c r="Z3860" s="52">
        <f t="shared" ref="Z3860:Z3889" si="1248">P3860+U3860</f>
        <v>0</v>
      </c>
      <c r="AA3860" s="52">
        <f t="shared" ref="AA3860:AA3889" si="1249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801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6"/>
        <v>591.92000000000007</v>
      </c>
      <c r="Y3861" s="14">
        <f t="shared" si="1247"/>
        <v>240</v>
      </c>
      <c r="Z3861" s="14">
        <f t="shared" si="1248"/>
        <v>0</v>
      </c>
      <c r="AA3861" s="14">
        <f t="shared" si="1249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802</v>
      </c>
      <c r="B3862" s="93">
        <v>10</v>
      </c>
      <c r="C3862" s="21" t="s">
        <v>835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6"/>
        <v>425.32</v>
      </c>
      <c r="Y3862" s="14">
        <f t="shared" si="1247"/>
        <v>290</v>
      </c>
      <c r="Z3862" s="14">
        <f t="shared" si="1248"/>
        <v>0</v>
      </c>
      <c r="AA3862" s="14">
        <f t="shared" si="1249"/>
        <v>0</v>
      </c>
      <c r="AB3862" s="14">
        <f>R3862+W3862</f>
        <v>0</v>
      </c>
      <c r="AC3862" s="15">
        <f t="shared" ref="AC3862:AC3874" si="1250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803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6"/>
        <v>425.32</v>
      </c>
      <c r="Y3863" s="14">
        <f t="shared" si="1247"/>
        <v>290</v>
      </c>
      <c r="Z3863" s="14">
        <f t="shared" si="1248"/>
        <v>0</v>
      </c>
      <c r="AA3863" s="14">
        <f t="shared" si="1249"/>
        <v>0</v>
      </c>
      <c r="AB3863" s="14">
        <f t="shared" ref="AB3863:AB3874" si="1251">R3863+W3863</f>
        <v>0</v>
      </c>
      <c r="AC3863" s="15">
        <f t="shared" si="1250"/>
        <v>715.3</v>
      </c>
      <c r="AD3863" s="48">
        <f>(ROUND(AC3863-AC3860,1)/AC3860)</f>
        <v>-4.7282898241875336E-2</v>
      </c>
      <c r="AE3863" s="113" t="s">
        <v>800</v>
      </c>
      <c r="AF3863" s="60"/>
    </row>
    <row r="3864" spans="1:32">
      <c r="A3864" s="99" t="s">
        <v>804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6"/>
        <v>425.32</v>
      </c>
      <c r="Y3864" s="14">
        <f t="shared" si="1247"/>
        <v>290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654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6"/>
        <v>425.32</v>
      </c>
      <c r="Y3865" s="14">
        <f t="shared" si="1247"/>
        <v>290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595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6"/>
        <v>146.51</v>
      </c>
      <c r="Y3866" s="14">
        <f t="shared" si="1247"/>
        <v>720</v>
      </c>
      <c r="Z3866" s="14">
        <f t="shared" si="1248"/>
        <v>0</v>
      </c>
      <c r="AA3866" s="14">
        <f t="shared" si="1249"/>
        <v>0</v>
      </c>
      <c r="AB3866" s="14">
        <f t="shared" si="1251"/>
        <v>0</v>
      </c>
      <c r="AC3866" s="15">
        <f t="shared" si="1250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830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6"/>
        <v>146.51</v>
      </c>
      <c r="Y3867" s="14">
        <f t="shared" si="1247"/>
        <v>0</v>
      </c>
      <c r="Z3867" s="14">
        <f t="shared" si="1248"/>
        <v>720</v>
      </c>
      <c r="AA3867" s="14">
        <f t="shared" si="1249"/>
        <v>0</v>
      </c>
      <c r="AB3867" s="14">
        <f t="shared" si="1251"/>
        <v>0</v>
      </c>
      <c r="AC3867" s="15">
        <f t="shared" si="1250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831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6"/>
        <v>146.51</v>
      </c>
      <c r="Y3868" s="14">
        <f t="shared" si="1247"/>
        <v>0</v>
      </c>
      <c r="Z3868" s="14">
        <f t="shared" si="1248"/>
        <v>0</v>
      </c>
      <c r="AA3868" s="14">
        <f t="shared" si="1249"/>
        <v>720</v>
      </c>
      <c r="AB3868" s="14">
        <f t="shared" si="1251"/>
        <v>0</v>
      </c>
      <c r="AC3868" s="15">
        <f t="shared" si="1250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832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6"/>
        <v>146.51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si="1251"/>
        <v>720</v>
      </c>
      <c r="AC3869" s="15">
        <f t="shared" si="1250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833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150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150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46"/>
        <v>411.6</v>
      </c>
      <c r="Y3870" s="14">
        <f t="shared" si="1247"/>
        <v>300</v>
      </c>
      <c r="Z3870" s="14">
        <f t="shared" si="1248"/>
        <v>0</v>
      </c>
      <c r="AA3870" s="14">
        <f t="shared" si="1249"/>
        <v>0</v>
      </c>
      <c r="AB3870" s="14">
        <f t="shared" si="1251"/>
        <v>0</v>
      </c>
      <c r="AC3870" s="15">
        <f t="shared" si="1250"/>
        <v>711.6</v>
      </c>
      <c r="AD3870" s="48">
        <f>(ROUND(AC3870-AC3860,1)/AC3860)</f>
        <v>-5.2210974960042629E-2</v>
      </c>
      <c r="AE3870" s="113"/>
      <c r="AF3870" s="60"/>
    </row>
    <row r="3871" spans="1:32">
      <c r="A3871" s="99" t="s">
        <v>834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232.5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534.75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6"/>
        <v>767.25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1"/>
        <v>0</v>
      </c>
      <c r="AC3871" s="15">
        <f t="shared" si="1250"/>
        <v>767.3</v>
      </c>
      <c r="AD3871" s="48">
        <f>(ROUND(AC3871-AC3860,1)/AC3860)</f>
        <v>2.1976558337773042E-2</v>
      </c>
      <c r="AE3871" s="113"/>
      <c r="AF3871" s="60"/>
    </row>
    <row r="3872" spans="1:32">
      <c r="A3872" s="99"/>
      <c r="B3872" s="93" t="s">
        <v>876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232.5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534.75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6"/>
        <v>767.25</v>
      </c>
      <c r="Y3872" s="14">
        <f t="shared" si="1247"/>
        <v>0</v>
      </c>
      <c r="Z3872" s="14">
        <f t="shared" si="1248"/>
        <v>0</v>
      </c>
      <c r="AA3872" s="14">
        <f t="shared" si="1249"/>
        <v>0</v>
      </c>
      <c r="AB3872" s="14">
        <f t="shared" si="1251"/>
        <v>0</v>
      </c>
      <c r="AC3872" s="15">
        <f t="shared" si="1250"/>
        <v>767.3</v>
      </c>
      <c r="AD3872" s="48">
        <f>(ROUND(AC3872-AC3860,1)/AC3860)</f>
        <v>2.1976558337773042E-2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6"/>
        <v>660.12800000000004</v>
      </c>
      <c r="Y3873" s="14">
        <f t="shared" si="1247"/>
        <v>240</v>
      </c>
      <c r="Z3873" s="14">
        <f t="shared" si="1248"/>
        <v>0</v>
      </c>
      <c r="AA3873" s="14">
        <f t="shared" si="1249"/>
        <v>0</v>
      </c>
      <c r="AB3873" s="14">
        <f t="shared" si="1251"/>
        <v>0</v>
      </c>
      <c r="AC3873" s="15">
        <f t="shared" si="1250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6"/>
        <v>556.6400000000001</v>
      </c>
      <c r="Y3874" s="14">
        <f t="shared" si="1247"/>
        <v>240</v>
      </c>
      <c r="Z3874" s="14">
        <f t="shared" si="1248"/>
        <v>0</v>
      </c>
      <c r="AA3874" s="14">
        <f t="shared" si="1249"/>
        <v>0</v>
      </c>
      <c r="AB3874" s="14">
        <f t="shared" si="1251"/>
        <v>0</v>
      </c>
      <c r="AC3874" s="15">
        <f t="shared" si="1250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6"/>
        <v>676</v>
      </c>
      <c r="Y3875" s="52">
        <f t="shared" si="1247"/>
        <v>0</v>
      </c>
      <c r="Z3875" s="52">
        <f t="shared" si="1248"/>
        <v>0</v>
      </c>
      <c r="AA3875" s="52">
        <f t="shared" si="1249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801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6"/>
        <v>821.6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802</v>
      </c>
      <c r="B3877" s="91">
        <v>8</v>
      </c>
      <c r="C3877" s="21" t="s">
        <v>835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6"/>
        <v>634.40000000000009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>R3877+W3877</f>
        <v>0</v>
      </c>
      <c r="AC3877" s="15">
        <f t="shared" ref="AC3877:AC3889" si="1252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803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6"/>
        <v>634.40000000000009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ref="AB3878:AB3889" si="1253">R3878+W3878</f>
        <v>0</v>
      </c>
      <c r="AC3878" s="15">
        <f t="shared" si="1252"/>
        <v>634.4</v>
      </c>
      <c r="AD3878" s="48">
        <f>(ROUND(AC3878-AC3875,1)/AC3875)</f>
        <v>-6.1538461538461542E-2</v>
      </c>
      <c r="AE3878" s="113" t="s">
        <v>800</v>
      </c>
      <c r="AF3878" s="60"/>
    </row>
    <row r="3879" spans="1:32">
      <c r="A3879" s="99" t="s">
        <v>804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6"/>
        <v>634.40000000000009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654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6"/>
        <v>634.40000000000009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595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6"/>
        <v>219.7</v>
      </c>
      <c r="Y3881" s="14">
        <f t="shared" si="1247"/>
        <v>526.5</v>
      </c>
      <c r="Z3881" s="14">
        <f t="shared" si="1248"/>
        <v>0</v>
      </c>
      <c r="AA3881" s="14">
        <f t="shared" si="1249"/>
        <v>0</v>
      </c>
      <c r="AB3881" s="14">
        <f t="shared" si="1253"/>
        <v>0</v>
      </c>
      <c r="AC3881" s="15">
        <f t="shared" si="1252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830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6"/>
        <v>219.7</v>
      </c>
      <c r="Y3882" s="14">
        <f t="shared" si="1247"/>
        <v>0</v>
      </c>
      <c r="Z3882" s="14">
        <f t="shared" si="1248"/>
        <v>526.5</v>
      </c>
      <c r="AA3882" s="14">
        <f t="shared" si="1249"/>
        <v>0</v>
      </c>
      <c r="AB3882" s="14">
        <f t="shared" si="1253"/>
        <v>0</v>
      </c>
      <c r="AC3882" s="15">
        <f t="shared" si="1252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831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6"/>
        <v>219.7</v>
      </c>
      <c r="Y3883" s="14">
        <f t="shared" si="1247"/>
        <v>0</v>
      </c>
      <c r="Z3883" s="14">
        <f t="shared" si="1248"/>
        <v>0</v>
      </c>
      <c r="AA3883" s="14">
        <f t="shared" si="1249"/>
        <v>526.5</v>
      </c>
      <c r="AB3883" s="14">
        <f t="shared" si="1253"/>
        <v>0</v>
      </c>
      <c r="AC3883" s="15">
        <f t="shared" si="1252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832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6"/>
        <v>219.7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si="1253"/>
        <v>526.5</v>
      </c>
      <c r="AC3884" s="15">
        <f t="shared" si="1252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833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46"/>
        <v>780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3"/>
        <v>0</v>
      </c>
      <c r="AC3885" s="15">
        <f t="shared" si="1252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834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6"/>
        <v>780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3"/>
        <v>0</v>
      </c>
      <c r="AC3886" s="15">
        <f t="shared" si="1252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6"/>
        <v>780</v>
      </c>
      <c r="Y3887" s="14">
        <f t="shared" si="1247"/>
        <v>0</v>
      </c>
      <c r="Z3887" s="14">
        <f t="shared" si="1248"/>
        <v>0</v>
      </c>
      <c r="AA3887" s="14">
        <f t="shared" si="1249"/>
        <v>0</v>
      </c>
      <c r="AB3887" s="14">
        <f t="shared" si="1253"/>
        <v>0</v>
      </c>
      <c r="AC3887" s="15">
        <f t="shared" si="1252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6"/>
        <v>749.84</v>
      </c>
      <c r="Y3888" s="14">
        <f t="shared" si="1247"/>
        <v>0</v>
      </c>
      <c r="Z3888" s="14">
        <f t="shared" si="1248"/>
        <v>0</v>
      </c>
      <c r="AA3888" s="14">
        <f t="shared" si="1249"/>
        <v>0</v>
      </c>
      <c r="AB3888" s="14">
        <f t="shared" si="1253"/>
        <v>0</v>
      </c>
      <c r="AC3888" s="15">
        <f t="shared" si="1252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6"/>
        <v>749.84</v>
      </c>
      <c r="Y3889" s="14">
        <f t="shared" si="1247"/>
        <v>0</v>
      </c>
      <c r="Z3889" s="14">
        <f t="shared" si="1248"/>
        <v>0</v>
      </c>
      <c r="AA3889" s="14">
        <f t="shared" si="1249"/>
        <v>0</v>
      </c>
      <c r="AB3889" s="14">
        <f t="shared" si="1253"/>
        <v>0</v>
      </c>
      <c r="AC3889" s="15">
        <f t="shared" si="1252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6"/>
        <v>424</v>
      </c>
      <c r="Y3890" s="52">
        <f t="shared" si="1227"/>
        <v>0</v>
      </c>
      <c r="Z3890" s="52">
        <f t="shared" si="1228"/>
        <v>300</v>
      </c>
      <c r="AA3890" s="52">
        <f t="shared" si="1229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801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54">N3891+S3891</f>
        <v>610.56000000000006</v>
      </c>
      <c r="Y3891" s="14">
        <f t="shared" ref="Y3891:Y3905" si="1255">O3891+T3891</f>
        <v>0</v>
      </c>
      <c r="Z3891" s="14">
        <f t="shared" ref="Z3891:Z3905" si="1256">P3891+U3891</f>
        <v>240</v>
      </c>
      <c r="AA3891" s="14">
        <f t="shared" ref="AA3891:AA3905" si="1257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802</v>
      </c>
      <c r="B3892" s="93">
        <v>0</v>
      </c>
      <c r="C3892" s="21" t="s">
        <v>835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54"/>
        <v>402.8</v>
      </c>
      <c r="Y3892" s="14">
        <f t="shared" si="1255"/>
        <v>0</v>
      </c>
      <c r="Z3892" s="14">
        <f t="shared" si="1256"/>
        <v>300</v>
      </c>
      <c r="AA3892" s="14">
        <f t="shared" si="1257"/>
        <v>0</v>
      </c>
      <c r="AB3892" s="14">
        <f>R3892+W3892</f>
        <v>0</v>
      </c>
      <c r="AC3892" s="15">
        <f t="shared" ref="AC3892:AC3904" si="1258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803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54"/>
        <v>402.8</v>
      </c>
      <c r="Y3893" s="14">
        <f t="shared" si="1255"/>
        <v>0</v>
      </c>
      <c r="Z3893" s="14">
        <f t="shared" si="1256"/>
        <v>300</v>
      </c>
      <c r="AA3893" s="14">
        <f t="shared" si="1257"/>
        <v>0</v>
      </c>
      <c r="AB3893" s="14">
        <f t="shared" ref="AB3893:AB3904" si="1259">R3893+W3893</f>
        <v>0</v>
      </c>
      <c r="AC3893" s="15">
        <f t="shared" si="1258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804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54"/>
        <v>402.8</v>
      </c>
      <c r="Y3894" s="14">
        <f t="shared" si="1255"/>
        <v>0</v>
      </c>
      <c r="Z3894" s="14">
        <f t="shared" si="1256"/>
        <v>300</v>
      </c>
      <c r="AA3894" s="14">
        <f t="shared" si="1257"/>
        <v>0</v>
      </c>
      <c r="AB3894" s="14">
        <f t="shared" si="1259"/>
        <v>0</v>
      </c>
      <c r="AC3894" s="15">
        <f t="shared" si="1258"/>
        <v>702.8</v>
      </c>
      <c r="AD3894" s="48">
        <f>(ROUND(AC3894-AC3890,1)/AC3890)</f>
        <v>-2.9281767955801105E-2</v>
      </c>
      <c r="AE3894" s="113" t="s">
        <v>800</v>
      </c>
      <c r="AF3894" s="60"/>
    </row>
    <row r="3895" spans="1:32">
      <c r="A3895" s="99" t="s">
        <v>654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54"/>
        <v>402.8</v>
      </c>
      <c r="Y3895" s="14">
        <f t="shared" si="1255"/>
        <v>0</v>
      </c>
      <c r="Z3895" s="14">
        <f t="shared" si="1256"/>
        <v>300</v>
      </c>
      <c r="AA3895" s="14">
        <f t="shared" si="1257"/>
        <v>0</v>
      </c>
      <c r="AB3895" s="14">
        <f t="shared" si="1259"/>
        <v>0</v>
      </c>
      <c r="AC3895" s="15">
        <f t="shared" si="1258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595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300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54"/>
        <v>137.80000000000001</v>
      </c>
      <c r="Y3896" s="14">
        <f t="shared" si="1255"/>
        <v>600</v>
      </c>
      <c r="Z3896" s="14">
        <f t="shared" si="1256"/>
        <v>0</v>
      </c>
      <c r="AA3896" s="14">
        <f t="shared" si="1257"/>
        <v>0</v>
      </c>
      <c r="AB3896" s="14">
        <f t="shared" si="1259"/>
        <v>0</v>
      </c>
      <c r="AC3896" s="15">
        <f t="shared" si="1258"/>
        <v>737.8</v>
      </c>
      <c r="AD3896" s="48">
        <f>(ROUND(AC3896-AC3890,1)/AC3890)</f>
        <v>1.9060773480662985E-2</v>
      </c>
      <c r="AE3896" s="113"/>
      <c r="AF3896" s="60"/>
    </row>
    <row r="3897" spans="1:32">
      <c r="A3897" s="99" t="s">
        <v>830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300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54"/>
        <v>137.80000000000001</v>
      </c>
      <c r="Y3897" s="14">
        <f t="shared" si="1255"/>
        <v>0</v>
      </c>
      <c r="Z3897" s="14">
        <f t="shared" si="1256"/>
        <v>600</v>
      </c>
      <c r="AA3897" s="14">
        <f t="shared" si="1257"/>
        <v>0</v>
      </c>
      <c r="AB3897" s="14">
        <f t="shared" si="1259"/>
        <v>0</v>
      </c>
      <c r="AC3897" s="15">
        <f t="shared" si="1258"/>
        <v>737.8</v>
      </c>
      <c r="AD3897" s="48">
        <f>(ROUND(AC3897-AC3890,1)/AC3890)</f>
        <v>1.9060773480662985E-2</v>
      </c>
      <c r="AE3897" s="113"/>
      <c r="AF3897" s="60"/>
    </row>
    <row r="3898" spans="1:32">
      <c r="A3898" s="99" t="s">
        <v>831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300</v>
      </c>
      <c r="W3898" s="14">
        <f>(R3898/100)*(K3898*$K$11)+(R3898/100)*(L3898*$L$11)</f>
        <v>0</v>
      </c>
      <c r="X3898" s="14">
        <f t="shared" si="1254"/>
        <v>137.80000000000001</v>
      </c>
      <c r="Y3898" s="14">
        <f t="shared" si="1255"/>
        <v>0</v>
      </c>
      <c r="Z3898" s="14">
        <f t="shared" si="1256"/>
        <v>0</v>
      </c>
      <c r="AA3898" s="14">
        <f t="shared" si="1257"/>
        <v>600</v>
      </c>
      <c r="AB3898" s="14">
        <f t="shared" si="1259"/>
        <v>0</v>
      </c>
      <c r="AC3898" s="15">
        <f t="shared" si="1258"/>
        <v>737.8</v>
      </c>
      <c r="AD3898" s="48">
        <f>(ROUND(AC3898-AC3890,1)/AC3890)</f>
        <v>1.9060773480662985E-2</v>
      </c>
      <c r="AE3898" s="113"/>
      <c r="AF3898" s="60"/>
    </row>
    <row r="3899" spans="1:32">
      <c r="A3899" s="99" t="s">
        <v>832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300</v>
      </c>
      <c r="X3899" s="14">
        <f t="shared" si="1254"/>
        <v>137.80000000000001</v>
      </c>
      <c r="Y3899" s="14">
        <f t="shared" si="1255"/>
        <v>0</v>
      </c>
      <c r="Z3899" s="14">
        <f t="shared" si="1256"/>
        <v>0</v>
      </c>
      <c r="AA3899" s="14">
        <f t="shared" si="1257"/>
        <v>0</v>
      </c>
      <c r="AB3899" s="14">
        <f t="shared" si="1259"/>
        <v>600</v>
      </c>
      <c r="AC3899" s="15">
        <f t="shared" si="1258"/>
        <v>737.8</v>
      </c>
      <c r="AD3899" s="48">
        <f>(ROUND(AC3899-AC3890,1)/AC3890)</f>
        <v>1.9060773480662985E-2</v>
      </c>
      <c r="AE3899" s="113"/>
      <c r="AF3899" s="60"/>
    </row>
    <row r="3900" spans="1:32">
      <c r="A3900" s="99" t="s">
        <v>833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238.5</v>
      </c>
      <c r="T3900" s="14">
        <f>(O3900/100)*(K3900*$K$13)+(O3900/100)*(M3900*$M$13)</f>
        <v>0</v>
      </c>
      <c r="U3900" s="14">
        <f>(P3900/100)*(K3900*$K$13)+(P3900/100)*(L3900*$L$13)+(P3900/100)*(M3900*$M$13)</f>
        <v>112.5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54"/>
        <v>397.5</v>
      </c>
      <c r="Y3900" s="14">
        <f t="shared" si="1255"/>
        <v>0</v>
      </c>
      <c r="Z3900" s="14">
        <f t="shared" si="1256"/>
        <v>337.5</v>
      </c>
      <c r="AA3900" s="14">
        <f t="shared" si="1257"/>
        <v>0</v>
      </c>
      <c r="AB3900" s="14">
        <f t="shared" si="1259"/>
        <v>0</v>
      </c>
      <c r="AC3900" s="15">
        <f t="shared" si="1258"/>
        <v>735</v>
      </c>
      <c r="AD3900" s="48">
        <f>(ROUND(AC3900-AC3890,1)/AC3890)</f>
        <v>1.5193370165745856E-2</v>
      </c>
      <c r="AE3900" s="113"/>
      <c r="AF3900" s="60"/>
    </row>
    <row r="3901" spans="1:32">
      <c r="A3901" s="99" t="s">
        <v>834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565.5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54"/>
        <v>783</v>
      </c>
      <c r="Y3901" s="14">
        <f t="shared" si="1255"/>
        <v>0</v>
      </c>
      <c r="Z3901" s="14">
        <f t="shared" si="1256"/>
        <v>0</v>
      </c>
      <c r="AA3901" s="14">
        <f t="shared" si="1257"/>
        <v>0</v>
      </c>
      <c r="AB3901" s="14">
        <f t="shared" si="1259"/>
        <v>0</v>
      </c>
      <c r="AC3901" s="15">
        <f t="shared" si="1258"/>
        <v>783</v>
      </c>
      <c r="AD3901" s="48">
        <f>(ROUND(AC3901-AC3890,1)/AC3890)</f>
        <v>8.1491712707182321E-2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565.5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54"/>
        <v>783</v>
      </c>
      <c r="Y3902" s="14">
        <f t="shared" si="1255"/>
        <v>0</v>
      </c>
      <c r="Z3902" s="14">
        <f t="shared" si="1256"/>
        <v>0</v>
      </c>
      <c r="AA3902" s="14">
        <f t="shared" si="1257"/>
        <v>0</v>
      </c>
      <c r="AB3902" s="14">
        <f t="shared" si="1259"/>
        <v>0</v>
      </c>
      <c r="AC3902" s="15">
        <f t="shared" si="1258"/>
        <v>783</v>
      </c>
      <c r="AD3902" s="48">
        <f>(ROUND(AC3902-AC3890,1)/AC3890)</f>
        <v>8.1491712707182321E-2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54"/>
        <v>591.90400000000011</v>
      </c>
      <c r="Y3903" s="14">
        <f t="shared" si="1255"/>
        <v>0</v>
      </c>
      <c r="Z3903" s="14">
        <f t="shared" si="1256"/>
        <v>240</v>
      </c>
      <c r="AA3903" s="14">
        <f t="shared" si="1257"/>
        <v>0</v>
      </c>
      <c r="AB3903" s="14">
        <f t="shared" si="1259"/>
        <v>0</v>
      </c>
      <c r="AC3903" s="15">
        <f t="shared" si="1258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54"/>
        <v>591.90400000000011</v>
      </c>
      <c r="Y3904" s="14">
        <f t="shared" si="1255"/>
        <v>0</v>
      </c>
      <c r="Z3904" s="14">
        <f t="shared" si="1256"/>
        <v>240</v>
      </c>
      <c r="AA3904" s="14">
        <f t="shared" si="1257"/>
        <v>0</v>
      </c>
      <c r="AB3904" s="14">
        <f t="shared" si="1259"/>
        <v>0</v>
      </c>
      <c r="AC3904" s="15">
        <f t="shared" si="1258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894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54"/>
        <v>192</v>
      </c>
      <c r="Y3905" s="52">
        <f t="shared" si="1255"/>
        <v>240</v>
      </c>
      <c r="Z3905" s="52">
        <f t="shared" si="1256"/>
        <v>0</v>
      </c>
      <c r="AA3905" s="52">
        <f t="shared" si="1257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801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60">N3906+S3906</f>
        <v>384</v>
      </c>
      <c r="Y3906" s="14">
        <f t="shared" ref="Y3906:Y3919" si="1261">O3906+T3906</f>
        <v>192</v>
      </c>
      <c r="Z3906" s="14">
        <f t="shared" ref="Z3906:Z3919" si="1262">P3906+U3906</f>
        <v>0</v>
      </c>
      <c r="AA3906" s="14">
        <f t="shared" ref="AA3906:AA3919" si="1263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802</v>
      </c>
      <c r="B3907" s="91">
        <v>18</v>
      </c>
      <c r="C3907" s="21" t="s">
        <v>835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60"/>
        <v>184.8</v>
      </c>
      <c r="Y3907" s="14">
        <f t="shared" si="1261"/>
        <v>232</v>
      </c>
      <c r="Z3907" s="14">
        <f t="shared" si="1262"/>
        <v>0</v>
      </c>
      <c r="AA3907" s="14">
        <f t="shared" si="1263"/>
        <v>0</v>
      </c>
      <c r="AB3907" s="14">
        <f>R3907+W3907</f>
        <v>304</v>
      </c>
      <c r="AC3907" s="15">
        <f t="shared" ref="AC3907:AC3919" si="1264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803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60"/>
        <v>184.8</v>
      </c>
      <c r="Y3908" s="14">
        <f t="shared" si="1261"/>
        <v>232</v>
      </c>
      <c r="Z3908" s="14">
        <f t="shared" si="1262"/>
        <v>0</v>
      </c>
      <c r="AA3908" s="14">
        <f t="shared" si="1263"/>
        <v>0</v>
      </c>
      <c r="AB3908" s="14">
        <f t="shared" ref="AB3908:AB3919" si="1265">R3908+W3908</f>
        <v>304</v>
      </c>
      <c r="AC3908" s="15">
        <f t="shared" si="1264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804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60"/>
        <v>184.8</v>
      </c>
      <c r="Y3909" s="14">
        <f t="shared" si="1261"/>
        <v>232</v>
      </c>
      <c r="Z3909" s="14">
        <f t="shared" si="1262"/>
        <v>0</v>
      </c>
      <c r="AA3909" s="14">
        <f t="shared" si="1263"/>
        <v>0</v>
      </c>
      <c r="AB3909" s="14">
        <f t="shared" si="1265"/>
        <v>304</v>
      </c>
      <c r="AC3909" s="15">
        <f t="shared" si="1264"/>
        <v>720.8</v>
      </c>
      <c r="AD3909" s="48">
        <f>(ROUND(AC3909-AC3905,1)/AC3905)</f>
        <v>-4.1489361702127657E-2</v>
      </c>
      <c r="AE3909" s="113" t="s">
        <v>800</v>
      </c>
      <c r="AF3909" s="60"/>
    </row>
    <row r="3910" spans="1:32">
      <c r="A3910" s="99" t="s">
        <v>654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60"/>
        <v>184.8</v>
      </c>
      <c r="Y3910" s="14">
        <f t="shared" si="1261"/>
        <v>232</v>
      </c>
      <c r="Z3910" s="14">
        <f t="shared" si="1262"/>
        <v>0</v>
      </c>
      <c r="AA3910" s="14">
        <f t="shared" si="1263"/>
        <v>0</v>
      </c>
      <c r="AB3910" s="14">
        <f t="shared" si="1265"/>
        <v>304</v>
      </c>
      <c r="AC3910" s="15">
        <f t="shared" si="1264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595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337.5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60"/>
        <v>62.400000000000006</v>
      </c>
      <c r="Y3911" s="14">
        <f t="shared" si="1261"/>
        <v>675</v>
      </c>
      <c r="Z3911" s="14">
        <f t="shared" si="1262"/>
        <v>0</v>
      </c>
      <c r="AA3911" s="14">
        <f t="shared" si="1263"/>
        <v>0</v>
      </c>
      <c r="AB3911" s="14">
        <f t="shared" si="1265"/>
        <v>0</v>
      </c>
      <c r="AC3911" s="15">
        <f t="shared" si="1264"/>
        <v>737.4</v>
      </c>
      <c r="AD3911" s="48">
        <f>(ROUND(AC3911-AC3905,1)/AC3905)</f>
        <v>-1.9414893617021277E-2</v>
      </c>
      <c r="AE3911" s="113"/>
      <c r="AF3911" s="60"/>
    </row>
    <row r="3912" spans="1:32">
      <c r="A3912" s="99" t="s">
        <v>830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337.5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60"/>
        <v>62.400000000000006</v>
      </c>
      <c r="Y3912" s="14">
        <f t="shared" si="1261"/>
        <v>0</v>
      </c>
      <c r="Z3912" s="14">
        <f t="shared" si="1262"/>
        <v>675</v>
      </c>
      <c r="AA3912" s="14">
        <f t="shared" si="1263"/>
        <v>0</v>
      </c>
      <c r="AB3912" s="14">
        <f t="shared" si="1265"/>
        <v>0</v>
      </c>
      <c r="AC3912" s="15">
        <f t="shared" si="1264"/>
        <v>737.4</v>
      </c>
      <c r="AD3912" s="48">
        <f>(ROUND(AC3912-AC3905,1)/AC3905)</f>
        <v>-1.9414893617021277E-2</v>
      </c>
      <c r="AE3912" s="113"/>
      <c r="AF3912" s="60"/>
    </row>
    <row r="3913" spans="1:32">
      <c r="A3913" s="99" t="s">
        <v>831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337.5</v>
      </c>
      <c r="W3913" s="14">
        <f>(R3913/100)*(K3913*$K$11)+(R3913/100)*(L3913*$L$11)</f>
        <v>0</v>
      </c>
      <c r="X3913" s="14">
        <f t="shared" si="1260"/>
        <v>62.400000000000006</v>
      </c>
      <c r="Y3913" s="14">
        <f t="shared" si="1261"/>
        <v>0</v>
      </c>
      <c r="Z3913" s="14">
        <f t="shared" si="1262"/>
        <v>0</v>
      </c>
      <c r="AA3913" s="14">
        <f t="shared" si="1263"/>
        <v>675</v>
      </c>
      <c r="AB3913" s="14">
        <f t="shared" si="1265"/>
        <v>0</v>
      </c>
      <c r="AC3913" s="15">
        <f t="shared" si="1264"/>
        <v>737.4</v>
      </c>
      <c r="AD3913" s="48">
        <f>(ROUND(AC3913-AC3905,1)/AC3905)</f>
        <v>-1.9414893617021277E-2</v>
      </c>
      <c r="AE3913" s="113"/>
      <c r="AF3913" s="60"/>
    </row>
    <row r="3914" spans="1:32">
      <c r="A3914" s="99" t="s">
        <v>832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337.5</v>
      </c>
      <c r="X3914" s="14">
        <f t="shared" si="1260"/>
        <v>62.400000000000006</v>
      </c>
      <c r="Y3914" s="14">
        <f t="shared" si="1261"/>
        <v>0</v>
      </c>
      <c r="Z3914" s="14">
        <f t="shared" si="1262"/>
        <v>0</v>
      </c>
      <c r="AA3914" s="14">
        <f t="shared" si="1263"/>
        <v>0</v>
      </c>
      <c r="AB3914" s="14">
        <f t="shared" si="1265"/>
        <v>675</v>
      </c>
      <c r="AC3914" s="15">
        <f t="shared" si="1264"/>
        <v>737.4</v>
      </c>
      <c r="AD3914" s="48">
        <f>(ROUND(AC3914-AC3905,1)/AC3905)</f>
        <v>-1.9414893617021277E-2</v>
      </c>
      <c r="AE3914" s="113"/>
      <c r="AF3914" s="60"/>
    </row>
    <row r="3915" spans="1:32">
      <c r="A3915" s="99" t="s">
        <v>833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120</v>
      </c>
      <c r="P3915" s="14">
        <f>F3915*$F$13</f>
        <v>0</v>
      </c>
      <c r="Q3915" s="14">
        <f>G3915*$G$13</f>
        <v>0</v>
      </c>
      <c r="R3915" s="14">
        <f>H3915*$H$13</f>
        <v>120</v>
      </c>
      <c r="S3915" s="14">
        <f>(N3915/100)*(I3915*$I$14)+(N3915/100)*(J3915*$J$14)+(N3915/100)*(M3915*$M$14)</f>
        <v>99</v>
      </c>
      <c r="T3915" s="14">
        <f>(O3915/100)*(K3915*$K$13)+(O3915/100)*(M3915*$M$13)</f>
        <v>120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180</v>
      </c>
      <c r="X3915" s="14">
        <f t="shared" si="1260"/>
        <v>189</v>
      </c>
      <c r="Y3915" s="14">
        <f t="shared" si="1261"/>
        <v>240</v>
      </c>
      <c r="Z3915" s="14">
        <f t="shared" si="1262"/>
        <v>0</v>
      </c>
      <c r="AA3915" s="14">
        <f t="shared" si="1263"/>
        <v>0</v>
      </c>
      <c r="AB3915" s="14">
        <f t="shared" si="1265"/>
        <v>300</v>
      </c>
      <c r="AC3915" s="15">
        <f t="shared" si="1264"/>
        <v>729</v>
      </c>
      <c r="AD3915" s="48">
        <f>(ROUND(AC3915-AC3905,1)/AC3905)</f>
        <v>-3.0585106382978722E-2</v>
      </c>
      <c r="AE3915" s="113"/>
      <c r="AF3915" s="60"/>
    </row>
    <row r="3916" spans="1:32">
      <c r="A3916" s="99" t="s">
        <v>834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300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480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60"/>
        <v>780</v>
      </c>
      <c r="Y3916" s="14">
        <f t="shared" si="1261"/>
        <v>0</v>
      </c>
      <c r="Z3916" s="14">
        <f t="shared" si="1262"/>
        <v>0</v>
      </c>
      <c r="AA3916" s="14">
        <f t="shared" si="1263"/>
        <v>0</v>
      </c>
      <c r="AB3916" s="14">
        <f t="shared" si="1265"/>
        <v>0</v>
      </c>
      <c r="AC3916" s="15">
        <f t="shared" si="1264"/>
        <v>780</v>
      </c>
      <c r="AD3916" s="48">
        <f>(ROUND(AC3916-AC3905,1)/AC3905)</f>
        <v>3.7234042553191488E-2</v>
      </c>
      <c r="AE3916" s="113"/>
      <c r="AF3916" s="60"/>
    </row>
    <row r="3917" spans="1:32">
      <c r="A3917" s="99"/>
      <c r="B3917" s="91" t="s">
        <v>876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300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480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60"/>
        <v>780</v>
      </c>
      <c r="Y3917" s="14">
        <f t="shared" si="1261"/>
        <v>0</v>
      </c>
      <c r="Z3917" s="14">
        <f t="shared" si="1262"/>
        <v>0</v>
      </c>
      <c r="AA3917" s="14">
        <f t="shared" si="1263"/>
        <v>0</v>
      </c>
      <c r="AB3917" s="14">
        <f t="shared" si="1265"/>
        <v>0</v>
      </c>
      <c r="AC3917" s="15">
        <f t="shared" si="1264"/>
        <v>780</v>
      </c>
      <c r="AD3917" s="48">
        <f>(ROUND(AC3917-AC3905,1)/AC3905)</f>
        <v>3.7234042553191488E-2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60"/>
        <v>441.6</v>
      </c>
      <c r="Y3918" s="14">
        <f t="shared" si="1261"/>
        <v>192</v>
      </c>
      <c r="Z3918" s="14">
        <f t="shared" si="1262"/>
        <v>0</v>
      </c>
      <c r="AA3918" s="14">
        <f t="shared" si="1263"/>
        <v>0</v>
      </c>
      <c r="AB3918" s="14">
        <f t="shared" si="1265"/>
        <v>256</v>
      </c>
      <c r="AC3918" s="15">
        <f t="shared" si="1264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60"/>
        <v>384</v>
      </c>
      <c r="Y3919" s="14">
        <f t="shared" si="1261"/>
        <v>192</v>
      </c>
      <c r="Z3919" s="14">
        <f t="shared" si="1262"/>
        <v>0</v>
      </c>
      <c r="AA3919" s="14">
        <f t="shared" si="1263"/>
        <v>0</v>
      </c>
      <c r="AB3919" s="14">
        <f t="shared" si="1265"/>
        <v>256</v>
      </c>
      <c r="AC3919" s="15">
        <f t="shared" si="1264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8" t="s">
        <v>426</v>
      </c>
      <c r="C3920" s="148"/>
      <c r="D3920" s="148"/>
      <c r="E3920" s="148"/>
      <c r="F3920" s="148"/>
      <c r="G3920" s="148"/>
      <c r="H3920" s="148"/>
      <c r="I3920" s="148"/>
      <c r="J3920" s="148"/>
      <c r="K3920" s="148"/>
      <c r="L3920" s="148"/>
      <c r="M3920" s="148"/>
      <c r="N3920" s="148"/>
      <c r="O3920" s="148"/>
      <c r="P3920" s="148"/>
      <c r="Q3920" s="148"/>
      <c r="R3920" s="148"/>
      <c r="S3920" s="148"/>
      <c r="T3920" s="148"/>
      <c r="U3920" s="148"/>
      <c r="V3920" s="148"/>
      <c r="W3920" s="148"/>
      <c r="X3920" s="148"/>
      <c r="Y3920" s="148"/>
      <c r="Z3920" s="148"/>
      <c r="AA3920" s="148"/>
      <c r="AB3920" s="148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6">N3921+S3921</f>
        <v>592.79999999999995</v>
      </c>
      <c r="Y3921" s="14">
        <f t="shared" si="1266"/>
        <v>0</v>
      </c>
      <c r="Z3921" s="14">
        <f t="shared" si="1266"/>
        <v>0</v>
      </c>
      <c r="AA3921" s="14">
        <f t="shared" si="1266"/>
        <v>0</v>
      </c>
      <c r="AB3921" s="14">
        <f t="shared" si="1266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801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6"/>
        <v>684</v>
      </c>
      <c r="Y3922" s="14">
        <f t="shared" si="1266"/>
        <v>0</v>
      </c>
      <c r="Z3922" s="14">
        <f t="shared" si="1266"/>
        <v>0</v>
      </c>
      <c r="AA3922" s="14">
        <f t="shared" si="1266"/>
        <v>0</v>
      </c>
      <c r="AB3922" s="14">
        <f t="shared" si="1266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802</v>
      </c>
      <c r="B3923" s="87">
        <v>20</v>
      </c>
      <c r="C3923" s="21" t="s">
        <v>835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6"/>
        <v>556.31999999999994</v>
      </c>
      <c r="Y3923" s="14">
        <f t="shared" si="1266"/>
        <v>0</v>
      </c>
      <c r="Z3923" s="14">
        <f t="shared" si="1266"/>
        <v>0</v>
      </c>
      <c r="AA3923" s="14">
        <f t="shared" si="1266"/>
        <v>0</v>
      </c>
      <c r="AB3923" s="14">
        <f t="shared" si="1266"/>
        <v>0</v>
      </c>
      <c r="AC3923" s="15">
        <f t="shared" ref="AC3923:AC3935" si="1267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803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8">N3924+S3924</f>
        <v>556.31999999999994</v>
      </c>
      <c r="Y3924" s="14">
        <f t="shared" ref="Y3924:Y3935" si="1269">O3924+T3924</f>
        <v>0</v>
      </c>
      <c r="Z3924" s="14">
        <f t="shared" ref="Z3924:Z3935" si="1270">P3924+U3924</f>
        <v>0</v>
      </c>
      <c r="AA3924" s="14">
        <f t="shared" ref="AA3924:AA3935" si="1271">Q3924+V3924</f>
        <v>0</v>
      </c>
      <c r="AB3924" s="14">
        <f t="shared" ref="AB3924:AB3952" si="1272">R3924+W3924</f>
        <v>0</v>
      </c>
      <c r="AC3924" s="15">
        <f t="shared" si="1267"/>
        <v>556.29999999999995</v>
      </c>
      <c r="AD3924" s="48">
        <f>(ROUND(AC3924-AC3921,1)/AC3921)</f>
        <v>-6.1572199730094472E-2</v>
      </c>
      <c r="AE3924" s="113" t="s">
        <v>800</v>
      </c>
      <c r="AF3924" s="60"/>
    </row>
    <row r="3925" spans="1:32">
      <c r="A3925" s="99" t="s">
        <v>804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8"/>
        <v>556.31999999999994</v>
      </c>
      <c r="Y3925" s="14">
        <f t="shared" si="1269"/>
        <v>0</v>
      </c>
      <c r="Z3925" s="14">
        <f t="shared" si="1270"/>
        <v>0</v>
      </c>
      <c r="AA3925" s="14">
        <f t="shared" si="1271"/>
        <v>0</v>
      </c>
      <c r="AB3925" s="14">
        <f t="shared" si="1272"/>
        <v>0</v>
      </c>
      <c r="AC3925" s="15">
        <f t="shared" si="1267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654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8"/>
        <v>556.31999999999994</v>
      </c>
      <c r="Y3926" s="14">
        <f t="shared" si="1269"/>
        <v>0</v>
      </c>
      <c r="Z3926" s="14">
        <f t="shared" si="1270"/>
        <v>0</v>
      </c>
      <c r="AA3926" s="14">
        <f t="shared" si="1271"/>
        <v>0</v>
      </c>
      <c r="AB3926" s="14">
        <f t="shared" si="1272"/>
        <v>0</v>
      </c>
      <c r="AC3926" s="15">
        <f t="shared" si="1267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595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8"/>
        <v>192.66000000000003</v>
      </c>
      <c r="Y3927" s="14">
        <f t="shared" si="1269"/>
        <v>461.7</v>
      </c>
      <c r="Z3927" s="14">
        <f t="shared" si="1270"/>
        <v>0</v>
      </c>
      <c r="AA3927" s="14">
        <f t="shared" si="1271"/>
        <v>0</v>
      </c>
      <c r="AB3927" s="14">
        <f t="shared" si="1272"/>
        <v>0</v>
      </c>
      <c r="AC3927" s="15">
        <f t="shared" si="1267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830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8"/>
        <v>192.66000000000003</v>
      </c>
      <c r="Y3928" s="14">
        <f t="shared" si="1269"/>
        <v>0</v>
      </c>
      <c r="Z3928" s="14">
        <f t="shared" si="1270"/>
        <v>461.7</v>
      </c>
      <c r="AA3928" s="14">
        <f t="shared" si="1271"/>
        <v>0</v>
      </c>
      <c r="AB3928" s="14">
        <f t="shared" si="1272"/>
        <v>0</v>
      </c>
      <c r="AC3928" s="15">
        <f t="shared" si="1267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831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8"/>
        <v>192.66000000000003</v>
      </c>
      <c r="Y3929" s="14">
        <f t="shared" si="1269"/>
        <v>0</v>
      </c>
      <c r="Z3929" s="14">
        <f t="shared" si="1270"/>
        <v>0</v>
      </c>
      <c r="AA3929" s="14">
        <f t="shared" si="1271"/>
        <v>461.7</v>
      </c>
      <c r="AB3929" s="14">
        <f t="shared" si="1272"/>
        <v>0</v>
      </c>
      <c r="AC3929" s="15">
        <f t="shared" si="1267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832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8"/>
        <v>192.66000000000003</v>
      </c>
      <c r="Y3930" s="14">
        <f t="shared" si="1269"/>
        <v>0</v>
      </c>
      <c r="Z3930" s="14">
        <f t="shared" si="1270"/>
        <v>0</v>
      </c>
      <c r="AA3930" s="14">
        <f t="shared" si="1271"/>
        <v>0</v>
      </c>
      <c r="AB3930" s="14">
        <f t="shared" si="1272"/>
        <v>461.7</v>
      </c>
      <c r="AC3930" s="15">
        <f t="shared" si="1267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833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68"/>
        <v>684</v>
      </c>
      <c r="Y3931" s="14">
        <f t="shared" si="1269"/>
        <v>0</v>
      </c>
      <c r="Z3931" s="14">
        <f t="shared" si="1270"/>
        <v>0</v>
      </c>
      <c r="AA3931" s="14">
        <f t="shared" si="1271"/>
        <v>0</v>
      </c>
      <c r="AB3931" s="14">
        <f t="shared" si="1272"/>
        <v>0</v>
      </c>
      <c r="AC3931" s="15">
        <f t="shared" si="1267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834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8"/>
        <v>684</v>
      </c>
      <c r="Y3932" s="14">
        <f t="shared" si="1269"/>
        <v>0</v>
      </c>
      <c r="Z3932" s="14">
        <f t="shared" si="1270"/>
        <v>0</v>
      </c>
      <c r="AA3932" s="14">
        <f t="shared" si="1271"/>
        <v>0</v>
      </c>
      <c r="AB3932" s="14">
        <f t="shared" si="1272"/>
        <v>0</v>
      </c>
      <c r="AC3932" s="15">
        <f t="shared" si="1267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8"/>
        <v>684</v>
      </c>
      <c r="Y3933" s="14">
        <f t="shared" si="1269"/>
        <v>0</v>
      </c>
      <c r="Z3933" s="14">
        <f t="shared" si="1270"/>
        <v>0</v>
      </c>
      <c r="AA3933" s="14">
        <f t="shared" si="1271"/>
        <v>0</v>
      </c>
      <c r="AB3933" s="14">
        <f t="shared" si="1272"/>
        <v>0</v>
      </c>
      <c r="AC3933" s="15">
        <f t="shared" si="1267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8"/>
        <v>642.96</v>
      </c>
      <c r="Y3934" s="14">
        <f t="shared" si="1269"/>
        <v>0</v>
      </c>
      <c r="Z3934" s="14">
        <f t="shared" si="1270"/>
        <v>0</v>
      </c>
      <c r="AA3934" s="14">
        <f t="shared" si="1271"/>
        <v>0</v>
      </c>
      <c r="AB3934" s="14">
        <f t="shared" si="1272"/>
        <v>0</v>
      </c>
      <c r="AC3934" s="15">
        <f t="shared" si="1267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8"/>
        <v>748.75200000000007</v>
      </c>
      <c r="Y3935" s="14">
        <f t="shared" si="1269"/>
        <v>0</v>
      </c>
      <c r="Z3935" s="14">
        <f t="shared" si="1270"/>
        <v>0</v>
      </c>
      <c r="AA3935" s="14">
        <f t="shared" si="1271"/>
        <v>0</v>
      </c>
      <c r="AB3935" s="14">
        <f t="shared" si="1272"/>
        <v>0</v>
      </c>
      <c r="AC3935" s="15">
        <f t="shared" si="1267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73">N3936+S3936</f>
        <v>0</v>
      </c>
      <c r="Y3936" s="52">
        <f t="shared" ref="Y3936:Y3950" si="1274">O3936+T3936</f>
        <v>0</v>
      </c>
      <c r="Z3936" s="52">
        <f t="shared" ref="Z3936:Z3950" si="1275">P3936+U3936</f>
        <v>0</v>
      </c>
      <c r="AA3936" s="52">
        <f t="shared" ref="AA3936:AA3950" si="1276">Q3936+V3936</f>
        <v>0</v>
      </c>
      <c r="AB3936" s="52">
        <f t="shared" si="1272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801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73"/>
        <v>0</v>
      </c>
      <c r="Y3937" s="14">
        <f t="shared" si="1274"/>
        <v>0</v>
      </c>
      <c r="Z3937" s="14">
        <f t="shared" si="1275"/>
        <v>0</v>
      </c>
      <c r="AA3937" s="14">
        <f t="shared" si="1276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802</v>
      </c>
      <c r="B3938" s="89">
        <v>12</v>
      </c>
      <c r="C3938" s="21" t="s">
        <v>835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73"/>
        <v>0</v>
      </c>
      <c r="Y3938" s="14">
        <f t="shared" si="1274"/>
        <v>0</v>
      </c>
      <c r="Z3938" s="14">
        <f t="shared" si="1275"/>
        <v>0</v>
      </c>
      <c r="AA3938" s="14">
        <f t="shared" si="1276"/>
        <v>0</v>
      </c>
      <c r="AB3938" s="14">
        <f>R3938+W3938</f>
        <v>575.83999999999992</v>
      </c>
      <c r="AC3938" s="15">
        <f t="shared" ref="AC3938:AC3950" si="1277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803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73"/>
        <v>0</v>
      </c>
      <c r="Y3939" s="14">
        <f t="shared" si="1274"/>
        <v>0</v>
      </c>
      <c r="Z3939" s="14">
        <f t="shared" si="1275"/>
        <v>0</v>
      </c>
      <c r="AA3939" s="14">
        <f t="shared" si="1276"/>
        <v>0</v>
      </c>
      <c r="AB3939" s="14">
        <f t="shared" ref="AB3939:AB3950" si="1278">R3939+W3939</f>
        <v>575.83999999999992</v>
      </c>
      <c r="AC3939" s="15">
        <f t="shared" si="1277"/>
        <v>575.79999999999995</v>
      </c>
      <c r="AD3939" s="48">
        <f>(ROUND(AC3939-AC3936,1)/AC3936)</f>
        <v>-6.1603650586701426E-2</v>
      </c>
      <c r="AE3939" s="113" t="s">
        <v>800</v>
      </c>
      <c r="AF3939" s="60"/>
    </row>
    <row r="3940" spans="1:32">
      <c r="A3940" s="99" t="s">
        <v>804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73"/>
        <v>0</v>
      </c>
      <c r="Y3940" s="14">
        <f t="shared" si="1274"/>
        <v>0</v>
      </c>
      <c r="Z3940" s="14">
        <f t="shared" si="1275"/>
        <v>0</v>
      </c>
      <c r="AA3940" s="14">
        <f t="shared" si="1276"/>
        <v>0</v>
      </c>
      <c r="AB3940" s="14">
        <f t="shared" si="1278"/>
        <v>575.83999999999992</v>
      </c>
      <c r="AC3940" s="15">
        <f t="shared" si="1277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654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73"/>
        <v>0</v>
      </c>
      <c r="Y3941" s="14">
        <f t="shared" si="1274"/>
        <v>0</v>
      </c>
      <c r="Z3941" s="14">
        <f t="shared" si="1275"/>
        <v>0</v>
      </c>
      <c r="AA3941" s="14">
        <f t="shared" si="1276"/>
        <v>0</v>
      </c>
      <c r="AB3941" s="14">
        <f t="shared" si="1278"/>
        <v>575.83999999999992</v>
      </c>
      <c r="AC3941" s="15">
        <f t="shared" si="1277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595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73"/>
        <v>0</v>
      </c>
      <c r="Y3942" s="14">
        <f t="shared" si="1274"/>
        <v>678.59999999999991</v>
      </c>
      <c r="Z3942" s="14">
        <f t="shared" si="1275"/>
        <v>0</v>
      </c>
      <c r="AA3942" s="14">
        <f t="shared" si="1276"/>
        <v>0</v>
      </c>
      <c r="AB3942" s="14">
        <f t="shared" si="1278"/>
        <v>0</v>
      </c>
      <c r="AC3942" s="15">
        <f t="shared" si="1277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830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73"/>
        <v>0</v>
      </c>
      <c r="Y3943" s="14">
        <f t="shared" si="1274"/>
        <v>0</v>
      </c>
      <c r="Z3943" s="14">
        <f t="shared" si="1275"/>
        <v>678.59999999999991</v>
      </c>
      <c r="AA3943" s="14">
        <f t="shared" si="1276"/>
        <v>0</v>
      </c>
      <c r="AB3943" s="14">
        <f t="shared" si="1278"/>
        <v>0</v>
      </c>
      <c r="AC3943" s="15">
        <f t="shared" si="1277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831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73"/>
        <v>0</v>
      </c>
      <c r="Y3944" s="14">
        <f t="shared" si="1274"/>
        <v>0</v>
      </c>
      <c r="Z3944" s="14">
        <f t="shared" si="1275"/>
        <v>0</v>
      </c>
      <c r="AA3944" s="14">
        <f t="shared" si="1276"/>
        <v>678.59999999999991</v>
      </c>
      <c r="AB3944" s="14">
        <f t="shared" si="1278"/>
        <v>0</v>
      </c>
      <c r="AC3944" s="15">
        <f t="shared" si="1277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832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417.59999999999997</v>
      </c>
      <c r="X3945" s="14">
        <f t="shared" si="1273"/>
        <v>0</v>
      </c>
      <c r="Y3945" s="14">
        <f t="shared" si="1274"/>
        <v>0</v>
      </c>
      <c r="Z3945" s="14">
        <f t="shared" si="1275"/>
        <v>0</v>
      </c>
      <c r="AA3945" s="14">
        <f t="shared" si="1276"/>
        <v>0</v>
      </c>
      <c r="AB3945" s="14">
        <f t="shared" si="1278"/>
        <v>678.59999999999991</v>
      </c>
      <c r="AC3945" s="15">
        <f t="shared" si="1277"/>
        <v>678.6</v>
      </c>
      <c r="AD3945" s="48">
        <f>(ROUND(AC3945-AC3936,1)/AC3936)</f>
        <v>0.1059322033898305</v>
      </c>
      <c r="AE3945" s="113"/>
      <c r="AF3945" s="60"/>
    </row>
    <row r="3946" spans="1:32">
      <c r="A3946" s="99" t="s">
        <v>833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73"/>
        <v>0</v>
      </c>
      <c r="Y3946" s="14">
        <f t="shared" si="1274"/>
        <v>0</v>
      </c>
      <c r="Z3946" s="14">
        <f t="shared" si="1275"/>
        <v>0</v>
      </c>
      <c r="AA3946" s="14">
        <f t="shared" si="1276"/>
        <v>0</v>
      </c>
      <c r="AB3946" s="14">
        <f t="shared" si="1278"/>
        <v>708</v>
      </c>
      <c r="AC3946" s="15">
        <f t="shared" si="1277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834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73"/>
        <v>688.5</v>
      </c>
      <c r="Y3947" s="14">
        <f t="shared" si="1274"/>
        <v>0</v>
      </c>
      <c r="Z3947" s="14">
        <f t="shared" si="1275"/>
        <v>0</v>
      </c>
      <c r="AA3947" s="14">
        <f t="shared" si="1276"/>
        <v>0</v>
      </c>
      <c r="AB3947" s="14">
        <f t="shared" si="1278"/>
        <v>0</v>
      </c>
      <c r="AC3947" s="15">
        <f t="shared" si="1277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73"/>
        <v>688.5</v>
      </c>
      <c r="Y3948" s="14">
        <f t="shared" si="1274"/>
        <v>0</v>
      </c>
      <c r="Z3948" s="14">
        <f t="shared" si="1275"/>
        <v>0</v>
      </c>
      <c r="AA3948" s="14">
        <f t="shared" si="1276"/>
        <v>0</v>
      </c>
      <c r="AB3948" s="14">
        <f t="shared" si="1278"/>
        <v>0</v>
      </c>
      <c r="AC3948" s="15">
        <f t="shared" si="1277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73"/>
        <v>0</v>
      </c>
      <c r="Y3949" s="14">
        <f t="shared" si="1274"/>
        <v>0</v>
      </c>
      <c r="Z3949" s="14">
        <f t="shared" si="1275"/>
        <v>0</v>
      </c>
      <c r="AA3949" s="14">
        <f t="shared" si="1276"/>
        <v>0</v>
      </c>
      <c r="AB3949" s="14">
        <f t="shared" si="1278"/>
        <v>657.02400000000011</v>
      </c>
      <c r="AC3949" s="15">
        <f t="shared" si="1277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73"/>
        <v>0</v>
      </c>
      <c r="Y3950" s="14">
        <f t="shared" si="1274"/>
        <v>0</v>
      </c>
      <c r="Z3950" s="14">
        <f t="shared" si="1275"/>
        <v>0</v>
      </c>
      <c r="AA3950" s="14">
        <f t="shared" si="1276"/>
        <v>0</v>
      </c>
      <c r="AB3950" s="14">
        <f t="shared" si="1278"/>
        <v>657.02400000000011</v>
      </c>
      <c r="AC3950" s="15">
        <f t="shared" si="1277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8" t="s">
        <v>425</v>
      </c>
      <c r="C3951" s="148"/>
      <c r="D3951" s="148"/>
      <c r="E3951" s="148"/>
      <c r="F3951" s="148"/>
      <c r="G3951" s="148"/>
      <c r="H3951" s="148"/>
      <c r="I3951" s="148"/>
      <c r="J3951" s="148"/>
      <c r="K3951" s="148"/>
      <c r="L3951" s="148"/>
      <c r="M3951" s="148"/>
      <c r="N3951" s="148"/>
      <c r="O3951" s="148"/>
      <c r="P3951" s="148"/>
      <c r="Q3951" s="148"/>
      <c r="R3951" s="148"/>
      <c r="S3951" s="148"/>
      <c r="T3951" s="148"/>
      <c r="U3951" s="148"/>
      <c r="V3951" s="148"/>
      <c r="W3951" s="148"/>
      <c r="X3951" s="148"/>
      <c r="Y3951" s="148"/>
      <c r="Z3951" s="148"/>
      <c r="AA3951" s="148"/>
      <c r="AB3951" s="148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9">N3952+S3952</f>
        <v>604.80000000000007</v>
      </c>
      <c r="Y3952" s="14">
        <f t="shared" ref="Y3952:Y4042" si="1280">O3952+T3952</f>
        <v>0</v>
      </c>
      <c r="Z3952" s="14">
        <f t="shared" ref="Z3952:Z4042" si="1281">P3952+U3952</f>
        <v>0</v>
      </c>
      <c r="AA3952" s="14">
        <f t="shared" ref="AA3952:AA4042" si="1282">Q3952+V3952</f>
        <v>0</v>
      </c>
      <c r="AB3952" s="14">
        <f t="shared" si="1272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801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9"/>
        <v>699.84000000000015</v>
      </c>
      <c r="Y3953" s="14">
        <f t="shared" si="1280"/>
        <v>0</v>
      </c>
      <c r="Z3953" s="14">
        <f t="shared" si="1281"/>
        <v>0</v>
      </c>
      <c r="AA3953" s="14">
        <f t="shared" si="1282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802</v>
      </c>
      <c r="B3954" s="89">
        <v>14</v>
      </c>
      <c r="C3954" s="21" t="s">
        <v>835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9"/>
        <v>565.92000000000007</v>
      </c>
      <c r="Y3954" s="14">
        <f t="shared" si="1280"/>
        <v>0</v>
      </c>
      <c r="Z3954" s="14">
        <f t="shared" si="1281"/>
        <v>0</v>
      </c>
      <c r="AA3954" s="14">
        <f t="shared" si="1282"/>
        <v>0</v>
      </c>
      <c r="AB3954" s="14">
        <f>R3954+W3954</f>
        <v>0</v>
      </c>
      <c r="AC3954" s="15">
        <f t="shared" ref="AC3954:AC3966" si="1283">ROUND(X3954+Y3954+Z3954+AA3954+AB3954,1)</f>
        <v>565.9</v>
      </c>
      <c r="AD3954" s="48">
        <f>(ROUND(AC3954-AC3952,1)/AC3952)</f>
        <v>-6.4318783068783067E-2</v>
      </c>
      <c r="AE3954" s="113" t="s">
        <v>800</v>
      </c>
      <c r="AF3954" s="60"/>
    </row>
    <row r="3955" spans="1:32">
      <c r="A3955" s="99" t="s">
        <v>803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9"/>
        <v>565.92000000000007</v>
      </c>
      <c r="Y3955" s="14">
        <f t="shared" si="1280"/>
        <v>0</v>
      </c>
      <c r="Z3955" s="14">
        <f t="shared" si="1281"/>
        <v>0</v>
      </c>
      <c r="AA3955" s="14">
        <f t="shared" si="1282"/>
        <v>0</v>
      </c>
      <c r="AB3955" s="14">
        <f t="shared" ref="AB3955:AB3967" si="1284">R3955+W3955</f>
        <v>0</v>
      </c>
      <c r="AC3955" s="15">
        <f t="shared" si="1283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804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9"/>
        <v>565.92000000000007</v>
      </c>
      <c r="Y3956" s="14">
        <f t="shared" si="1280"/>
        <v>0</v>
      </c>
      <c r="Z3956" s="14">
        <f t="shared" si="1281"/>
        <v>0</v>
      </c>
      <c r="AA3956" s="14">
        <f t="shared" si="1282"/>
        <v>0</v>
      </c>
      <c r="AB3956" s="14">
        <f t="shared" si="1284"/>
        <v>0</v>
      </c>
      <c r="AC3956" s="15">
        <f t="shared" si="1283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654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9"/>
        <v>565.92000000000007</v>
      </c>
      <c r="Y3957" s="14">
        <f t="shared" si="1280"/>
        <v>0</v>
      </c>
      <c r="Z3957" s="14">
        <f t="shared" si="1281"/>
        <v>0</v>
      </c>
      <c r="AA3957" s="14">
        <f t="shared" si="1282"/>
        <v>0</v>
      </c>
      <c r="AB3957" s="14">
        <f t="shared" si="1284"/>
        <v>0</v>
      </c>
      <c r="AC3957" s="15">
        <f t="shared" si="1283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595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9"/>
        <v>196.56</v>
      </c>
      <c r="Y3958" s="14">
        <f t="shared" si="1280"/>
        <v>469.8</v>
      </c>
      <c r="Z3958" s="14">
        <f t="shared" si="1281"/>
        <v>0</v>
      </c>
      <c r="AA3958" s="14">
        <f t="shared" si="1282"/>
        <v>0</v>
      </c>
      <c r="AB3958" s="14">
        <f t="shared" si="1284"/>
        <v>0</v>
      </c>
      <c r="AC3958" s="15">
        <f t="shared" si="1283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830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9"/>
        <v>196.56</v>
      </c>
      <c r="Y3959" s="14">
        <f t="shared" si="1280"/>
        <v>0</v>
      </c>
      <c r="Z3959" s="14">
        <f t="shared" si="1281"/>
        <v>469.8</v>
      </c>
      <c r="AA3959" s="14">
        <f t="shared" si="1282"/>
        <v>0</v>
      </c>
      <c r="AB3959" s="14">
        <f t="shared" si="1284"/>
        <v>0</v>
      </c>
      <c r="AC3959" s="15">
        <f t="shared" si="1283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831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9"/>
        <v>196.56</v>
      </c>
      <c r="Y3960" s="14">
        <f t="shared" si="1280"/>
        <v>0</v>
      </c>
      <c r="Z3960" s="14">
        <f t="shared" si="1281"/>
        <v>0</v>
      </c>
      <c r="AA3960" s="14">
        <f t="shared" si="1282"/>
        <v>469.8</v>
      </c>
      <c r="AB3960" s="14">
        <f t="shared" si="1284"/>
        <v>0</v>
      </c>
      <c r="AC3960" s="15">
        <f t="shared" si="1283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832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9"/>
        <v>196.56</v>
      </c>
      <c r="Y3961" s="14">
        <f t="shared" si="1280"/>
        <v>0</v>
      </c>
      <c r="Z3961" s="14">
        <f t="shared" si="1281"/>
        <v>0</v>
      </c>
      <c r="AA3961" s="14">
        <f t="shared" si="1282"/>
        <v>0</v>
      </c>
      <c r="AB3961" s="14">
        <f t="shared" si="1284"/>
        <v>469.8</v>
      </c>
      <c r="AC3961" s="15">
        <f t="shared" si="1283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833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79"/>
        <v>696.6</v>
      </c>
      <c r="Y3962" s="14">
        <f t="shared" si="1280"/>
        <v>0</v>
      </c>
      <c r="Z3962" s="14">
        <f t="shared" si="1281"/>
        <v>0</v>
      </c>
      <c r="AA3962" s="14">
        <f t="shared" si="1282"/>
        <v>0</v>
      </c>
      <c r="AB3962" s="14">
        <f t="shared" si="1284"/>
        <v>0</v>
      </c>
      <c r="AC3962" s="15">
        <f t="shared" si="1283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834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9"/>
        <v>696.6</v>
      </c>
      <c r="Y3963" s="14">
        <f t="shared" si="1280"/>
        <v>0</v>
      </c>
      <c r="Z3963" s="14">
        <f t="shared" si="1281"/>
        <v>0</v>
      </c>
      <c r="AA3963" s="14">
        <f t="shared" si="1282"/>
        <v>0</v>
      </c>
      <c r="AB3963" s="14">
        <f t="shared" si="1284"/>
        <v>0</v>
      </c>
      <c r="AC3963" s="15">
        <f t="shared" si="1283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9"/>
        <v>696.6</v>
      </c>
      <c r="Y3964" s="14">
        <f t="shared" si="1280"/>
        <v>0</v>
      </c>
      <c r="Z3964" s="14">
        <f t="shared" si="1281"/>
        <v>0</v>
      </c>
      <c r="AA3964" s="14">
        <f t="shared" si="1282"/>
        <v>0</v>
      </c>
      <c r="AB3964" s="14">
        <f t="shared" si="1284"/>
        <v>0</v>
      </c>
      <c r="AC3964" s="15">
        <f t="shared" si="1283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9"/>
        <v>756.86400000000003</v>
      </c>
      <c r="Y3965" s="14">
        <f t="shared" si="1280"/>
        <v>0</v>
      </c>
      <c r="Z3965" s="14">
        <f t="shared" si="1281"/>
        <v>0</v>
      </c>
      <c r="AA3965" s="14">
        <f t="shared" si="1282"/>
        <v>0</v>
      </c>
      <c r="AB3965" s="14">
        <f t="shared" si="1284"/>
        <v>0</v>
      </c>
      <c r="AC3965" s="15">
        <f t="shared" si="1283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9"/>
        <v>657.50400000000013</v>
      </c>
      <c r="Y3966" s="14">
        <f t="shared" si="1280"/>
        <v>0</v>
      </c>
      <c r="Z3966" s="14">
        <f t="shared" si="1281"/>
        <v>0</v>
      </c>
      <c r="AA3966" s="14">
        <f t="shared" si="1282"/>
        <v>0</v>
      </c>
      <c r="AB3966" s="14">
        <f t="shared" si="1284"/>
        <v>0</v>
      </c>
      <c r="AC3966" s="15">
        <f t="shared" si="1283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9"/>
        <v>604.79999999999995</v>
      </c>
      <c r="Y3967" s="52">
        <f t="shared" si="1280"/>
        <v>0</v>
      </c>
      <c r="Z3967" s="52">
        <f t="shared" si="1281"/>
        <v>0</v>
      </c>
      <c r="AA3967" s="52">
        <f t="shared" si="1282"/>
        <v>0</v>
      </c>
      <c r="AB3967" s="52">
        <f t="shared" si="1284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801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9"/>
        <v>700.56000000000006</v>
      </c>
      <c r="Y3968" s="14">
        <f t="shared" si="1280"/>
        <v>0</v>
      </c>
      <c r="Z3968" s="14">
        <f t="shared" si="1281"/>
        <v>0</v>
      </c>
      <c r="AA3968" s="14">
        <f t="shared" si="1282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800</v>
      </c>
      <c r="AF3968" s="60"/>
    </row>
    <row r="3969" spans="1:32">
      <c r="A3969" s="99" t="s">
        <v>802</v>
      </c>
      <c r="B3969" s="87">
        <v>0</v>
      </c>
      <c r="C3969" s="21" t="s">
        <v>835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9"/>
        <v>569.52</v>
      </c>
      <c r="Y3969" s="14">
        <f t="shared" si="1280"/>
        <v>0</v>
      </c>
      <c r="Z3969" s="14">
        <f t="shared" si="1281"/>
        <v>0</v>
      </c>
      <c r="AA3969" s="14">
        <f t="shared" si="1282"/>
        <v>0</v>
      </c>
      <c r="AB3969" s="14">
        <f>R3969+W3969</f>
        <v>0</v>
      </c>
      <c r="AC3969" s="15">
        <f t="shared" ref="AC3969:AC3981" si="1285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803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9"/>
        <v>569.52</v>
      </c>
      <c r="Y3970" s="14">
        <f t="shared" si="1280"/>
        <v>0</v>
      </c>
      <c r="Z3970" s="14">
        <f t="shared" si="1281"/>
        <v>0</v>
      </c>
      <c r="AA3970" s="14">
        <f t="shared" si="1282"/>
        <v>0</v>
      </c>
      <c r="AB3970" s="14">
        <f t="shared" ref="AB3970:AB3982" si="1286">R3970+W3970</f>
        <v>0</v>
      </c>
      <c r="AC3970" s="15">
        <f t="shared" si="1285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804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9"/>
        <v>569.52</v>
      </c>
      <c r="Y3971" s="14">
        <f t="shared" si="1280"/>
        <v>0</v>
      </c>
      <c r="Z3971" s="14">
        <f t="shared" si="1281"/>
        <v>0</v>
      </c>
      <c r="AA3971" s="14">
        <f t="shared" si="1282"/>
        <v>0</v>
      </c>
      <c r="AB3971" s="14">
        <f t="shared" si="1286"/>
        <v>0</v>
      </c>
      <c r="AC3971" s="15">
        <f t="shared" si="1285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654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9"/>
        <v>569.52</v>
      </c>
      <c r="Y3972" s="14">
        <f t="shared" si="1280"/>
        <v>0</v>
      </c>
      <c r="Z3972" s="14">
        <f t="shared" si="1281"/>
        <v>0</v>
      </c>
      <c r="AA3972" s="14">
        <f t="shared" si="1282"/>
        <v>0</v>
      </c>
      <c r="AB3972" s="14">
        <f t="shared" si="1286"/>
        <v>0</v>
      </c>
      <c r="AC3972" s="15">
        <f t="shared" si="1285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595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9"/>
        <v>196.56</v>
      </c>
      <c r="Y3973" s="14">
        <f t="shared" si="1280"/>
        <v>472.5</v>
      </c>
      <c r="Z3973" s="14">
        <f t="shared" si="1281"/>
        <v>0</v>
      </c>
      <c r="AA3973" s="14">
        <f t="shared" si="1282"/>
        <v>0</v>
      </c>
      <c r="AB3973" s="14">
        <f t="shared" si="1286"/>
        <v>0</v>
      </c>
      <c r="AC3973" s="15">
        <f t="shared" si="1285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830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9"/>
        <v>196.56</v>
      </c>
      <c r="Y3974" s="14">
        <f t="shared" si="1280"/>
        <v>0</v>
      </c>
      <c r="Z3974" s="14">
        <f t="shared" si="1281"/>
        <v>472.5</v>
      </c>
      <c r="AA3974" s="14">
        <f t="shared" si="1282"/>
        <v>0</v>
      </c>
      <c r="AB3974" s="14">
        <f t="shared" si="1286"/>
        <v>0</v>
      </c>
      <c r="AC3974" s="15">
        <f t="shared" si="1285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831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9"/>
        <v>196.56</v>
      </c>
      <c r="Y3975" s="14">
        <f t="shared" si="1280"/>
        <v>0</v>
      </c>
      <c r="Z3975" s="14">
        <f t="shared" si="1281"/>
        <v>0</v>
      </c>
      <c r="AA3975" s="14">
        <f t="shared" si="1282"/>
        <v>472.5</v>
      </c>
      <c r="AB3975" s="14">
        <f t="shared" si="1286"/>
        <v>0</v>
      </c>
      <c r="AC3975" s="15">
        <f t="shared" si="1285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832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9"/>
        <v>196.56</v>
      </c>
      <c r="Y3976" s="14">
        <f t="shared" si="1280"/>
        <v>0</v>
      </c>
      <c r="Z3976" s="14">
        <f t="shared" si="1281"/>
        <v>0</v>
      </c>
      <c r="AA3976" s="14">
        <f t="shared" si="1282"/>
        <v>0</v>
      </c>
      <c r="AB3976" s="14">
        <f t="shared" si="1286"/>
        <v>472.5</v>
      </c>
      <c r="AC3976" s="15">
        <f t="shared" si="1285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833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79"/>
        <v>699.3</v>
      </c>
      <c r="Y3977" s="14">
        <f t="shared" si="1280"/>
        <v>0</v>
      </c>
      <c r="Z3977" s="14">
        <f t="shared" si="1281"/>
        <v>0</v>
      </c>
      <c r="AA3977" s="14">
        <f t="shared" si="1282"/>
        <v>0</v>
      </c>
      <c r="AB3977" s="14">
        <f t="shared" si="1286"/>
        <v>0</v>
      </c>
      <c r="AC3977" s="15">
        <f t="shared" si="1285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834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9"/>
        <v>699.3</v>
      </c>
      <c r="Y3978" s="14">
        <f t="shared" si="1280"/>
        <v>0</v>
      </c>
      <c r="Z3978" s="14">
        <f t="shared" si="1281"/>
        <v>0</v>
      </c>
      <c r="AA3978" s="14">
        <f t="shared" si="1282"/>
        <v>0</v>
      </c>
      <c r="AB3978" s="14">
        <f t="shared" si="1286"/>
        <v>0</v>
      </c>
      <c r="AC3978" s="15">
        <f t="shared" si="1285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9"/>
        <v>699.3</v>
      </c>
      <c r="Y3979" s="14">
        <f t="shared" si="1280"/>
        <v>0</v>
      </c>
      <c r="Z3979" s="14">
        <f t="shared" si="1281"/>
        <v>0</v>
      </c>
      <c r="AA3979" s="14">
        <f t="shared" si="1282"/>
        <v>0</v>
      </c>
      <c r="AB3979" s="14">
        <f t="shared" si="1286"/>
        <v>0</v>
      </c>
      <c r="AC3979" s="15">
        <f t="shared" si="1285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9"/>
        <v>647.13600000000008</v>
      </c>
      <c r="Y3980" s="14">
        <f t="shared" si="1280"/>
        <v>0</v>
      </c>
      <c r="Z3980" s="14">
        <f t="shared" si="1281"/>
        <v>0</v>
      </c>
      <c r="AA3980" s="14">
        <f t="shared" si="1282"/>
        <v>0</v>
      </c>
      <c r="AB3980" s="14">
        <f t="shared" si="1286"/>
        <v>0</v>
      </c>
      <c r="AC3980" s="15">
        <f t="shared" si="1285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9"/>
        <v>779.18399999999997</v>
      </c>
      <c r="Y3981" s="14">
        <f t="shared" si="1280"/>
        <v>0</v>
      </c>
      <c r="Z3981" s="14">
        <f t="shared" si="1281"/>
        <v>0</v>
      </c>
      <c r="AA3981" s="14">
        <f t="shared" si="1282"/>
        <v>0</v>
      </c>
      <c r="AB3981" s="14">
        <f t="shared" si="1286"/>
        <v>0</v>
      </c>
      <c r="AC3981" s="15">
        <f t="shared" si="1285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9"/>
        <v>624</v>
      </c>
      <c r="Y3982" s="52">
        <f t="shared" si="1280"/>
        <v>0</v>
      </c>
      <c r="Z3982" s="52">
        <f t="shared" si="1281"/>
        <v>0</v>
      </c>
      <c r="AA3982" s="52">
        <f t="shared" si="1282"/>
        <v>0</v>
      </c>
      <c r="AB3982" s="52">
        <f t="shared" si="1286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801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9"/>
        <v>719.68000000000006</v>
      </c>
      <c r="Y3983" s="14">
        <f t="shared" si="1280"/>
        <v>0</v>
      </c>
      <c r="Z3983" s="14">
        <f t="shared" si="1281"/>
        <v>0</v>
      </c>
      <c r="AA3983" s="14">
        <f t="shared" si="1282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800</v>
      </c>
      <c r="AF3983" s="60"/>
    </row>
    <row r="3984" spans="1:32">
      <c r="A3984" s="99" t="s">
        <v>802</v>
      </c>
      <c r="B3984" s="89">
        <v>20</v>
      </c>
      <c r="C3984" s="21" t="s">
        <v>835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9"/>
        <v>582.4</v>
      </c>
      <c r="Y3984" s="14">
        <f t="shared" si="1280"/>
        <v>0</v>
      </c>
      <c r="Z3984" s="14">
        <f t="shared" si="1281"/>
        <v>0</v>
      </c>
      <c r="AA3984" s="14">
        <f t="shared" si="1282"/>
        <v>0</v>
      </c>
      <c r="AB3984" s="14">
        <f>R3984+W3984</f>
        <v>0</v>
      </c>
      <c r="AC3984" s="15">
        <f t="shared" ref="AC3984:AC3996" si="1287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803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9"/>
        <v>582.4</v>
      </c>
      <c r="Y3985" s="14">
        <f t="shared" si="1280"/>
        <v>0</v>
      </c>
      <c r="Z3985" s="14">
        <f t="shared" si="1281"/>
        <v>0</v>
      </c>
      <c r="AA3985" s="14">
        <f t="shared" si="1282"/>
        <v>0</v>
      </c>
      <c r="AB3985" s="14">
        <f t="shared" ref="AB3985:AB3997" si="1288">R3985+W3985</f>
        <v>0</v>
      </c>
      <c r="AC3985" s="15">
        <f t="shared" si="1287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804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9"/>
        <v>582.4</v>
      </c>
      <c r="Y3986" s="14">
        <f t="shared" si="1280"/>
        <v>0</v>
      </c>
      <c r="Z3986" s="14">
        <f t="shared" si="1281"/>
        <v>0</v>
      </c>
      <c r="AA3986" s="14">
        <f t="shared" si="1282"/>
        <v>0</v>
      </c>
      <c r="AB3986" s="14">
        <f t="shared" si="1288"/>
        <v>0</v>
      </c>
      <c r="AC3986" s="15">
        <f t="shared" si="1287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654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9"/>
        <v>582.4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 t="shared" si="1288"/>
        <v>0</v>
      </c>
      <c r="AC3987" s="15">
        <f t="shared" si="1287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595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9"/>
        <v>202.8</v>
      </c>
      <c r="Y3988" s="14">
        <f t="shared" si="1280"/>
        <v>483.6</v>
      </c>
      <c r="Z3988" s="14">
        <f t="shared" si="1281"/>
        <v>0</v>
      </c>
      <c r="AA3988" s="14">
        <f t="shared" si="1282"/>
        <v>0</v>
      </c>
      <c r="AB3988" s="14">
        <f t="shared" si="1288"/>
        <v>0</v>
      </c>
      <c r="AC3988" s="15">
        <f t="shared" si="1287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830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9"/>
        <v>202.8</v>
      </c>
      <c r="Y3989" s="14">
        <f t="shared" si="1280"/>
        <v>0</v>
      </c>
      <c r="Z3989" s="14">
        <f t="shared" si="1281"/>
        <v>483.6</v>
      </c>
      <c r="AA3989" s="14">
        <f t="shared" si="1282"/>
        <v>0</v>
      </c>
      <c r="AB3989" s="14">
        <f t="shared" si="1288"/>
        <v>0</v>
      </c>
      <c r="AC3989" s="15">
        <f t="shared" si="1287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831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9"/>
        <v>202.8</v>
      </c>
      <c r="Y3990" s="14">
        <f t="shared" si="1280"/>
        <v>0</v>
      </c>
      <c r="Z3990" s="14">
        <f t="shared" si="1281"/>
        <v>0</v>
      </c>
      <c r="AA3990" s="14">
        <f t="shared" si="1282"/>
        <v>483.6</v>
      </c>
      <c r="AB3990" s="14">
        <f t="shared" si="1288"/>
        <v>0</v>
      </c>
      <c r="AC3990" s="15">
        <f t="shared" si="1287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832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9"/>
        <v>202.8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8"/>
        <v>483.6</v>
      </c>
      <c r="AC3991" s="15">
        <f t="shared" si="1287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833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79"/>
        <v>717.6</v>
      </c>
      <c r="Y3992" s="14">
        <f t="shared" si="1280"/>
        <v>0</v>
      </c>
      <c r="Z3992" s="14">
        <f t="shared" si="1281"/>
        <v>0</v>
      </c>
      <c r="AA3992" s="14">
        <f t="shared" si="1282"/>
        <v>0</v>
      </c>
      <c r="AB3992" s="14">
        <f t="shared" si="1288"/>
        <v>0</v>
      </c>
      <c r="AC3992" s="15">
        <f t="shared" si="1287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834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9"/>
        <v>717.6</v>
      </c>
      <c r="Y3993" s="14">
        <f t="shared" si="1280"/>
        <v>0</v>
      </c>
      <c r="Z3993" s="14">
        <f t="shared" si="1281"/>
        <v>0</v>
      </c>
      <c r="AA3993" s="14">
        <f t="shared" si="1282"/>
        <v>0</v>
      </c>
      <c r="AB3993" s="14">
        <f t="shared" si="1288"/>
        <v>0</v>
      </c>
      <c r="AC3993" s="15">
        <f t="shared" si="1287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9"/>
        <v>717.6</v>
      </c>
      <c r="Y3994" s="14">
        <f t="shared" si="1280"/>
        <v>0</v>
      </c>
      <c r="Z3994" s="14">
        <f t="shared" si="1281"/>
        <v>0</v>
      </c>
      <c r="AA3994" s="14">
        <f t="shared" si="1282"/>
        <v>0</v>
      </c>
      <c r="AB3994" s="14">
        <f t="shared" si="1288"/>
        <v>0</v>
      </c>
      <c r="AC3994" s="15">
        <f t="shared" si="1287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9"/>
        <v>774.59199999999998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8"/>
        <v>0</v>
      </c>
      <c r="AC3995" s="15">
        <f t="shared" si="1287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9"/>
        <v>685.56799999999998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8"/>
        <v>0</v>
      </c>
      <c r="AC3996" s="15">
        <f t="shared" si="1287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9"/>
        <v>592.79999999999995</v>
      </c>
      <c r="Y3997" s="52">
        <f t="shared" si="1280"/>
        <v>0</v>
      </c>
      <c r="Z3997" s="52">
        <f t="shared" si="1281"/>
        <v>0</v>
      </c>
      <c r="AA3997" s="52">
        <f t="shared" si="1282"/>
        <v>0</v>
      </c>
      <c r="AB3997" s="52">
        <f t="shared" si="1288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801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9"/>
        <v>720.48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ref="AB3998:AB4029" si="1289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802</v>
      </c>
      <c r="B3999" s="87">
        <v>10</v>
      </c>
      <c r="C3999" s="21" t="s">
        <v>835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9"/>
        <v>556.31999999999994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9"/>
        <v>0</v>
      </c>
      <c r="AC3999" s="15">
        <f t="shared" ref="AC3999:AC4011" si="1290">ROUND(X3999+Y3999+Z3999+AA3999+AB3999,1)</f>
        <v>556.29999999999995</v>
      </c>
      <c r="AD3999" s="48">
        <f>(ROUND(AC3999-AC3997,1)/AC3997)</f>
        <v>-6.1572199730094472E-2</v>
      </c>
      <c r="AE3999" s="113" t="s">
        <v>800</v>
      </c>
      <c r="AF3999" s="60"/>
    </row>
    <row r="4000" spans="1:32">
      <c r="A4000" s="99" t="s">
        <v>803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9"/>
        <v>556.31999999999994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9"/>
        <v>0</v>
      </c>
      <c r="AC4000" s="15">
        <f t="shared" si="1290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804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9"/>
        <v>556.31999999999994</v>
      </c>
      <c r="Y4001" s="14">
        <f t="shared" si="1280"/>
        <v>0</v>
      </c>
      <c r="Z4001" s="14">
        <f t="shared" si="1281"/>
        <v>0</v>
      </c>
      <c r="AA4001" s="14">
        <f t="shared" si="1282"/>
        <v>0</v>
      </c>
      <c r="AB4001" s="14">
        <f t="shared" si="1289"/>
        <v>0</v>
      </c>
      <c r="AC4001" s="15">
        <f t="shared" si="1290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654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9"/>
        <v>556.31999999999994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 t="shared" si="1289"/>
        <v>0</v>
      </c>
      <c r="AC4002" s="15">
        <f t="shared" si="1290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595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9"/>
        <v>192.66000000000003</v>
      </c>
      <c r="Y4003" s="14">
        <f t="shared" si="1280"/>
        <v>461.7</v>
      </c>
      <c r="Z4003" s="14">
        <f t="shared" si="1281"/>
        <v>0</v>
      </c>
      <c r="AA4003" s="14">
        <f t="shared" si="1282"/>
        <v>0</v>
      </c>
      <c r="AB4003" s="14">
        <f t="shared" si="1289"/>
        <v>0</v>
      </c>
      <c r="AC4003" s="15">
        <f t="shared" si="1290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830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9"/>
        <v>192.66000000000003</v>
      </c>
      <c r="Y4004" s="14">
        <f t="shared" si="1280"/>
        <v>0</v>
      </c>
      <c r="Z4004" s="14">
        <f t="shared" si="1281"/>
        <v>461.7</v>
      </c>
      <c r="AA4004" s="14">
        <f t="shared" si="1282"/>
        <v>0</v>
      </c>
      <c r="AB4004" s="14">
        <f t="shared" si="1289"/>
        <v>0</v>
      </c>
      <c r="AC4004" s="15">
        <f t="shared" si="1290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831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9"/>
        <v>192.66000000000003</v>
      </c>
      <c r="Y4005" s="14">
        <f t="shared" si="1280"/>
        <v>0</v>
      </c>
      <c r="Z4005" s="14">
        <f t="shared" si="1281"/>
        <v>0</v>
      </c>
      <c r="AA4005" s="14">
        <f t="shared" si="1282"/>
        <v>461.7</v>
      </c>
      <c r="AB4005" s="14">
        <f t="shared" si="1289"/>
        <v>0</v>
      </c>
      <c r="AC4005" s="15">
        <f t="shared" si="1290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832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9"/>
        <v>192.66000000000003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9"/>
        <v>461.7</v>
      </c>
      <c r="AC4006" s="15">
        <f t="shared" si="1290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833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79"/>
        <v>684</v>
      </c>
      <c r="Y4007" s="14">
        <f t="shared" si="1280"/>
        <v>0</v>
      </c>
      <c r="Z4007" s="14">
        <f t="shared" si="1281"/>
        <v>0</v>
      </c>
      <c r="AA4007" s="14">
        <f t="shared" si="1282"/>
        <v>0</v>
      </c>
      <c r="AB4007" s="14">
        <f t="shared" si="1289"/>
        <v>0</v>
      </c>
      <c r="AC4007" s="15">
        <f t="shared" si="1290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834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9"/>
        <v>684</v>
      </c>
      <c r="Y4008" s="14">
        <f t="shared" si="1280"/>
        <v>0</v>
      </c>
      <c r="Z4008" s="14">
        <f t="shared" si="1281"/>
        <v>0</v>
      </c>
      <c r="AA4008" s="14">
        <f t="shared" si="1282"/>
        <v>0</v>
      </c>
      <c r="AB4008" s="14">
        <f t="shared" si="1289"/>
        <v>0</v>
      </c>
      <c r="AC4008" s="15">
        <f t="shared" si="1290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9"/>
        <v>684</v>
      </c>
      <c r="Y4009" s="14">
        <f t="shared" si="1280"/>
        <v>0</v>
      </c>
      <c r="Z4009" s="14">
        <f t="shared" si="1281"/>
        <v>0</v>
      </c>
      <c r="AA4009" s="14">
        <f t="shared" si="1282"/>
        <v>0</v>
      </c>
      <c r="AB4009" s="14">
        <f t="shared" si="1289"/>
        <v>0</v>
      </c>
      <c r="AC4009" s="15">
        <f t="shared" si="1290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9"/>
        <v>695.85599999999999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9"/>
        <v>0</v>
      </c>
      <c r="AC4010" s="15">
        <f t="shared" si="1290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9"/>
        <v>695.85599999999999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9"/>
        <v>0</v>
      </c>
      <c r="AC4011" s="15">
        <f t="shared" si="1290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893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91">N4012+S4012</f>
        <v>624</v>
      </c>
      <c r="Y4012" s="52">
        <f t="shared" ref="Y4012:Y4026" si="1292">O4012+T4012</f>
        <v>0</v>
      </c>
      <c r="Z4012" s="52">
        <f t="shared" ref="Z4012:Z4026" si="1293">P4012+U4012</f>
        <v>0</v>
      </c>
      <c r="AA4012" s="52">
        <f t="shared" ref="AA4012:AA4026" si="1294">Q4012+V4012</f>
        <v>0</v>
      </c>
      <c r="AB4012" s="52">
        <f t="shared" si="1289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801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91"/>
        <v>720</v>
      </c>
      <c r="Y4013" s="14">
        <f t="shared" si="1292"/>
        <v>0</v>
      </c>
      <c r="Z4013" s="14">
        <f t="shared" si="1293"/>
        <v>0</v>
      </c>
      <c r="AA4013" s="14">
        <f t="shared" si="1294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802</v>
      </c>
      <c r="B4014" s="89">
        <v>0</v>
      </c>
      <c r="C4014" s="21" t="s">
        <v>835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91"/>
        <v>585.59999999999991</v>
      </c>
      <c r="Y4014" s="14">
        <f t="shared" si="1292"/>
        <v>0</v>
      </c>
      <c r="Z4014" s="14">
        <f t="shared" si="1293"/>
        <v>0</v>
      </c>
      <c r="AA4014" s="14">
        <f t="shared" si="1294"/>
        <v>0</v>
      </c>
      <c r="AB4014" s="14">
        <f>R4014+W4014</f>
        <v>0</v>
      </c>
      <c r="AC4014" s="15">
        <f t="shared" ref="AC4014:AC4026" si="1295">ROUND(X4014+Y4014+Z4014+AA4014+AB4014,1)</f>
        <v>585.6</v>
      </c>
      <c r="AD4014" s="48">
        <f>(ROUND(AC4014-AC4012,1)/AC4012)</f>
        <v>-6.1538461538461535E-2</v>
      </c>
      <c r="AE4014" s="113" t="s">
        <v>800</v>
      </c>
      <c r="AF4014" s="60"/>
    </row>
    <row r="4015" spans="1:32">
      <c r="A4015" s="99" t="s">
        <v>803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91"/>
        <v>585.59999999999991</v>
      </c>
      <c r="Y4015" s="14">
        <f t="shared" si="1292"/>
        <v>0</v>
      </c>
      <c r="Z4015" s="14">
        <f t="shared" si="1293"/>
        <v>0</v>
      </c>
      <c r="AA4015" s="14">
        <f t="shared" si="1294"/>
        <v>0</v>
      </c>
      <c r="AB4015" s="14">
        <f t="shared" ref="AB4015:AB4026" si="1296">R4015+W4015</f>
        <v>0</v>
      </c>
      <c r="AC4015" s="15">
        <f t="shared" si="1295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804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91"/>
        <v>585.59999999999991</v>
      </c>
      <c r="Y4016" s="14">
        <f t="shared" si="1292"/>
        <v>0</v>
      </c>
      <c r="Z4016" s="14">
        <f t="shared" si="1293"/>
        <v>0</v>
      </c>
      <c r="AA4016" s="14">
        <f t="shared" si="1294"/>
        <v>0</v>
      </c>
      <c r="AB4016" s="14">
        <f t="shared" si="1296"/>
        <v>0</v>
      </c>
      <c r="AC4016" s="15">
        <f t="shared" si="1295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654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91"/>
        <v>585.59999999999991</v>
      </c>
      <c r="Y4017" s="14">
        <f t="shared" si="1292"/>
        <v>0</v>
      </c>
      <c r="Z4017" s="14">
        <f t="shared" si="1293"/>
        <v>0</v>
      </c>
      <c r="AA4017" s="14">
        <f t="shared" si="1294"/>
        <v>0</v>
      </c>
      <c r="AB4017" s="14">
        <f t="shared" si="1296"/>
        <v>0</v>
      </c>
      <c r="AC4017" s="15">
        <f t="shared" si="1295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595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91"/>
        <v>202.8</v>
      </c>
      <c r="Y4018" s="14">
        <f t="shared" si="1292"/>
        <v>489.6</v>
      </c>
      <c r="Z4018" s="14">
        <f t="shared" si="1293"/>
        <v>0</v>
      </c>
      <c r="AA4018" s="14">
        <f t="shared" si="1294"/>
        <v>0</v>
      </c>
      <c r="AB4018" s="14">
        <f t="shared" si="1296"/>
        <v>0</v>
      </c>
      <c r="AC4018" s="15">
        <f t="shared" si="1295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830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91"/>
        <v>202.8</v>
      </c>
      <c r="Y4019" s="14">
        <f t="shared" si="1292"/>
        <v>0</v>
      </c>
      <c r="Z4019" s="14">
        <f t="shared" si="1293"/>
        <v>489.6</v>
      </c>
      <c r="AA4019" s="14">
        <f t="shared" si="1294"/>
        <v>0</v>
      </c>
      <c r="AB4019" s="14">
        <f t="shared" si="1296"/>
        <v>0</v>
      </c>
      <c r="AC4019" s="15">
        <f t="shared" si="1295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831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91"/>
        <v>202.8</v>
      </c>
      <c r="Y4020" s="14">
        <f t="shared" si="1292"/>
        <v>0</v>
      </c>
      <c r="Z4020" s="14">
        <f t="shared" si="1293"/>
        <v>0</v>
      </c>
      <c r="AA4020" s="14">
        <f t="shared" si="1294"/>
        <v>489.6</v>
      </c>
      <c r="AB4020" s="14">
        <f t="shared" si="1296"/>
        <v>0</v>
      </c>
      <c r="AC4020" s="15">
        <f t="shared" si="1295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832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91"/>
        <v>202.8</v>
      </c>
      <c r="Y4021" s="14">
        <f t="shared" si="1292"/>
        <v>0</v>
      </c>
      <c r="Z4021" s="14">
        <f t="shared" si="1293"/>
        <v>0</v>
      </c>
      <c r="AA4021" s="14">
        <f t="shared" si="1294"/>
        <v>0</v>
      </c>
      <c r="AB4021" s="14">
        <f t="shared" si="1296"/>
        <v>489.6</v>
      </c>
      <c r="AC4021" s="15">
        <f t="shared" si="1295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833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91"/>
        <v>738</v>
      </c>
      <c r="Y4022" s="14">
        <f t="shared" si="1292"/>
        <v>0</v>
      </c>
      <c r="Z4022" s="14">
        <f t="shared" si="1293"/>
        <v>0</v>
      </c>
      <c r="AA4022" s="14">
        <f t="shared" si="1294"/>
        <v>0</v>
      </c>
      <c r="AB4022" s="14">
        <f t="shared" si="1296"/>
        <v>0</v>
      </c>
      <c r="AC4022" s="15">
        <f t="shared" si="1295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834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91"/>
        <v>738</v>
      </c>
      <c r="Y4023" s="14">
        <f t="shared" si="1292"/>
        <v>0</v>
      </c>
      <c r="Z4023" s="14">
        <f t="shared" si="1293"/>
        <v>0</v>
      </c>
      <c r="AA4023" s="14">
        <f t="shared" si="1294"/>
        <v>0</v>
      </c>
      <c r="AB4023" s="14">
        <f t="shared" si="1296"/>
        <v>0</v>
      </c>
      <c r="AC4023" s="15">
        <f t="shared" si="1295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91"/>
        <v>738</v>
      </c>
      <c r="Y4024" s="14">
        <f t="shared" si="1292"/>
        <v>0</v>
      </c>
      <c r="Z4024" s="14">
        <f t="shared" si="1293"/>
        <v>0</v>
      </c>
      <c r="AA4024" s="14">
        <f t="shared" si="1294"/>
        <v>0</v>
      </c>
      <c r="AB4024" s="14">
        <f t="shared" si="1296"/>
        <v>0</v>
      </c>
      <c r="AC4024" s="15">
        <f t="shared" si="1295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91"/>
        <v>641.28</v>
      </c>
      <c r="Y4025" s="14">
        <f t="shared" si="1292"/>
        <v>0</v>
      </c>
      <c r="Z4025" s="14">
        <f t="shared" si="1293"/>
        <v>0</v>
      </c>
      <c r="AA4025" s="14">
        <f t="shared" si="1294"/>
        <v>0</v>
      </c>
      <c r="AB4025" s="14">
        <f t="shared" si="1296"/>
        <v>0</v>
      </c>
      <c r="AC4025" s="15">
        <f t="shared" si="1295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91"/>
        <v>810.24</v>
      </c>
      <c r="Y4026" s="14">
        <f t="shared" si="1292"/>
        <v>0</v>
      </c>
      <c r="Z4026" s="14">
        <f t="shared" si="1293"/>
        <v>0</v>
      </c>
      <c r="AA4026" s="14">
        <f t="shared" si="1294"/>
        <v>0</v>
      </c>
      <c r="AB4026" s="14">
        <f t="shared" si="1296"/>
        <v>0</v>
      </c>
      <c r="AC4026" s="15">
        <f t="shared" si="1295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7">N4027+S4027</f>
        <v>509.6</v>
      </c>
      <c r="Y4027" s="52">
        <f t="shared" ref="Y4027:Y4041" si="1298">O4027+T4027</f>
        <v>0</v>
      </c>
      <c r="Z4027" s="52">
        <f t="shared" ref="Z4027:Z4041" si="1299">P4027+U4027</f>
        <v>224</v>
      </c>
      <c r="AA4027" s="52">
        <f t="shared" ref="AA4027:AA4041" si="1300">Q4027+V4027</f>
        <v>0</v>
      </c>
      <c r="AB4027" s="52">
        <f t="shared" si="1289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801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7"/>
        <v>642.88000000000011</v>
      </c>
      <c r="Y4028" s="14">
        <f t="shared" si="1298"/>
        <v>0</v>
      </c>
      <c r="Z4028" s="14">
        <f t="shared" si="1299"/>
        <v>179.2</v>
      </c>
      <c r="AA4028" s="14">
        <f t="shared" si="1300"/>
        <v>0</v>
      </c>
      <c r="AB4028" s="14">
        <f t="shared" si="1289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802</v>
      </c>
      <c r="B4029" s="91">
        <v>14</v>
      </c>
      <c r="C4029" s="21" t="s">
        <v>835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7"/>
        <v>478.24</v>
      </c>
      <c r="Y4029" s="14">
        <f t="shared" si="1298"/>
        <v>0</v>
      </c>
      <c r="Z4029" s="14">
        <f t="shared" si="1299"/>
        <v>217.6</v>
      </c>
      <c r="AA4029" s="14">
        <f t="shared" si="1300"/>
        <v>0</v>
      </c>
      <c r="AB4029" s="14">
        <f t="shared" si="1289"/>
        <v>0</v>
      </c>
      <c r="AC4029" s="15">
        <f t="shared" ref="AC4029:AC4041" si="1301">ROUND(X4029+Y4029+Z4029+AA4029+AB4029,1)</f>
        <v>695.8</v>
      </c>
      <c r="AD4029" s="48">
        <f>(ROUND(AC4029-AC4027,1)/AC4027)</f>
        <v>-5.1526717557251904E-2</v>
      </c>
      <c r="AE4029" s="113" t="s">
        <v>800</v>
      </c>
      <c r="AF4029" s="60"/>
    </row>
    <row r="4030" spans="1:32">
      <c r="A4030" s="99" t="s">
        <v>803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7"/>
        <v>478.24</v>
      </c>
      <c r="Y4030" s="14">
        <f t="shared" si="1298"/>
        <v>0</v>
      </c>
      <c r="Z4030" s="14">
        <f t="shared" si="1299"/>
        <v>217.6</v>
      </c>
      <c r="AA4030" s="14">
        <f t="shared" si="1300"/>
        <v>0</v>
      </c>
      <c r="AB4030" s="14">
        <f t="shared" ref="AB4030:AB4041" si="1302">R4030+W4030</f>
        <v>0</v>
      </c>
      <c r="AC4030" s="15">
        <f t="shared" si="1301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804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7"/>
        <v>478.24</v>
      </c>
      <c r="Y4031" s="14">
        <f t="shared" si="1298"/>
        <v>0</v>
      </c>
      <c r="Z4031" s="14">
        <f t="shared" si="1299"/>
        <v>217.6</v>
      </c>
      <c r="AA4031" s="14">
        <f t="shared" si="1300"/>
        <v>0</v>
      </c>
      <c r="AB4031" s="14">
        <f t="shared" si="1302"/>
        <v>0</v>
      </c>
      <c r="AC4031" s="15">
        <f t="shared" si="1301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654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7"/>
        <v>478.24</v>
      </c>
      <c r="Y4032" s="14">
        <f t="shared" si="1298"/>
        <v>0</v>
      </c>
      <c r="Z4032" s="14">
        <f t="shared" si="1299"/>
        <v>217.6</v>
      </c>
      <c r="AA4032" s="14">
        <f t="shared" si="1300"/>
        <v>0</v>
      </c>
      <c r="AB4032" s="14">
        <f t="shared" si="1302"/>
        <v>0</v>
      </c>
      <c r="AC4032" s="15">
        <f t="shared" si="1301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595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100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444.00000000000006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7"/>
        <v>165.62</v>
      </c>
      <c r="Y4033" s="14">
        <f t="shared" si="1298"/>
        <v>666</v>
      </c>
      <c r="Z4033" s="14">
        <f t="shared" si="1299"/>
        <v>0</v>
      </c>
      <c r="AA4033" s="14">
        <f t="shared" si="1300"/>
        <v>0</v>
      </c>
      <c r="AB4033" s="14">
        <f t="shared" si="1302"/>
        <v>0</v>
      </c>
      <c r="AC4033" s="15">
        <f t="shared" si="1301"/>
        <v>831.6</v>
      </c>
      <c r="AD4033" s="48">
        <f>(ROUND(AC4033-AC4027,1)/AC4027)</f>
        <v>0.13358778625954199</v>
      </c>
      <c r="AE4033" s="113"/>
      <c r="AF4033" s="60"/>
    </row>
    <row r="4034" spans="1:32">
      <c r="A4034" s="99" t="s">
        <v>830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55</v>
      </c>
      <c r="L4034" s="13">
        <v>55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488.40000000000003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7"/>
        <v>165.62</v>
      </c>
      <c r="Y4034" s="14">
        <f t="shared" si="1298"/>
        <v>0</v>
      </c>
      <c r="Z4034" s="14">
        <f t="shared" si="1299"/>
        <v>710.40000000000009</v>
      </c>
      <c r="AA4034" s="14">
        <f t="shared" si="1300"/>
        <v>0</v>
      </c>
      <c r="AB4034" s="14">
        <f t="shared" si="1302"/>
        <v>0</v>
      </c>
      <c r="AC4034" s="15">
        <f t="shared" si="1301"/>
        <v>876</v>
      </c>
      <c r="AD4034" s="48">
        <f>(ROUND(AC4034-AC4027,1)/AC4027)</f>
        <v>0.19411123227917121</v>
      </c>
      <c r="AE4034" s="113"/>
      <c r="AF4034" s="60"/>
    </row>
    <row r="4035" spans="1:32">
      <c r="A4035" s="99" t="s">
        <v>831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100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444.00000000000006</v>
      </c>
      <c r="W4035" s="14">
        <f>(R4035/100)*(K4035*$K$11)+(R4035/100)*(L4035*$L$11)</f>
        <v>0</v>
      </c>
      <c r="X4035" s="14">
        <f t="shared" si="1297"/>
        <v>165.62</v>
      </c>
      <c r="Y4035" s="14">
        <f t="shared" si="1298"/>
        <v>0</v>
      </c>
      <c r="Z4035" s="14">
        <f t="shared" si="1299"/>
        <v>0</v>
      </c>
      <c r="AA4035" s="14">
        <f t="shared" si="1300"/>
        <v>666</v>
      </c>
      <c r="AB4035" s="14">
        <f t="shared" si="1302"/>
        <v>0</v>
      </c>
      <c r="AC4035" s="15">
        <f t="shared" si="1301"/>
        <v>831.6</v>
      </c>
      <c r="AD4035" s="48">
        <f>(ROUND(AC4035-AC4027,1)/AC4027)</f>
        <v>0.13358778625954199</v>
      </c>
      <c r="AE4035" s="113"/>
      <c r="AF4035" s="60"/>
    </row>
    <row r="4036" spans="1:32">
      <c r="A4036" s="99" t="s">
        <v>832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50</v>
      </c>
      <c r="L4036" s="13">
        <v>50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444.00000000000006</v>
      </c>
      <c r="X4036" s="14">
        <f t="shared" si="1297"/>
        <v>165.62</v>
      </c>
      <c r="Y4036" s="14">
        <f t="shared" si="1298"/>
        <v>0</v>
      </c>
      <c r="Z4036" s="14">
        <f t="shared" si="1299"/>
        <v>0</v>
      </c>
      <c r="AA4036" s="14">
        <f t="shared" si="1300"/>
        <v>0</v>
      </c>
      <c r="AB4036" s="14">
        <f t="shared" si="1302"/>
        <v>666</v>
      </c>
      <c r="AC4036" s="15">
        <f t="shared" si="1301"/>
        <v>831.6</v>
      </c>
      <c r="AD4036" s="48">
        <f>(ROUND(AC4036-AC4027,1)/AC4027)</f>
        <v>0.13358778625954199</v>
      </c>
      <c r="AE4036" s="113"/>
      <c r="AF4036" s="60"/>
    </row>
    <row r="4037" spans="1:32">
      <c r="A4037" s="99" t="s">
        <v>833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55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396.9</v>
      </c>
      <c r="T4037" s="14">
        <f>(O4037/100)*(K4037*$K$13)+(O4037/100)*(M4037*$M$13)</f>
        <v>0</v>
      </c>
      <c r="U4037" s="14">
        <f>(P4037/100)*(K4037*$K$13)+(P4037/100)*(L4037*$L$13)+(P4037/100)*(M4037*$M$13)</f>
        <v>180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97"/>
        <v>543.9</v>
      </c>
      <c r="Y4037" s="14">
        <f t="shared" si="1298"/>
        <v>0</v>
      </c>
      <c r="Z4037" s="14">
        <f t="shared" si="1299"/>
        <v>300</v>
      </c>
      <c r="AA4037" s="14">
        <f t="shared" si="1300"/>
        <v>0</v>
      </c>
      <c r="AB4037" s="14">
        <f t="shared" si="1302"/>
        <v>0</v>
      </c>
      <c r="AC4037" s="15">
        <f t="shared" si="1301"/>
        <v>843.9</v>
      </c>
      <c r="AD4037" s="48">
        <f>(ROUND(AC4037-AC4027,1)/AC4027)</f>
        <v>0.1503544165757906</v>
      </c>
      <c r="AE4037" s="113"/>
      <c r="AF4037" s="60"/>
    </row>
    <row r="4038" spans="1:32">
      <c r="A4038" s="99" t="s">
        <v>834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90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663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7"/>
        <v>858</v>
      </c>
      <c r="Y4038" s="14">
        <f t="shared" si="1298"/>
        <v>0</v>
      </c>
      <c r="Z4038" s="14">
        <f t="shared" si="1299"/>
        <v>0</v>
      </c>
      <c r="AA4038" s="14">
        <f t="shared" si="1300"/>
        <v>0</v>
      </c>
      <c r="AB4038" s="14">
        <f t="shared" si="1302"/>
        <v>0</v>
      </c>
      <c r="AC4038" s="15">
        <f t="shared" si="1301"/>
        <v>858</v>
      </c>
      <c r="AD4038" s="48">
        <f>(ROUND(AC4038-AC4027,1)/AC4027)</f>
        <v>0.16957470010905126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90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663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7"/>
        <v>858</v>
      </c>
      <c r="Y4039" s="14">
        <f t="shared" si="1298"/>
        <v>0</v>
      </c>
      <c r="Z4039" s="14">
        <f t="shared" si="1299"/>
        <v>0</v>
      </c>
      <c r="AA4039" s="14">
        <f t="shared" si="1300"/>
        <v>0</v>
      </c>
      <c r="AB4039" s="14">
        <f t="shared" si="1302"/>
        <v>0</v>
      </c>
      <c r="AC4039" s="15">
        <f t="shared" si="1301"/>
        <v>858</v>
      </c>
      <c r="AD4039" s="48">
        <f>(ROUND(AC4039-AC4027,1)/AC4027)</f>
        <v>0.16957470010905126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65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435.12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7"/>
        <v>591.92000000000007</v>
      </c>
      <c r="Y4040" s="14">
        <f t="shared" si="1298"/>
        <v>0</v>
      </c>
      <c r="Z4040" s="14">
        <f t="shared" si="1299"/>
        <v>179.2</v>
      </c>
      <c r="AA4040" s="14">
        <f t="shared" si="1300"/>
        <v>0</v>
      </c>
      <c r="AB4040" s="14">
        <f t="shared" si="1302"/>
        <v>0</v>
      </c>
      <c r="AC4040" s="15">
        <f t="shared" si="1301"/>
        <v>771.1</v>
      </c>
      <c r="AD4040" s="48">
        <f>(ROUND(AC4040-AC4027,1)/AC4027)</f>
        <v>5.1117775354416577E-2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90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540.96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7"/>
        <v>697.76</v>
      </c>
      <c r="Y4041" s="14">
        <f t="shared" si="1298"/>
        <v>0</v>
      </c>
      <c r="Z4041" s="14">
        <f t="shared" si="1299"/>
        <v>179.2</v>
      </c>
      <c r="AA4041" s="14">
        <f t="shared" si="1300"/>
        <v>0</v>
      </c>
      <c r="AB4041" s="14">
        <f t="shared" si="1302"/>
        <v>0</v>
      </c>
      <c r="AC4041" s="15">
        <f t="shared" si="1301"/>
        <v>877</v>
      </c>
      <c r="AD4041" s="48">
        <f>(ROUND(AC4041-AC4027,1)/AC4027)</f>
        <v>0.19547437295528899</v>
      </c>
      <c r="AE4041" s="113"/>
      <c r="AF4041" s="60"/>
    </row>
    <row r="4042" spans="1:32">
      <c r="A4042" s="106" t="s">
        <v>0</v>
      </c>
      <c r="B4042" s="92" t="s">
        <v>574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9"/>
        <v>660</v>
      </c>
      <c r="Y4042" s="52">
        <f t="shared" si="1280"/>
        <v>0</v>
      </c>
      <c r="Z4042" s="52">
        <f t="shared" si="1281"/>
        <v>0</v>
      </c>
      <c r="AA4042" s="52">
        <f t="shared" si="1282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801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303">N4043+S4043</f>
        <v>800.8</v>
      </c>
      <c r="Y4043" s="14">
        <f t="shared" ref="Y4043:Y4056" si="1304">O4043+T4043</f>
        <v>0</v>
      </c>
      <c r="Z4043" s="14">
        <f t="shared" ref="Z4043:Z4056" si="1305">P4043+U4043</f>
        <v>0</v>
      </c>
      <c r="AA4043" s="14">
        <f t="shared" ref="AA4043:AA4056" si="1306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802</v>
      </c>
      <c r="B4044" s="93">
        <v>20</v>
      </c>
      <c r="C4044" s="21" t="s">
        <v>835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303"/>
        <v>616</v>
      </c>
      <c r="Y4044" s="14">
        <f t="shared" si="1304"/>
        <v>0</v>
      </c>
      <c r="Z4044" s="14">
        <f t="shared" si="1305"/>
        <v>0</v>
      </c>
      <c r="AA4044" s="14">
        <f t="shared" si="1306"/>
        <v>0</v>
      </c>
      <c r="AB4044" s="14">
        <f>R4044+W4044</f>
        <v>0</v>
      </c>
      <c r="AC4044" s="15">
        <f t="shared" ref="AC4044:AC4056" si="1307">ROUND(X4044+Y4044+Z4044+AA4044+AB4044,1)</f>
        <v>616</v>
      </c>
      <c r="AD4044" s="48">
        <f>(ROUND(AC4044-AC4042,1)/AC4042)</f>
        <v>-6.6666666666666666E-2</v>
      </c>
      <c r="AE4044" s="113" t="s">
        <v>800</v>
      </c>
      <c r="AF4044" s="60"/>
    </row>
    <row r="4045" spans="1:32">
      <c r="A4045" s="99" t="s">
        <v>803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303"/>
        <v>616</v>
      </c>
      <c r="Y4045" s="14">
        <f t="shared" si="1304"/>
        <v>0</v>
      </c>
      <c r="Z4045" s="14">
        <f t="shared" si="1305"/>
        <v>0</v>
      </c>
      <c r="AA4045" s="14">
        <f t="shared" si="1306"/>
        <v>0</v>
      </c>
      <c r="AB4045" s="14">
        <f t="shared" ref="AB4045:AB4056" si="1308">R4045+W4045</f>
        <v>0</v>
      </c>
      <c r="AC4045" s="15">
        <f t="shared" si="1307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804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303"/>
        <v>616</v>
      </c>
      <c r="Y4046" s="14">
        <f t="shared" si="1304"/>
        <v>0</v>
      </c>
      <c r="Z4046" s="14">
        <f t="shared" si="1305"/>
        <v>0</v>
      </c>
      <c r="AA4046" s="14">
        <f t="shared" si="1306"/>
        <v>0</v>
      </c>
      <c r="AB4046" s="14">
        <f t="shared" si="1308"/>
        <v>0</v>
      </c>
      <c r="AC4046" s="15">
        <f t="shared" si="1307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654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303"/>
        <v>616</v>
      </c>
      <c r="Y4047" s="14">
        <f t="shared" si="1304"/>
        <v>0</v>
      </c>
      <c r="Z4047" s="14">
        <f t="shared" si="1305"/>
        <v>0</v>
      </c>
      <c r="AA4047" s="14">
        <f t="shared" si="1306"/>
        <v>0</v>
      </c>
      <c r="AB4047" s="14">
        <f t="shared" si="1308"/>
        <v>0</v>
      </c>
      <c r="AC4047" s="15">
        <f t="shared" si="1307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595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303"/>
        <v>214.5</v>
      </c>
      <c r="Y4048" s="14">
        <f t="shared" si="1304"/>
        <v>511.5</v>
      </c>
      <c r="Z4048" s="14">
        <f t="shared" si="1305"/>
        <v>0</v>
      </c>
      <c r="AA4048" s="14">
        <f t="shared" si="1306"/>
        <v>0</v>
      </c>
      <c r="AB4048" s="14">
        <f t="shared" si="1308"/>
        <v>0</v>
      </c>
      <c r="AC4048" s="15">
        <f t="shared" si="1307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830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303"/>
        <v>214.5</v>
      </c>
      <c r="Y4049" s="14">
        <f t="shared" si="1304"/>
        <v>0</v>
      </c>
      <c r="Z4049" s="14">
        <f t="shared" si="1305"/>
        <v>511.5</v>
      </c>
      <c r="AA4049" s="14">
        <f t="shared" si="1306"/>
        <v>0</v>
      </c>
      <c r="AB4049" s="14">
        <f t="shared" si="1308"/>
        <v>0</v>
      </c>
      <c r="AC4049" s="15">
        <f t="shared" si="1307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831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303"/>
        <v>214.5</v>
      </c>
      <c r="Y4050" s="14">
        <f t="shared" si="1304"/>
        <v>0</v>
      </c>
      <c r="Z4050" s="14">
        <f t="shared" si="1305"/>
        <v>0</v>
      </c>
      <c r="AA4050" s="14">
        <f t="shared" si="1306"/>
        <v>511.5</v>
      </c>
      <c r="AB4050" s="14">
        <f t="shared" si="1308"/>
        <v>0</v>
      </c>
      <c r="AC4050" s="15">
        <f t="shared" si="1307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832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303"/>
        <v>214.5</v>
      </c>
      <c r="Y4051" s="14">
        <f t="shared" si="1304"/>
        <v>0</v>
      </c>
      <c r="Z4051" s="14">
        <f t="shared" si="1305"/>
        <v>0</v>
      </c>
      <c r="AA4051" s="14">
        <f t="shared" si="1306"/>
        <v>0</v>
      </c>
      <c r="AB4051" s="14">
        <f t="shared" si="1308"/>
        <v>511.5</v>
      </c>
      <c r="AC4051" s="15">
        <f t="shared" si="1307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833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303"/>
        <v>759</v>
      </c>
      <c r="Y4052" s="14">
        <f t="shared" si="1304"/>
        <v>0</v>
      </c>
      <c r="Z4052" s="14">
        <f t="shared" si="1305"/>
        <v>0</v>
      </c>
      <c r="AA4052" s="14">
        <f t="shared" si="1306"/>
        <v>0</v>
      </c>
      <c r="AB4052" s="14">
        <f t="shared" si="1308"/>
        <v>0</v>
      </c>
      <c r="AC4052" s="15">
        <f t="shared" si="1307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834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303"/>
        <v>759</v>
      </c>
      <c r="Y4053" s="14">
        <f t="shared" si="1304"/>
        <v>0</v>
      </c>
      <c r="Z4053" s="14">
        <f t="shared" si="1305"/>
        <v>0</v>
      </c>
      <c r="AA4053" s="14">
        <f t="shared" si="1306"/>
        <v>0</v>
      </c>
      <c r="AB4053" s="14">
        <f t="shared" si="1308"/>
        <v>0</v>
      </c>
      <c r="AC4053" s="15">
        <f t="shared" si="1307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303"/>
        <v>759</v>
      </c>
      <c r="Y4054" s="14">
        <f t="shared" si="1304"/>
        <v>0</v>
      </c>
      <c r="Z4054" s="14">
        <f t="shared" si="1305"/>
        <v>0</v>
      </c>
      <c r="AA4054" s="14">
        <f t="shared" si="1306"/>
        <v>0</v>
      </c>
      <c r="AB4054" s="14">
        <f t="shared" si="1308"/>
        <v>0</v>
      </c>
      <c r="AC4054" s="15">
        <f t="shared" si="1307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303"/>
        <v>769.12</v>
      </c>
      <c r="Y4055" s="14">
        <f t="shared" si="1304"/>
        <v>0</v>
      </c>
      <c r="Z4055" s="14">
        <f t="shared" si="1305"/>
        <v>0</v>
      </c>
      <c r="AA4055" s="14">
        <f t="shared" si="1306"/>
        <v>0</v>
      </c>
      <c r="AB4055" s="14">
        <f t="shared" si="1308"/>
        <v>0</v>
      </c>
      <c r="AC4055" s="15">
        <f t="shared" si="1307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303"/>
        <v>769.12</v>
      </c>
      <c r="Y4056" s="14">
        <f t="shared" si="1304"/>
        <v>0</v>
      </c>
      <c r="Z4056" s="14">
        <f t="shared" si="1305"/>
        <v>0</v>
      </c>
      <c r="AA4056" s="14">
        <f t="shared" si="1306"/>
        <v>0</v>
      </c>
      <c r="AB4056" s="14">
        <f t="shared" si="1308"/>
        <v>0</v>
      </c>
      <c r="AC4056" s="15">
        <f t="shared" si="1307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578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9">N4057+S4057</f>
        <v>0</v>
      </c>
      <c r="Y4057" s="52">
        <f t="shared" ref="Y4057:Y4071" si="1310">O4057+T4057</f>
        <v>672</v>
      </c>
      <c r="Z4057" s="52">
        <f t="shared" ref="Z4057:Z4071" si="1311">P4057+U4057</f>
        <v>0</v>
      </c>
      <c r="AA4057" s="52">
        <f t="shared" ref="AA4057:AA4071" si="1312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801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9"/>
        <v>0</v>
      </c>
      <c r="Y4058" s="14">
        <f t="shared" si="1310"/>
        <v>716.80000000000007</v>
      </c>
      <c r="Z4058" s="14">
        <f t="shared" si="1311"/>
        <v>0</v>
      </c>
      <c r="AA4058" s="14">
        <f t="shared" si="1312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802</v>
      </c>
      <c r="B4059" s="91">
        <v>10</v>
      </c>
      <c r="C4059" s="21" t="s">
        <v>835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9"/>
        <v>0</v>
      </c>
      <c r="Y4059" s="14">
        <f t="shared" si="1310"/>
        <v>632.79999999999995</v>
      </c>
      <c r="Z4059" s="14">
        <f t="shared" si="1311"/>
        <v>0</v>
      </c>
      <c r="AA4059" s="14">
        <f t="shared" si="1312"/>
        <v>0</v>
      </c>
      <c r="AB4059" s="14">
        <f>R4059+W4059</f>
        <v>0</v>
      </c>
      <c r="AC4059" s="15">
        <f t="shared" ref="AC4059:AC4071" si="1313">ROUND(X4059+Y4059+Z4059+AA4059+AB4059,1)</f>
        <v>632.79999999999995</v>
      </c>
      <c r="AD4059" s="48">
        <f>(ROUND(AC4059-AC4057,1)/AC4057)</f>
        <v>-5.8333333333333334E-2</v>
      </c>
      <c r="AE4059" s="113" t="s">
        <v>800</v>
      </c>
      <c r="AF4059" s="60"/>
    </row>
    <row r="4060" spans="1:32">
      <c r="A4060" s="99" t="s">
        <v>803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9"/>
        <v>0</v>
      </c>
      <c r="Y4060" s="14">
        <f t="shared" si="1310"/>
        <v>632.79999999999995</v>
      </c>
      <c r="Z4060" s="14">
        <f t="shared" si="1311"/>
        <v>0</v>
      </c>
      <c r="AA4060" s="14">
        <f t="shared" si="1312"/>
        <v>0</v>
      </c>
      <c r="AB4060" s="14">
        <f t="shared" ref="AB4060:AB4071" si="1314">R4060+W4060</f>
        <v>0</v>
      </c>
      <c r="AC4060" s="15">
        <f t="shared" si="1313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804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9"/>
        <v>0</v>
      </c>
      <c r="Y4061" s="14">
        <f t="shared" si="1310"/>
        <v>632.79999999999995</v>
      </c>
      <c r="Z4061" s="14">
        <f t="shared" si="1311"/>
        <v>0</v>
      </c>
      <c r="AA4061" s="14">
        <f t="shared" si="1312"/>
        <v>0</v>
      </c>
      <c r="AB4061" s="14">
        <f t="shared" si="1314"/>
        <v>0</v>
      </c>
      <c r="AC4061" s="15">
        <f t="shared" si="1313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654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9"/>
        <v>0</v>
      </c>
      <c r="Y4062" s="14">
        <f t="shared" si="1310"/>
        <v>632.79999999999995</v>
      </c>
      <c r="Z4062" s="14">
        <f t="shared" si="1311"/>
        <v>0</v>
      </c>
      <c r="AA4062" s="14">
        <f t="shared" si="1312"/>
        <v>0</v>
      </c>
      <c r="AB4062" s="14">
        <f t="shared" si="1314"/>
        <v>0</v>
      </c>
      <c r="AC4062" s="15">
        <f t="shared" si="1313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595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9"/>
        <v>0</v>
      </c>
      <c r="Y4063" s="14">
        <f t="shared" si="1310"/>
        <v>750</v>
      </c>
      <c r="Z4063" s="14">
        <f t="shared" si="1311"/>
        <v>0</v>
      </c>
      <c r="AA4063" s="14">
        <f t="shared" si="1312"/>
        <v>0</v>
      </c>
      <c r="AB4063" s="14">
        <f t="shared" si="1314"/>
        <v>0</v>
      </c>
      <c r="AC4063" s="15">
        <f t="shared" si="1313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830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9"/>
        <v>0</v>
      </c>
      <c r="Y4064" s="14">
        <f t="shared" si="1310"/>
        <v>0</v>
      </c>
      <c r="Z4064" s="14">
        <f t="shared" si="1311"/>
        <v>750</v>
      </c>
      <c r="AA4064" s="14">
        <f t="shared" si="1312"/>
        <v>0</v>
      </c>
      <c r="AB4064" s="14">
        <f t="shared" si="1314"/>
        <v>0</v>
      </c>
      <c r="AC4064" s="15">
        <f t="shared" si="1313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831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9"/>
        <v>0</v>
      </c>
      <c r="Y4065" s="14">
        <f t="shared" si="1310"/>
        <v>0</v>
      </c>
      <c r="Z4065" s="14">
        <f t="shared" si="1311"/>
        <v>0</v>
      </c>
      <c r="AA4065" s="14">
        <f t="shared" si="1312"/>
        <v>750</v>
      </c>
      <c r="AB4065" s="14">
        <f t="shared" si="1314"/>
        <v>0</v>
      </c>
      <c r="AC4065" s="15">
        <f t="shared" si="1313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832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9"/>
        <v>0</v>
      </c>
      <c r="Y4066" s="14">
        <f t="shared" si="1310"/>
        <v>0</v>
      </c>
      <c r="Z4066" s="14">
        <f t="shared" si="1311"/>
        <v>0</v>
      </c>
      <c r="AA4066" s="14">
        <f t="shared" si="1312"/>
        <v>0</v>
      </c>
      <c r="AB4066" s="14">
        <f t="shared" si="1314"/>
        <v>750</v>
      </c>
      <c r="AC4066" s="15">
        <f t="shared" si="1313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833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309"/>
        <v>0</v>
      </c>
      <c r="Y4067" s="14">
        <f t="shared" si="1310"/>
        <v>777</v>
      </c>
      <c r="Z4067" s="14">
        <f t="shared" si="1311"/>
        <v>0</v>
      </c>
      <c r="AA4067" s="14">
        <f t="shared" si="1312"/>
        <v>0</v>
      </c>
      <c r="AB4067" s="14">
        <f t="shared" si="1314"/>
        <v>0</v>
      </c>
      <c r="AC4067" s="15">
        <f t="shared" si="1313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834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9"/>
        <v>756</v>
      </c>
      <c r="Y4068" s="14">
        <f t="shared" si="1310"/>
        <v>0</v>
      </c>
      <c r="Z4068" s="14">
        <f t="shared" si="1311"/>
        <v>0</v>
      </c>
      <c r="AA4068" s="14">
        <f t="shared" si="1312"/>
        <v>0</v>
      </c>
      <c r="AB4068" s="14">
        <f t="shared" si="1314"/>
        <v>0</v>
      </c>
      <c r="AC4068" s="15">
        <f t="shared" si="1313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9"/>
        <v>756</v>
      </c>
      <c r="Y4069" s="14">
        <f t="shared" si="1310"/>
        <v>0</v>
      </c>
      <c r="Z4069" s="14">
        <f t="shared" si="1311"/>
        <v>0</v>
      </c>
      <c r="AA4069" s="14">
        <f t="shared" si="1312"/>
        <v>0</v>
      </c>
      <c r="AB4069" s="14">
        <f t="shared" si="1314"/>
        <v>0</v>
      </c>
      <c r="AC4069" s="15">
        <f t="shared" si="1313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9"/>
        <v>0</v>
      </c>
      <c r="Y4070" s="14">
        <f t="shared" si="1310"/>
        <v>716.80000000000007</v>
      </c>
      <c r="Z4070" s="14">
        <f t="shared" si="1311"/>
        <v>0</v>
      </c>
      <c r="AA4070" s="14">
        <f t="shared" si="1312"/>
        <v>0</v>
      </c>
      <c r="AB4070" s="14">
        <f t="shared" si="1314"/>
        <v>0</v>
      </c>
      <c r="AC4070" s="15">
        <f t="shared" si="1313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9"/>
        <v>0</v>
      </c>
      <c r="Y4071" s="14">
        <f t="shared" si="1310"/>
        <v>716.80000000000007</v>
      </c>
      <c r="Z4071" s="14">
        <f t="shared" si="1311"/>
        <v>0</v>
      </c>
      <c r="AA4071" s="14">
        <f t="shared" si="1312"/>
        <v>0</v>
      </c>
      <c r="AB4071" s="14">
        <f t="shared" si="1314"/>
        <v>0</v>
      </c>
      <c r="AC4071" s="15">
        <f t="shared" si="1313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1017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15">N4072+S4072</f>
        <v>132</v>
      </c>
      <c r="Y4072" s="52">
        <f t="shared" ref="Y4072:Y4086" si="1316">O4072+T4072</f>
        <v>132</v>
      </c>
      <c r="Z4072" s="52">
        <f t="shared" ref="Z4072:Z4086" si="1317">P4072+U4072</f>
        <v>132</v>
      </c>
      <c r="AA4072" s="52">
        <f t="shared" ref="AA4072:AA4086" si="1318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801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30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158.4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15"/>
        <v>264</v>
      </c>
      <c r="Y4073" s="14">
        <f t="shared" si="1316"/>
        <v>105.60000000000001</v>
      </c>
      <c r="Z4073" s="14">
        <f t="shared" si="1317"/>
        <v>105.60000000000001</v>
      </c>
      <c r="AA4073" s="14">
        <f t="shared" si="1318"/>
        <v>105.60000000000001</v>
      </c>
      <c r="AB4073" s="14">
        <f>R4073+W4073</f>
        <v>105.60000000000001</v>
      </c>
      <c r="AC4073" s="15">
        <f>ROUND(X4073+Y4073+Z4073+AA4073+AB4073,1)</f>
        <v>686.4</v>
      </c>
      <c r="AD4073" s="48">
        <f>(ROUND(AC4073-AC4072,1)/AC4072)</f>
        <v>0.04</v>
      </c>
      <c r="AE4073" s="113"/>
      <c r="AF4073" s="60"/>
    </row>
    <row r="4074" spans="1:32">
      <c r="A4074" s="99" t="s">
        <v>802</v>
      </c>
      <c r="B4074" s="93">
        <v>10</v>
      </c>
      <c r="C4074" s="21" t="s">
        <v>835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15"/>
        <v>132</v>
      </c>
      <c r="Y4074" s="14">
        <f t="shared" si="1316"/>
        <v>132</v>
      </c>
      <c r="Z4074" s="14">
        <f t="shared" si="1317"/>
        <v>132</v>
      </c>
      <c r="AA4074" s="14">
        <f t="shared" si="1318"/>
        <v>132</v>
      </c>
      <c r="AB4074" s="14">
        <f>R4074+W4074</f>
        <v>132</v>
      </c>
      <c r="AC4074" s="15">
        <f t="shared" ref="AC4074:AC4086" si="1319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803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15"/>
        <v>132</v>
      </c>
      <c r="Y4075" s="14">
        <f t="shared" si="1316"/>
        <v>132</v>
      </c>
      <c r="Z4075" s="14">
        <f t="shared" si="1317"/>
        <v>132</v>
      </c>
      <c r="AA4075" s="14">
        <f t="shared" si="1318"/>
        <v>132</v>
      </c>
      <c r="AB4075" s="14">
        <f t="shared" ref="AB4075:AB4086" si="1320">R4075+W4075</f>
        <v>132</v>
      </c>
      <c r="AC4075" s="15">
        <f t="shared" si="1319"/>
        <v>660</v>
      </c>
      <c r="AD4075" s="48">
        <f>(ROUND(AC4075-AC4072,1)/AC4072)</f>
        <v>0</v>
      </c>
      <c r="AE4075" s="113" t="s">
        <v>800</v>
      </c>
      <c r="AF4075" s="60"/>
    </row>
    <row r="4076" spans="1:32">
      <c r="A4076" s="99" t="s">
        <v>804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15"/>
        <v>132</v>
      </c>
      <c r="Y4076" s="14">
        <f t="shared" si="1316"/>
        <v>132</v>
      </c>
      <c r="Z4076" s="14">
        <f t="shared" si="1317"/>
        <v>132</v>
      </c>
      <c r="AA4076" s="14">
        <f t="shared" si="1318"/>
        <v>132</v>
      </c>
      <c r="AB4076" s="14">
        <f t="shared" si="1320"/>
        <v>132</v>
      </c>
      <c r="AC4076" s="15">
        <f t="shared" si="1319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654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15"/>
        <v>132</v>
      </c>
      <c r="Y4077" s="14">
        <f t="shared" si="1316"/>
        <v>132</v>
      </c>
      <c r="Z4077" s="14">
        <f t="shared" si="1317"/>
        <v>132</v>
      </c>
      <c r="AA4077" s="14">
        <f t="shared" si="1318"/>
        <v>132</v>
      </c>
      <c r="AB4077" s="14">
        <f t="shared" si="1320"/>
        <v>132</v>
      </c>
      <c r="AC4077" s="15">
        <f t="shared" si="1319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595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80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384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15"/>
        <v>42.9</v>
      </c>
      <c r="Y4078" s="14">
        <f t="shared" si="1316"/>
        <v>624</v>
      </c>
      <c r="Z4078" s="14">
        <f t="shared" si="1317"/>
        <v>0</v>
      </c>
      <c r="AA4078" s="14">
        <f t="shared" si="1318"/>
        <v>0</v>
      </c>
      <c r="AB4078" s="14">
        <f t="shared" si="1320"/>
        <v>0</v>
      </c>
      <c r="AC4078" s="15">
        <f t="shared" si="1319"/>
        <v>666.9</v>
      </c>
      <c r="AD4078" s="48">
        <f>(ROUND(AC4078-AC4072,1)/AC4072)</f>
        <v>1.0454545454545456E-2</v>
      </c>
      <c r="AE4078" s="113"/>
      <c r="AF4078" s="60"/>
    </row>
    <row r="4079" spans="1:32">
      <c r="A4079" s="99" t="s">
        <v>830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40</v>
      </c>
      <c r="L4079" s="13">
        <v>40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384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15"/>
        <v>42.9</v>
      </c>
      <c r="Y4079" s="14">
        <f t="shared" si="1316"/>
        <v>0</v>
      </c>
      <c r="Z4079" s="14">
        <f t="shared" si="1317"/>
        <v>624</v>
      </c>
      <c r="AA4079" s="14">
        <f t="shared" si="1318"/>
        <v>0</v>
      </c>
      <c r="AB4079" s="14">
        <f t="shared" si="1320"/>
        <v>0</v>
      </c>
      <c r="AC4079" s="15">
        <f t="shared" si="1319"/>
        <v>666.9</v>
      </c>
      <c r="AD4079" s="48">
        <f>(ROUND(AC4079-AC4072,1)/AC4072)</f>
        <v>1.0454545454545456E-2</v>
      </c>
      <c r="AE4079" s="113"/>
      <c r="AF4079" s="60"/>
    </row>
    <row r="4080" spans="1:32">
      <c r="A4080" s="99" t="s">
        <v>831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80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384</v>
      </c>
      <c r="W4080" s="14">
        <f>(R4080/100)*(K4080*$K$11)+(R4080/100)*(L4080*$L$11)</f>
        <v>0</v>
      </c>
      <c r="X4080" s="14">
        <f t="shared" si="1315"/>
        <v>42.9</v>
      </c>
      <c r="Y4080" s="14">
        <f t="shared" si="1316"/>
        <v>0</v>
      </c>
      <c r="Z4080" s="14">
        <f t="shared" si="1317"/>
        <v>0</v>
      </c>
      <c r="AA4080" s="14">
        <f t="shared" si="1318"/>
        <v>624</v>
      </c>
      <c r="AB4080" s="14">
        <f t="shared" si="1320"/>
        <v>0</v>
      </c>
      <c r="AC4080" s="15">
        <f t="shared" si="1319"/>
        <v>666.9</v>
      </c>
      <c r="AD4080" s="48">
        <f>(ROUND(AC4080-AC4072,1)/AC4072)</f>
        <v>1.0454545454545456E-2</v>
      </c>
      <c r="AE4080" s="113"/>
      <c r="AF4080" s="60"/>
    </row>
    <row r="4081" spans="1:32">
      <c r="A4081" s="99" t="s">
        <v>832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40</v>
      </c>
      <c r="L4081" s="13">
        <v>40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384</v>
      </c>
      <c r="X4081" s="14">
        <f t="shared" si="1315"/>
        <v>42.9</v>
      </c>
      <c r="Y4081" s="14">
        <f t="shared" si="1316"/>
        <v>0</v>
      </c>
      <c r="Z4081" s="14">
        <f t="shared" si="1317"/>
        <v>0</v>
      </c>
      <c r="AA4081" s="14">
        <f t="shared" si="1318"/>
        <v>0</v>
      </c>
      <c r="AB4081" s="14">
        <f t="shared" si="1320"/>
        <v>624</v>
      </c>
      <c r="AC4081" s="15">
        <f t="shared" si="1319"/>
        <v>666.9</v>
      </c>
      <c r="AD4081" s="48">
        <f>(ROUND(AC4081-AC4072,1)/AC4072)</f>
        <v>1.0454545454545456E-2</v>
      </c>
      <c r="AE4081" s="113"/>
      <c r="AF4081" s="60"/>
    </row>
    <row r="4082" spans="1:32">
      <c r="A4082" s="99" t="s">
        <v>833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20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39.6</v>
      </c>
      <c r="T4082" s="14">
        <f>(O4082/100)*(K4082*$K$13)+(O4082/100)*(M4082*$M$13)</f>
        <v>39.6</v>
      </c>
      <c r="U4082" s="14">
        <f>(P4082/100)*(K4082*$K$13)+(P4082/100)*(L4082*$L$13)+(P4082/100)*(M4082*$M$13)</f>
        <v>39.6</v>
      </c>
      <c r="V4082" s="14">
        <f>(Q4082/100)*(L4082*$L$13)+(Q4082/100)*(M4082*$M$13)</f>
        <v>39.6</v>
      </c>
      <c r="W4082" s="14">
        <f>(R4082/100)*(K4082*$K$13)+(R4082/100)*(L4082*$L$13)+(R4082/100)*(M4082*$M$13)</f>
        <v>39.6</v>
      </c>
      <c r="X4082" s="14">
        <f t="shared" si="1315"/>
        <v>138.6</v>
      </c>
      <c r="Y4082" s="14">
        <f t="shared" si="1316"/>
        <v>138.6</v>
      </c>
      <c r="Z4082" s="14">
        <f t="shared" si="1317"/>
        <v>138.6</v>
      </c>
      <c r="AA4082" s="14">
        <f t="shared" si="1318"/>
        <v>138.6</v>
      </c>
      <c r="AB4082" s="14">
        <f t="shared" si="1320"/>
        <v>138.6</v>
      </c>
      <c r="AC4082" s="15">
        <f t="shared" si="1319"/>
        <v>693</v>
      </c>
      <c r="AD4082" s="48">
        <f>(ROUND(AC4082-AC4072,1)/AC4072)</f>
        <v>0.05</v>
      </c>
      <c r="AE4082" s="113"/>
      <c r="AF4082" s="60"/>
    </row>
    <row r="4083" spans="1:32">
      <c r="A4083" s="99" t="s">
        <v>834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50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345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15"/>
        <v>690</v>
      </c>
      <c r="Y4083" s="14">
        <f t="shared" si="1316"/>
        <v>0</v>
      </c>
      <c r="Z4083" s="14">
        <f t="shared" si="1317"/>
        <v>0</v>
      </c>
      <c r="AA4083" s="14">
        <f t="shared" si="1318"/>
        <v>0</v>
      </c>
      <c r="AB4083" s="14">
        <f t="shared" si="1320"/>
        <v>0</v>
      </c>
      <c r="AC4083" s="15">
        <f t="shared" si="1319"/>
        <v>690</v>
      </c>
      <c r="AD4083" s="48">
        <f>(ROUND(AC4083-AC4072,1)/AC4072)</f>
        <v>4.5454545454545456E-2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50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345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15"/>
        <v>690</v>
      </c>
      <c r="Y4084" s="14">
        <f t="shared" si="1316"/>
        <v>0</v>
      </c>
      <c r="Z4084" s="14">
        <f t="shared" si="1317"/>
        <v>0</v>
      </c>
      <c r="AA4084" s="14">
        <f t="shared" si="1318"/>
        <v>0</v>
      </c>
      <c r="AB4084" s="14">
        <f t="shared" si="1320"/>
        <v>0</v>
      </c>
      <c r="AC4084" s="15">
        <f t="shared" si="1319"/>
        <v>690</v>
      </c>
      <c r="AD4084" s="48">
        <f>(ROUND(AC4084-AC4072,1)/AC4072)</f>
        <v>4.5454545454545456E-2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15"/>
        <v>290.40000000000003</v>
      </c>
      <c r="Y4085" s="14">
        <f t="shared" si="1316"/>
        <v>105.60000000000001</v>
      </c>
      <c r="Z4085" s="14">
        <f t="shared" si="1317"/>
        <v>105.60000000000001</v>
      </c>
      <c r="AA4085" s="14">
        <f t="shared" si="1318"/>
        <v>105.60000000000001</v>
      </c>
      <c r="AB4085" s="14">
        <f t="shared" si="1320"/>
        <v>105.60000000000001</v>
      </c>
      <c r="AC4085" s="15">
        <f t="shared" si="1319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15"/>
        <v>290.40000000000003</v>
      </c>
      <c r="Y4086" s="14">
        <f t="shared" si="1316"/>
        <v>105.60000000000001</v>
      </c>
      <c r="Z4086" s="14">
        <f t="shared" si="1317"/>
        <v>105.60000000000001</v>
      </c>
      <c r="AA4086" s="14">
        <f t="shared" si="1318"/>
        <v>105.60000000000001</v>
      </c>
      <c r="AB4086" s="14">
        <f t="shared" si="1320"/>
        <v>105.60000000000001</v>
      </c>
      <c r="AC4086" s="15">
        <f t="shared" si="1319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895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21">N4087+S4087</f>
        <v>739.2</v>
      </c>
      <c r="Y4087" s="52">
        <f t="shared" ref="Y4087:Y4101" si="1322">O4087+T4087</f>
        <v>0</v>
      </c>
      <c r="Z4087" s="52">
        <f t="shared" ref="Z4087:Z4101" si="1323">P4087+U4087</f>
        <v>0</v>
      </c>
      <c r="AA4087" s="52">
        <f t="shared" ref="AA4087:AA4101" si="1324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801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21"/>
        <v>844.80000000000007</v>
      </c>
      <c r="Y4088" s="14">
        <f t="shared" si="1322"/>
        <v>0</v>
      </c>
      <c r="Z4088" s="14">
        <f t="shared" si="1323"/>
        <v>0</v>
      </c>
      <c r="AA4088" s="14">
        <f t="shared" si="1324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802</v>
      </c>
      <c r="B4089" s="91">
        <v>14</v>
      </c>
      <c r="C4089" s="21" t="s">
        <v>835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21"/>
        <v>691.68000000000006</v>
      </c>
      <c r="Y4089" s="14">
        <f t="shared" si="1322"/>
        <v>0</v>
      </c>
      <c r="Z4089" s="14">
        <f t="shared" si="1323"/>
        <v>0</v>
      </c>
      <c r="AA4089" s="14">
        <f t="shared" si="1324"/>
        <v>0</v>
      </c>
      <c r="AB4089" s="14">
        <f>R4089+W4089</f>
        <v>0</v>
      </c>
      <c r="AC4089" s="15">
        <f t="shared" ref="AC4089:AC4101" si="1325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803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21"/>
        <v>691.68000000000006</v>
      </c>
      <c r="Y4090" s="14">
        <f t="shared" si="1322"/>
        <v>0</v>
      </c>
      <c r="Z4090" s="14">
        <f t="shared" si="1323"/>
        <v>0</v>
      </c>
      <c r="AA4090" s="14">
        <f t="shared" si="1324"/>
        <v>0</v>
      </c>
      <c r="AB4090" s="14">
        <f t="shared" ref="AB4090:AB4101" si="1326">R4090+W4090</f>
        <v>0</v>
      </c>
      <c r="AC4090" s="15">
        <f t="shared" si="1325"/>
        <v>691.7</v>
      </c>
      <c r="AD4090" s="48">
        <f>(ROUND(AC4090-AC4087,1)/AC4087)</f>
        <v>-6.4258658008658001E-2</v>
      </c>
      <c r="AE4090" s="113" t="s">
        <v>800</v>
      </c>
      <c r="AF4090" s="60"/>
    </row>
    <row r="4091" spans="1:32">
      <c r="A4091" s="99" t="s">
        <v>804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21"/>
        <v>691.68000000000006</v>
      </c>
      <c r="Y4091" s="14">
        <f t="shared" si="1322"/>
        <v>0</v>
      </c>
      <c r="Z4091" s="14">
        <f t="shared" si="1323"/>
        <v>0</v>
      </c>
      <c r="AA4091" s="14">
        <f t="shared" si="1324"/>
        <v>0</v>
      </c>
      <c r="AB4091" s="14">
        <f t="shared" si="1326"/>
        <v>0</v>
      </c>
      <c r="AC4091" s="15">
        <f t="shared" si="1325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654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21"/>
        <v>691.68000000000006</v>
      </c>
      <c r="Y4092" s="14">
        <f t="shared" si="1322"/>
        <v>0</v>
      </c>
      <c r="Z4092" s="14">
        <f t="shared" si="1323"/>
        <v>0</v>
      </c>
      <c r="AA4092" s="14">
        <f t="shared" si="1324"/>
        <v>0</v>
      </c>
      <c r="AB4092" s="14">
        <f t="shared" si="1326"/>
        <v>0</v>
      </c>
      <c r="AC4092" s="15">
        <f t="shared" si="1325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595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21"/>
        <v>240.24</v>
      </c>
      <c r="Y4093" s="14">
        <f t="shared" si="1322"/>
        <v>586.07999999999993</v>
      </c>
      <c r="Z4093" s="14">
        <f t="shared" si="1323"/>
        <v>0</v>
      </c>
      <c r="AA4093" s="14">
        <f t="shared" si="1324"/>
        <v>0</v>
      </c>
      <c r="AB4093" s="14">
        <f t="shared" si="1326"/>
        <v>0</v>
      </c>
      <c r="AC4093" s="15">
        <f t="shared" si="1325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830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21"/>
        <v>240.24</v>
      </c>
      <c r="Y4094" s="14">
        <f t="shared" si="1322"/>
        <v>0</v>
      </c>
      <c r="Z4094" s="14">
        <f t="shared" si="1323"/>
        <v>586.07999999999993</v>
      </c>
      <c r="AA4094" s="14">
        <f t="shared" si="1324"/>
        <v>0</v>
      </c>
      <c r="AB4094" s="14">
        <f t="shared" si="1326"/>
        <v>0</v>
      </c>
      <c r="AC4094" s="15">
        <f t="shared" si="1325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831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21"/>
        <v>240.24</v>
      </c>
      <c r="Y4095" s="14">
        <f t="shared" si="1322"/>
        <v>0</v>
      </c>
      <c r="Z4095" s="14">
        <f t="shared" si="1323"/>
        <v>0</v>
      </c>
      <c r="AA4095" s="14">
        <f t="shared" si="1324"/>
        <v>586.07999999999993</v>
      </c>
      <c r="AB4095" s="14">
        <f t="shared" si="1326"/>
        <v>0</v>
      </c>
      <c r="AC4095" s="15">
        <f t="shared" si="1325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832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21"/>
        <v>240.24</v>
      </c>
      <c r="Y4096" s="14">
        <f t="shared" si="1322"/>
        <v>0</v>
      </c>
      <c r="Z4096" s="14">
        <f t="shared" si="1323"/>
        <v>0</v>
      </c>
      <c r="AA4096" s="14">
        <f t="shared" si="1324"/>
        <v>0</v>
      </c>
      <c r="AB4096" s="14">
        <f t="shared" si="1326"/>
        <v>586.07999999999993</v>
      </c>
      <c r="AC4096" s="15">
        <f t="shared" si="1325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833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321"/>
        <v>871.2</v>
      </c>
      <c r="Y4097" s="14">
        <f t="shared" si="1322"/>
        <v>0</v>
      </c>
      <c r="Z4097" s="14">
        <f t="shared" si="1323"/>
        <v>0</v>
      </c>
      <c r="AA4097" s="14">
        <f t="shared" si="1324"/>
        <v>0</v>
      </c>
      <c r="AB4097" s="14">
        <f t="shared" si="1326"/>
        <v>0</v>
      </c>
      <c r="AC4097" s="15">
        <f t="shared" si="1325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834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21"/>
        <v>871.2</v>
      </c>
      <c r="Y4098" s="14">
        <f t="shared" si="1322"/>
        <v>0</v>
      </c>
      <c r="Z4098" s="14">
        <f t="shared" si="1323"/>
        <v>0</v>
      </c>
      <c r="AA4098" s="14">
        <f t="shared" si="1324"/>
        <v>0</v>
      </c>
      <c r="AB4098" s="14">
        <f t="shared" si="1326"/>
        <v>0</v>
      </c>
      <c r="AC4098" s="15">
        <f t="shared" si="1325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21"/>
        <v>871.2</v>
      </c>
      <c r="Y4099" s="14">
        <f t="shared" si="1322"/>
        <v>0</v>
      </c>
      <c r="Z4099" s="14">
        <f t="shared" si="1323"/>
        <v>0</v>
      </c>
      <c r="AA4099" s="14">
        <f t="shared" si="1324"/>
        <v>0</v>
      </c>
      <c r="AB4099" s="14">
        <f t="shared" si="1326"/>
        <v>0</v>
      </c>
      <c r="AC4099" s="15">
        <f t="shared" si="1325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21"/>
        <v>764.5440000000001</v>
      </c>
      <c r="Y4100" s="14">
        <f t="shared" si="1322"/>
        <v>0</v>
      </c>
      <c r="Z4100" s="14">
        <f t="shared" si="1323"/>
        <v>0</v>
      </c>
      <c r="AA4100" s="14">
        <f t="shared" si="1324"/>
        <v>0</v>
      </c>
      <c r="AB4100" s="14">
        <f t="shared" si="1326"/>
        <v>0</v>
      </c>
      <c r="AC4100" s="15">
        <f t="shared" si="1325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21"/>
        <v>934.56000000000006</v>
      </c>
      <c r="Y4101" s="14">
        <f t="shared" si="1322"/>
        <v>0</v>
      </c>
      <c r="Z4101" s="14">
        <f t="shared" si="1323"/>
        <v>0</v>
      </c>
      <c r="AA4101" s="14">
        <f t="shared" si="1324"/>
        <v>0</v>
      </c>
      <c r="AB4101" s="14">
        <f t="shared" si="1326"/>
        <v>0</v>
      </c>
      <c r="AC4101" s="15">
        <f t="shared" si="1325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8" t="s">
        <v>173</v>
      </c>
      <c r="C4102" s="148"/>
      <c r="D4102" s="148"/>
      <c r="E4102" s="148"/>
      <c r="F4102" s="148"/>
      <c r="G4102" s="148"/>
      <c r="H4102" s="148"/>
      <c r="I4102" s="148"/>
      <c r="J4102" s="148"/>
      <c r="K4102" s="148"/>
      <c r="L4102" s="148"/>
      <c r="M4102" s="148"/>
      <c r="N4102" s="148"/>
      <c r="O4102" s="148"/>
      <c r="P4102" s="148"/>
      <c r="Q4102" s="148"/>
      <c r="R4102" s="148"/>
      <c r="S4102" s="148"/>
      <c r="T4102" s="148"/>
      <c r="U4102" s="148"/>
      <c r="V4102" s="148"/>
      <c r="W4102" s="148"/>
      <c r="X4102" s="148"/>
      <c r="Y4102" s="148"/>
      <c r="Z4102" s="148"/>
      <c r="AA4102" s="148"/>
      <c r="AB4102" s="148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7">N4103+S4103</f>
        <v>592.79999999999995</v>
      </c>
      <c r="Y4103" s="14">
        <f t="shared" ref="Y4103:Y4162" si="1328">O4103+T4103</f>
        <v>0</v>
      </c>
      <c r="Z4103" s="14">
        <f t="shared" ref="Z4103:Z4162" si="1329">P4103+U4103</f>
        <v>0</v>
      </c>
      <c r="AA4103" s="14">
        <f t="shared" ref="AA4103:AA4162" si="1330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801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7"/>
        <v>720.48</v>
      </c>
      <c r="Y4104" s="14">
        <f t="shared" si="1328"/>
        <v>0</v>
      </c>
      <c r="Z4104" s="14">
        <f t="shared" si="1329"/>
        <v>0</v>
      </c>
      <c r="AA4104" s="14">
        <f t="shared" si="1330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802</v>
      </c>
      <c r="B4105" s="87">
        <v>14</v>
      </c>
      <c r="C4105" s="21" t="s">
        <v>835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7"/>
        <v>556.31999999999994</v>
      </c>
      <c r="Y4105" s="14">
        <f t="shared" si="1328"/>
        <v>0</v>
      </c>
      <c r="Z4105" s="14">
        <f t="shared" si="1329"/>
        <v>0</v>
      </c>
      <c r="AA4105" s="14">
        <f t="shared" si="1330"/>
        <v>0</v>
      </c>
      <c r="AB4105" s="14">
        <f>R4105+W4105</f>
        <v>0</v>
      </c>
      <c r="AC4105" s="15">
        <f t="shared" ref="AC4105:AC4117" si="1331">ROUND(X4105+Y4105+Z4105+AA4105+AB4105,1)</f>
        <v>556.29999999999995</v>
      </c>
      <c r="AD4105" s="48">
        <f>(ROUND(AC4105-AC4103,1)/AC4103)</f>
        <v>-6.1572199730094472E-2</v>
      </c>
      <c r="AE4105" s="113" t="s">
        <v>800</v>
      </c>
      <c r="AF4105" s="60"/>
    </row>
    <row r="4106" spans="1:32">
      <c r="A4106" s="99" t="s">
        <v>803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7"/>
        <v>556.31999999999994</v>
      </c>
      <c r="Y4106" s="14">
        <f t="shared" si="1328"/>
        <v>0</v>
      </c>
      <c r="Z4106" s="14">
        <f t="shared" si="1329"/>
        <v>0</v>
      </c>
      <c r="AA4106" s="14">
        <f t="shared" si="1330"/>
        <v>0</v>
      </c>
      <c r="AB4106" s="14">
        <f t="shared" ref="AB4106:AB4118" si="1332">R4106+W4106</f>
        <v>0</v>
      </c>
      <c r="AC4106" s="15">
        <f t="shared" si="1331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804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7"/>
        <v>556.31999999999994</v>
      </c>
      <c r="Y4107" s="14">
        <f t="shared" si="1328"/>
        <v>0</v>
      </c>
      <c r="Z4107" s="14">
        <f t="shared" si="1329"/>
        <v>0</v>
      </c>
      <c r="AA4107" s="14">
        <f t="shared" si="1330"/>
        <v>0</v>
      </c>
      <c r="AB4107" s="14">
        <f t="shared" si="1332"/>
        <v>0</v>
      </c>
      <c r="AC4107" s="15">
        <f t="shared" si="1331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654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7"/>
        <v>556.31999999999994</v>
      </c>
      <c r="Y4108" s="14">
        <f t="shared" si="1328"/>
        <v>0</v>
      </c>
      <c r="Z4108" s="14">
        <f t="shared" si="1329"/>
        <v>0</v>
      </c>
      <c r="AA4108" s="14">
        <f t="shared" si="1330"/>
        <v>0</v>
      </c>
      <c r="AB4108" s="14">
        <f t="shared" si="1332"/>
        <v>0</v>
      </c>
      <c r="AC4108" s="15">
        <f t="shared" si="1331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595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7"/>
        <v>192.66000000000003</v>
      </c>
      <c r="Y4109" s="14">
        <f t="shared" si="1328"/>
        <v>461.7</v>
      </c>
      <c r="Z4109" s="14">
        <f t="shared" si="1329"/>
        <v>0</v>
      </c>
      <c r="AA4109" s="14">
        <f t="shared" si="1330"/>
        <v>0</v>
      </c>
      <c r="AB4109" s="14">
        <f t="shared" si="1332"/>
        <v>0</v>
      </c>
      <c r="AC4109" s="15">
        <f t="shared" si="1331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830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7"/>
        <v>192.66000000000003</v>
      </c>
      <c r="Y4110" s="14">
        <f t="shared" si="1328"/>
        <v>0</v>
      </c>
      <c r="Z4110" s="14">
        <f t="shared" si="1329"/>
        <v>461.7</v>
      </c>
      <c r="AA4110" s="14">
        <f t="shared" si="1330"/>
        <v>0</v>
      </c>
      <c r="AB4110" s="14">
        <f t="shared" si="1332"/>
        <v>0</v>
      </c>
      <c r="AC4110" s="15">
        <f t="shared" si="1331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831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7"/>
        <v>192.66000000000003</v>
      </c>
      <c r="Y4111" s="14">
        <f t="shared" si="1328"/>
        <v>0</v>
      </c>
      <c r="Z4111" s="14">
        <f t="shared" si="1329"/>
        <v>0</v>
      </c>
      <c r="AA4111" s="14">
        <f t="shared" si="1330"/>
        <v>461.7</v>
      </c>
      <c r="AB4111" s="14">
        <f t="shared" si="1332"/>
        <v>0</v>
      </c>
      <c r="AC4111" s="15">
        <f t="shared" si="1331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832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7"/>
        <v>192.66000000000003</v>
      </c>
      <c r="Y4112" s="14">
        <f t="shared" si="1328"/>
        <v>0</v>
      </c>
      <c r="Z4112" s="14">
        <f t="shared" si="1329"/>
        <v>0</v>
      </c>
      <c r="AA4112" s="14">
        <f t="shared" si="1330"/>
        <v>0</v>
      </c>
      <c r="AB4112" s="14">
        <f t="shared" si="1332"/>
        <v>461.7</v>
      </c>
      <c r="AC4112" s="15">
        <f t="shared" si="1331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833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327"/>
        <v>684</v>
      </c>
      <c r="Y4113" s="14">
        <f t="shared" si="1328"/>
        <v>0</v>
      </c>
      <c r="Z4113" s="14">
        <f t="shared" si="1329"/>
        <v>0</v>
      </c>
      <c r="AA4113" s="14">
        <f t="shared" si="1330"/>
        <v>0</v>
      </c>
      <c r="AB4113" s="14">
        <f t="shared" si="1332"/>
        <v>0</v>
      </c>
      <c r="AC4113" s="15">
        <f t="shared" si="1331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834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7"/>
        <v>684</v>
      </c>
      <c r="Y4114" s="14">
        <f t="shared" si="1328"/>
        <v>0</v>
      </c>
      <c r="Z4114" s="14">
        <f t="shared" si="1329"/>
        <v>0</v>
      </c>
      <c r="AA4114" s="14">
        <f t="shared" si="1330"/>
        <v>0</v>
      </c>
      <c r="AB4114" s="14">
        <f t="shared" si="1332"/>
        <v>0</v>
      </c>
      <c r="AC4114" s="15">
        <f t="shared" si="1331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7"/>
        <v>684</v>
      </c>
      <c r="Y4115" s="14">
        <f t="shared" si="1328"/>
        <v>0</v>
      </c>
      <c r="Z4115" s="14">
        <f t="shared" si="1329"/>
        <v>0</v>
      </c>
      <c r="AA4115" s="14">
        <f t="shared" si="1330"/>
        <v>0</v>
      </c>
      <c r="AB4115" s="14">
        <f t="shared" si="1332"/>
        <v>0</v>
      </c>
      <c r="AC4115" s="15">
        <f t="shared" si="1331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7"/>
        <v>695.85599999999999</v>
      </c>
      <c r="Y4116" s="14">
        <f t="shared" si="1328"/>
        <v>0</v>
      </c>
      <c r="Z4116" s="14">
        <f t="shared" si="1329"/>
        <v>0</v>
      </c>
      <c r="AA4116" s="14">
        <f t="shared" si="1330"/>
        <v>0</v>
      </c>
      <c r="AB4116" s="14">
        <f t="shared" si="1332"/>
        <v>0</v>
      </c>
      <c r="AC4116" s="15">
        <f t="shared" si="1331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7"/>
        <v>695.85599999999999</v>
      </c>
      <c r="Y4117" s="14">
        <f t="shared" si="1328"/>
        <v>0</v>
      </c>
      <c r="Z4117" s="14">
        <f t="shared" si="1329"/>
        <v>0</v>
      </c>
      <c r="AA4117" s="14">
        <f t="shared" si="1330"/>
        <v>0</v>
      </c>
      <c r="AB4117" s="14">
        <f t="shared" si="1332"/>
        <v>0</v>
      </c>
      <c r="AC4117" s="15">
        <f t="shared" si="1331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7"/>
        <v>585.6</v>
      </c>
      <c r="Y4118" s="52">
        <f t="shared" si="1328"/>
        <v>0</v>
      </c>
      <c r="Z4118" s="52">
        <f t="shared" si="1329"/>
        <v>0</v>
      </c>
      <c r="AA4118" s="52">
        <f t="shared" si="1330"/>
        <v>0</v>
      </c>
      <c r="AB4118" s="52">
        <f t="shared" si="1332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801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7"/>
        <v>678.32</v>
      </c>
      <c r="Y4119" s="14">
        <f t="shared" si="1328"/>
        <v>0</v>
      </c>
      <c r="Z4119" s="14">
        <f t="shared" si="1329"/>
        <v>0</v>
      </c>
      <c r="AA4119" s="14">
        <f t="shared" si="1330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802</v>
      </c>
      <c r="B4120" s="89">
        <v>14</v>
      </c>
      <c r="C4120" s="21" t="s">
        <v>835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7"/>
        <v>551.44000000000005</v>
      </c>
      <c r="Y4120" s="14">
        <f t="shared" si="1328"/>
        <v>0</v>
      </c>
      <c r="Z4120" s="14">
        <f t="shared" si="1329"/>
        <v>0</v>
      </c>
      <c r="AA4120" s="14">
        <f t="shared" si="1330"/>
        <v>0</v>
      </c>
      <c r="AB4120" s="14">
        <f>R4120+W4120</f>
        <v>0</v>
      </c>
      <c r="AC4120" s="15">
        <f t="shared" ref="AC4120:AC4132" si="1333">ROUND(X4120+Y4120+Z4120+AA4120+AB4120,1)</f>
        <v>551.4</v>
      </c>
      <c r="AD4120" s="48">
        <f>(ROUND(AC4120-AC4118,1)/AC4118)</f>
        <v>-5.8401639344262297E-2</v>
      </c>
      <c r="AE4120" s="113" t="s">
        <v>800</v>
      </c>
      <c r="AF4120" s="60"/>
    </row>
    <row r="4121" spans="1:32">
      <c r="A4121" s="99" t="s">
        <v>803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7"/>
        <v>551.44000000000005</v>
      </c>
      <c r="Y4121" s="14">
        <f t="shared" si="1328"/>
        <v>0</v>
      </c>
      <c r="Z4121" s="14">
        <f t="shared" si="1329"/>
        <v>0</v>
      </c>
      <c r="AA4121" s="14">
        <f t="shared" si="1330"/>
        <v>0</v>
      </c>
      <c r="AB4121" s="14">
        <f t="shared" ref="AB4121:AB4133" si="1334">R4121+W4121</f>
        <v>0</v>
      </c>
      <c r="AC4121" s="15">
        <f t="shared" si="1333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804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7"/>
        <v>551.44000000000005</v>
      </c>
      <c r="Y4122" s="14">
        <f t="shared" si="1328"/>
        <v>0</v>
      </c>
      <c r="Z4122" s="14">
        <f t="shared" si="1329"/>
        <v>0</v>
      </c>
      <c r="AA4122" s="14">
        <f t="shared" si="1330"/>
        <v>0</v>
      </c>
      <c r="AB4122" s="14">
        <f t="shared" si="1334"/>
        <v>0</v>
      </c>
      <c r="AC4122" s="15">
        <f t="shared" si="1333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654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7"/>
        <v>551.44000000000005</v>
      </c>
      <c r="Y4123" s="14">
        <f t="shared" si="1328"/>
        <v>0</v>
      </c>
      <c r="Z4123" s="14">
        <f t="shared" si="1329"/>
        <v>0</v>
      </c>
      <c r="AA4123" s="14">
        <f t="shared" si="1330"/>
        <v>0</v>
      </c>
      <c r="AB4123" s="14">
        <f t="shared" si="1334"/>
        <v>0</v>
      </c>
      <c r="AC4123" s="15">
        <f t="shared" si="1333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595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7"/>
        <v>190.32</v>
      </c>
      <c r="Y4124" s="14">
        <f t="shared" si="1328"/>
        <v>457.5</v>
      </c>
      <c r="Z4124" s="14">
        <f t="shared" si="1329"/>
        <v>0</v>
      </c>
      <c r="AA4124" s="14">
        <f t="shared" si="1330"/>
        <v>0</v>
      </c>
      <c r="AB4124" s="14">
        <f t="shared" si="1334"/>
        <v>0</v>
      </c>
      <c r="AC4124" s="15">
        <f t="shared" si="1333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830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7"/>
        <v>190.32</v>
      </c>
      <c r="Y4125" s="14">
        <f t="shared" si="1328"/>
        <v>0</v>
      </c>
      <c r="Z4125" s="14">
        <f t="shared" si="1329"/>
        <v>457.5</v>
      </c>
      <c r="AA4125" s="14">
        <f t="shared" si="1330"/>
        <v>0</v>
      </c>
      <c r="AB4125" s="14">
        <f t="shared" si="1334"/>
        <v>0</v>
      </c>
      <c r="AC4125" s="15">
        <f t="shared" si="1333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831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7"/>
        <v>190.32</v>
      </c>
      <c r="Y4126" s="14">
        <f t="shared" si="1328"/>
        <v>0</v>
      </c>
      <c r="Z4126" s="14">
        <f t="shared" si="1329"/>
        <v>0</v>
      </c>
      <c r="AA4126" s="14">
        <f t="shared" si="1330"/>
        <v>457.5</v>
      </c>
      <c r="AB4126" s="14">
        <f t="shared" si="1334"/>
        <v>0</v>
      </c>
      <c r="AC4126" s="15">
        <f t="shared" si="1333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832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7"/>
        <v>190.32</v>
      </c>
      <c r="Y4127" s="14">
        <f t="shared" si="1328"/>
        <v>0</v>
      </c>
      <c r="Z4127" s="14">
        <f t="shared" si="1329"/>
        <v>0</v>
      </c>
      <c r="AA4127" s="14">
        <f t="shared" si="1330"/>
        <v>0</v>
      </c>
      <c r="AB4127" s="14">
        <f t="shared" si="1334"/>
        <v>457.5</v>
      </c>
      <c r="AC4127" s="15">
        <f t="shared" si="1333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833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327"/>
        <v>677.1</v>
      </c>
      <c r="Y4128" s="14">
        <f t="shared" si="1328"/>
        <v>0</v>
      </c>
      <c r="Z4128" s="14">
        <f t="shared" si="1329"/>
        <v>0</v>
      </c>
      <c r="AA4128" s="14">
        <f t="shared" si="1330"/>
        <v>0</v>
      </c>
      <c r="AB4128" s="14">
        <f t="shared" si="1334"/>
        <v>0</v>
      </c>
      <c r="AC4128" s="15">
        <f t="shared" si="1333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834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7"/>
        <v>677.1</v>
      </c>
      <c r="Y4129" s="14">
        <f t="shared" si="1328"/>
        <v>0</v>
      </c>
      <c r="Z4129" s="14">
        <f t="shared" si="1329"/>
        <v>0</v>
      </c>
      <c r="AA4129" s="14">
        <f t="shared" si="1330"/>
        <v>0</v>
      </c>
      <c r="AB4129" s="14">
        <f t="shared" si="1334"/>
        <v>0</v>
      </c>
      <c r="AC4129" s="15">
        <f t="shared" si="1333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7"/>
        <v>677.1</v>
      </c>
      <c r="Y4130" s="14">
        <f t="shared" si="1328"/>
        <v>0</v>
      </c>
      <c r="Z4130" s="14">
        <f t="shared" si="1329"/>
        <v>0</v>
      </c>
      <c r="AA4130" s="14">
        <f t="shared" si="1330"/>
        <v>0</v>
      </c>
      <c r="AB4130" s="14">
        <f t="shared" si="1334"/>
        <v>0</v>
      </c>
      <c r="AC4130" s="15">
        <f t="shared" si="1333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7"/>
        <v>641.23200000000008</v>
      </c>
      <c r="Y4131" s="14">
        <f t="shared" si="1328"/>
        <v>0</v>
      </c>
      <c r="Z4131" s="14">
        <f t="shared" si="1329"/>
        <v>0</v>
      </c>
      <c r="AA4131" s="14">
        <f t="shared" si="1330"/>
        <v>0</v>
      </c>
      <c r="AB4131" s="14">
        <f t="shared" si="1334"/>
        <v>0</v>
      </c>
      <c r="AC4131" s="15">
        <f t="shared" si="1333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7"/>
        <v>739.80800000000011</v>
      </c>
      <c r="Y4132" s="14">
        <f t="shared" si="1328"/>
        <v>0</v>
      </c>
      <c r="Z4132" s="14">
        <f t="shared" si="1329"/>
        <v>0</v>
      </c>
      <c r="AA4132" s="14">
        <f t="shared" si="1330"/>
        <v>0</v>
      </c>
      <c r="AB4132" s="14">
        <f t="shared" si="1334"/>
        <v>0</v>
      </c>
      <c r="AC4132" s="15">
        <f t="shared" si="1333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7"/>
        <v>595.20000000000005</v>
      </c>
      <c r="Y4133" s="52">
        <f t="shared" si="1328"/>
        <v>0</v>
      </c>
      <c r="Z4133" s="52">
        <f t="shared" si="1329"/>
        <v>0</v>
      </c>
      <c r="AA4133" s="52">
        <f t="shared" si="1330"/>
        <v>0</v>
      </c>
      <c r="AB4133" s="52">
        <f t="shared" si="1334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801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7"/>
        <v>689.44</v>
      </c>
      <c r="Y4134" s="14">
        <f t="shared" si="1328"/>
        <v>0</v>
      </c>
      <c r="Z4134" s="14">
        <f t="shared" si="1329"/>
        <v>0</v>
      </c>
      <c r="AA4134" s="14">
        <f t="shared" si="1330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802</v>
      </c>
      <c r="B4135" s="87">
        <v>20</v>
      </c>
      <c r="C4135" s="21" t="s">
        <v>835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7"/>
        <v>560.48</v>
      </c>
      <c r="Y4135" s="14">
        <f t="shared" si="1328"/>
        <v>0</v>
      </c>
      <c r="Z4135" s="14">
        <f t="shared" si="1329"/>
        <v>0</v>
      </c>
      <c r="AA4135" s="14">
        <f t="shared" si="1330"/>
        <v>0</v>
      </c>
      <c r="AB4135" s="14">
        <f>R4135+W4135</f>
        <v>0</v>
      </c>
      <c r="AC4135" s="15">
        <f t="shared" ref="AC4135:AC4147" si="1335">ROUND(X4135+Y4135+Z4135+AA4135+AB4135,1)</f>
        <v>560.5</v>
      </c>
      <c r="AD4135" s="48">
        <f>(ROUND(AC4135-AC4133,1)/AC4133)</f>
        <v>-5.8299731182795703E-2</v>
      </c>
      <c r="AE4135" s="113" t="s">
        <v>800</v>
      </c>
      <c r="AF4135" s="60"/>
    </row>
    <row r="4136" spans="1:32">
      <c r="A4136" s="99" t="s">
        <v>803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7"/>
        <v>560.48</v>
      </c>
      <c r="Y4136" s="14">
        <f t="shared" si="1328"/>
        <v>0</v>
      </c>
      <c r="Z4136" s="14">
        <f t="shared" si="1329"/>
        <v>0</v>
      </c>
      <c r="AA4136" s="14">
        <f t="shared" si="1330"/>
        <v>0</v>
      </c>
      <c r="AB4136" s="14">
        <f t="shared" ref="AB4136:AB4148" si="1336">R4136+W4136</f>
        <v>0</v>
      </c>
      <c r="AC4136" s="15">
        <f t="shared" si="1335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804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7"/>
        <v>560.48</v>
      </c>
      <c r="Y4137" s="14">
        <f t="shared" si="1328"/>
        <v>0</v>
      </c>
      <c r="Z4137" s="14">
        <f t="shared" si="1329"/>
        <v>0</v>
      </c>
      <c r="AA4137" s="14">
        <f t="shared" si="1330"/>
        <v>0</v>
      </c>
      <c r="AB4137" s="14">
        <f t="shared" si="1336"/>
        <v>0</v>
      </c>
      <c r="AC4137" s="15">
        <f t="shared" si="1335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654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7"/>
        <v>560.48</v>
      </c>
      <c r="Y4138" s="14">
        <f t="shared" si="1328"/>
        <v>0</v>
      </c>
      <c r="Z4138" s="14">
        <f t="shared" si="1329"/>
        <v>0</v>
      </c>
      <c r="AA4138" s="14">
        <f t="shared" si="1330"/>
        <v>0</v>
      </c>
      <c r="AB4138" s="14">
        <f t="shared" si="1336"/>
        <v>0</v>
      </c>
      <c r="AC4138" s="15">
        <f t="shared" si="1335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595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7"/>
        <v>193.44</v>
      </c>
      <c r="Y4139" s="14">
        <f t="shared" si="1328"/>
        <v>465</v>
      </c>
      <c r="Z4139" s="14">
        <f t="shared" si="1329"/>
        <v>0</v>
      </c>
      <c r="AA4139" s="14">
        <f t="shared" si="1330"/>
        <v>0</v>
      </c>
      <c r="AB4139" s="14">
        <f t="shared" si="1336"/>
        <v>0</v>
      </c>
      <c r="AC4139" s="15">
        <f t="shared" si="1335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830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7"/>
        <v>193.44</v>
      </c>
      <c r="Y4140" s="14">
        <f t="shared" si="1328"/>
        <v>0</v>
      </c>
      <c r="Z4140" s="14">
        <f t="shared" si="1329"/>
        <v>465</v>
      </c>
      <c r="AA4140" s="14">
        <f t="shared" si="1330"/>
        <v>0</v>
      </c>
      <c r="AB4140" s="14">
        <f t="shared" si="1336"/>
        <v>0</v>
      </c>
      <c r="AC4140" s="15">
        <f t="shared" si="1335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831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7"/>
        <v>193.44</v>
      </c>
      <c r="Y4141" s="14">
        <f t="shared" si="1328"/>
        <v>0</v>
      </c>
      <c r="Z4141" s="14">
        <f t="shared" si="1329"/>
        <v>0</v>
      </c>
      <c r="AA4141" s="14">
        <f t="shared" si="1330"/>
        <v>465</v>
      </c>
      <c r="AB4141" s="14">
        <f t="shared" si="1336"/>
        <v>0</v>
      </c>
      <c r="AC4141" s="15">
        <f t="shared" si="1335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832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7"/>
        <v>193.44</v>
      </c>
      <c r="Y4142" s="14">
        <f t="shared" si="1328"/>
        <v>0</v>
      </c>
      <c r="Z4142" s="14">
        <f t="shared" si="1329"/>
        <v>0</v>
      </c>
      <c r="AA4142" s="14">
        <f t="shared" si="1330"/>
        <v>0</v>
      </c>
      <c r="AB4142" s="14">
        <f t="shared" si="1336"/>
        <v>465</v>
      </c>
      <c r="AC4142" s="15">
        <f t="shared" si="1335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833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327"/>
        <v>688.2</v>
      </c>
      <c r="Y4143" s="14">
        <f t="shared" si="1328"/>
        <v>0</v>
      </c>
      <c r="Z4143" s="14">
        <f t="shared" si="1329"/>
        <v>0</v>
      </c>
      <c r="AA4143" s="14">
        <f t="shared" si="1330"/>
        <v>0</v>
      </c>
      <c r="AB4143" s="14">
        <f t="shared" si="1336"/>
        <v>0</v>
      </c>
      <c r="AC4143" s="15">
        <f t="shared" si="1335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834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7"/>
        <v>688.2</v>
      </c>
      <c r="Y4144" s="14">
        <f t="shared" si="1328"/>
        <v>0</v>
      </c>
      <c r="Z4144" s="14">
        <f t="shared" si="1329"/>
        <v>0</v>
      </c>
      <c r="AA4144" s="14">
        <f t="shared" si="1330"/>
        <v>0</v>
      </c>
      <c r="AB4144" s="14">
        <f t="shared" si="1336"/>
        <v>0</v>
      </c>
      <c r="AC4144" s="15">
        <f t="shared" si="1335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7"/>
        <v>688.2</v>
      </c>
      <c r="Y4145" s="14">
        <f t="shared" si="1328"/>
        <v>0</v>
      </c>
      <c r="Z4145" s="14">
        <f t="shared" si="1329"/>
        <v>0</v>
      </c>
      <c r="AA4145" s="14">
        <f t="shared" si="1330"/>
        <v>0</v>
      </c>
      <c r="AB4145" s="14">
        <f t="shared" si="1336"/>
        <v>0</v>
      </c>
      <c r="AC4145" s="15">
        <f t="shared" si="1335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7"/>
        <v>744</v>
      </c>
      <c r="Y4146" s="14">
        <f t="shared" si="1328"/>
        <v>0</v>
      </c>
      <c r="Z4146" s="14">
        <f t="shared" si="1329"/>
        <v>0</v>
      </c>
      <c r="AA4146" s="14">
        <f t="shared" si="1330"/>
        <v>0</v>
      </c>
      <c r="AB4146" s="14">
        <f t="shared" si="1336"/>
        <v>0</v>
      </c>
      <c r="AC4146" s="15">
        <f t="shared" si="1335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7"/>
        <v>659.68000000000006</v>
      </c>
      <c r="Y4147" s="14">
        <f t="shared" si="1328"/>
        <v>0</v>
      </c>
      <c r="Z4147" s="14">
        <f t="shared" si="1329"/>
        <v>0</v>
      </c>
      <c r="AA4147" s="14">
        <f t="shared" si="1330"/>
        <v>0</v>
      </c>
      <c r="AB4147" s="14">
        <f t="shared" si="1336"/>
        <v>0</v>
      </c>
      <c r="AC4147" s="15">
        <f t="shared" si="1335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7"/>
        <v>612</v>
      </c>
      <c r="Y4148" s="52">
        <f t="shared" si="1328"/>
        <v>0</v>
      </c>
      <c r="Z4148" s="52">
        <f t="shared" si="1329"/>
        <v>0</v>
      </c>
      <c r="AA4148" s="52">
        <f t="shared" si="1330"/>
        <v>0</v>
      </c>
      <c r="AB4148" s="52">
        <f t="shared" si="1336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801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7"/>
        <v>742.56000000000006</v>
      </c>
      <c r="Y4149" s="14">
        <f t="shared" si="1328"/>
        <v>0</v>
      </c>
      <c r="Z4149" s="14">
        <f t="shared" si="1329"/>
        <v>0</v>
      </c>
      <c r="AA4149" s="14">
        <f t="shared" si="1330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802</v>
      </c>
      <c r="B4150" s="89">
        <v>16</v>
      </c>
      <c r="C4150" s="21" t="s">
        <v>835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7"/>
        <v>571.20000000000005</v>
      </c>
      <c r="Y4150" s="14">
        <f t="shared" si="1328"/>
        <v>0</v>
      </c>
      <c r="Z4150" s="14">
        <f t="shared" si="1329"/>
        <v>0</v>
      </c>
      <c r="AA4150" s="14">
        <f t="shared" si="1330"/>
        <v>0</v>
      </c>
      <c r="AB4150" s="14">
        <f>R4150+W4150</f>
        <v>0</v>
      </c>
      <c r="AC4150" s="15">
        <f t="shared" ref="AC4150:AC4162" si="1337">ROUND(X4150+Y4150+Z4150+AA4150+AB4150,1)</f>
        <v>571.20000000000005</v>
      </c>
      <c r="AD4150" s="48">
        <f>(ROUND(AC4150-AC4148,1)/AC4148)</f>
        <v>-6.6666666666666666E-2</v>
      </c>
      <c r="AE4150" s="113" t="s">
        <v>800</v>
      </c>
      <c r="AF4150" s="60"/>
    </row>
    <row r="4151" spans="1:32">
      <c r="A4151" s="99" t="s">
        <v>803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7"/>
        <v>571.20000000000005</v>
      </c>
      <c r="Y4151" s="14">
        <f t="shared" si="1328"/>
        <v>0</v>
      </c>
      <c r="Z4151" s="14">
        <f t="shared" si="1329"/>
        <v>0</v>
      </c>
      <c r="AA4151" s="14">
        <f t="shared" si="1330"/>
        <v>0</v>
      </c>
      <c r="AB4151" s="14">
        <f t="shared" ref="AB4151:AB4163" si="1338">R4151+W4151</f>
        <v>0</v>
      </c>
      <c r="AC4151" s="15">
        <f t="shared" si="1337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804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7"/>
        <v>571.20000000000005</v>
      </c>
      <c r="Y4152" s="14">
        <f t="shared" si="1328"/>
        <v>0</v>
      </c>
      <c r="Z4152" s="14">
        <f t="shared" si="1329"/>
        <v>0</v>
      </c>
      <c r="AA4152" s="14">
        <f t="shared" si="1330"/>
        <v>0</v>
      </c>
      <c r="AB4152" s="14">
        <f t="shared" si="1338"/>
        <v>0</v>
      </c>
      <c r="AC4152" s="15">
        <f t="shared" si="1337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654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7"/>
        <v>571.20000000000005</v>
      </c>
      <c r="Y4153" s="14">
        <f t="shared" si="1328"/>
        <v>0</v>
      </c>
      <c r="Z4153" s="14">
        <f t="shared" si="1329"/>
        <v>0</v>
      </c>
      <c r="AA4153" s="14">
        <f t="shared" si="1330"/>
        <v>0</v>
      </c>
      <c r="AB4153" s="14">
        <f t="shared" si="1338"/>
        <v>0</v>
      </c>
      <c r="AC4153" s="15">
        <f t="shared" si="1337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595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7"/>
        <v>198.89999999999998</v>
      </c>
      <c r="Y4154" s="14">
        <f t="shared" si="1328"/>
        <v>474.3</v>
      </c>
      <c r="Z4154" s="14">
        <f t="shared" si="1329"/>
        <v>0</v>
      </c>
      <c r="AA4154" s="14">
        <f t="shared" si="1330"/>
        <v>0</v>
      </c>
      <c r="AB4154" s="14">
        <f t="shared" si="1338"/>
        <v>0</v>
      </c>
      <c r="AC4154" s="15">
        <f t="shared" si="1337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830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7"/>
        <v>198.89999999999998</v>
      </c>
      <c r="Y4155" s="14">
        <f t="shared" si="1328"/>
        <v>0</v>
      </c>
      <c r="Z4155" s="14">
        <f t="shared" si="1329"/>
        <v>474.3</v>
      </c>
      <c r="AA4155" s="14">
        <f t="shared" si="1330"/>
        <v>0</v>
      </c>
      <c r="AB4155" s="14">
        <f t="shared" si="1338"/>
        <v>0</v>
      </c>
      <c r="AC4155" s="15">
        <f t="shared" si="1337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831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7"/>
        <v>198.89999999999998</v>
      </c>
      <c r="Y4156" s="14">
        <f t="shared" si="1328"/>
        <v>0</v>
      </c>
      <c r="Z4156" s="14">
        <f t="shared" si="1329"/>
        <v>0</v>
      </c>
      <c r="AA4156" s="14">
        <f t="shared" si="1330"/>
        <v>474.3</v>
      </c>
      <c r="AB4156" s="14">
        <f t="shared" si="1338"/>
        <v>0</v>
      </c>
      <c r="AC4156" s="15">
        <f t="shared" si="1337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832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7"/>
        <v>198.89999999999998</v>
      </c>
      <c r="Y4157" s="14">
        <f t="shared" si="1328"/>
        <v>0</v>
      </c>
      <c r="Z4157" s="14">
        <f t="shared" si="1329"/>
        <v>0</v>
      </c>
      <c r="AA4157" s="14">
        <f t="shared" si="1330"/>
        <v>0</v>
      </c>
      <c r="AB4157" s="14">
        <f t="shared" si="1338"/>
        <v>474.3</v>
      </c>
      <c r="AC4157" s="15">
        <f t="shared" si="1337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833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327"/>
        <v>703.8</v>
      </c>
      <c r="Y4158" s="14">
        <f t="shared" si="1328"/>
        <v>0</v>
      </c>
      <c r="Z4158" s="14">
        <f t="shared" si="1329"/>
        <v>0</v>
      </c>
      <c r="AA4158" s="14">
        <f t="shared" si="1330"/>
        <v>0</v>
      </c>
      <c r="AB4158" s="14">
        <f t="shared" si="1338"/>
        <v>0</v>
      </c>
      <c r="AC4158" s="15">
        <f t="shared" si="1337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834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7"/>
        <v>703.8</v>
      </c>
      <c r="Y4159" s="14">
        <f t="shared" si="1328"/>
        <v>0</v>
      </c>
      <c r="Z4159" s="14">
        <f t="shared" si="1329"/>
        <v>0</v>
      </c>
      <c r="AA4159" s="14">
        <f t="shared" si="1330"/>
        <v>0</v>
      </c>
      <c r="AB4159" s="14">
        <f t="shared" si="1338"/>
        <v>0</v>
      </c>
      <c r="AC4159" s="15">
        <f t="shared" si="1337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7"/>
        <v>703.8</v>
      </c>
      <c r="Y4160" s="14">
        <f t="shared" si="1328"/>
        <v>0</v>
      </c>
      <c r="Z4160" s="14">
        <f t="shared" si="1329"/>
        <v>0</v>
      </c>
      <c r="AA4160" s="14">
        <f t="shared" si="1330"/>
        <v>0</v>
      </c>
      <c r="AB4160" s="14">
        <f t="shared" si="1338"/>
        <v>0</v>
      </c>
      <c r="AC4160" s="15">
        <f t="shared" si="1337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7"/>
        <v>713.18400000000008</v>
      </c>
      <c r="Y4161" s="14">
        <f t="shared" si="1328"/>
        <v>0</v>
      </c>
      <c r="Z4161" s="14">
        <f t="shared" si="1329"/>
        <v>0</v>
      </c>
      <c r="AA4161" s="14">
        <f t="shared" si="1330"/>
        <v>0</v>
      </c>
      <c r="AB4161" s="14">
        <f t="shared" si="1338"/>
        <v>0</v>
      </c>
      <c r="AC4161" s="15">
        <f t="shared" si="1337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7"/>
        <v>713.18400000000008</v>
      </c>
      <c r="Y4162" s="14">
        <f t="shared" si="1328"/>
        <v>0</v>
      </c>
      <c r="Z4162" s="14">
        <f t="shared" si="1329"/>
        <v>0</v>
      </c>
      <c r="AA4162" s="14">
        <f t="shared" si="1330"/>
        <v>0</v>
      </c>
      <c r="AB4162" s="14">
        <f t="shared" si="1338"/>
        <v>0</v>
      </c>
      <c r="AC4162" s="15">
        <f t="shared" si="1337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9">N4163+S4163</f>
        <v>589.6</v>
      </c>
      <c r="Y4163" s="52">
        <f t="shared" ref="Y4163:Y4253" si="1340">O4163+T4163</f>
        <v>0</v>
      </c>
      <c r="Z4163" s="52">
        <f t="shared" ref="Z4163:Z4253" si="1341">P4163+U4163</f>
        <v>0</v>
      </c>
      <c r="AA4163" s="52">
        <f t="shared" ref="AA4163:AA4253" si="1342">Q4163+V4163</f>
        <v>0</v>
      </c>
      <c r="AB4163" s="52">
        <f t="shared" si="1338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801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9"/>
        <v>686.08</v>
      </c>
      <c r="Y4164" s="14">
        <f t="shared" si="1340"/>
        <v>0</v>
      </c>
      <c r="Z4164" s="14">
        <f t="shared" si="1341"/>
        <v>0</v>
      </c>
      <c r="AA4164" s="14">
        <f t="shared" si="1342"/>
        <v>0</v>
      </c>
      <c r="AB4164" s="14">
        <f t="shared" ref="AB4164:AB4180" si="1343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802</v>
      </c>
      <c r="B4165" s="87">
        <v>10</v>
      </c>
      <c r="C4165" s="21" t="s">
        <v>835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9"/>
        <v>557.44000000000005</v>
      </c>
      <c r="Y4165" s="14">
        <f t="shared" si="1340"/>
        <v>0</v>
      </c>
      <c r="Z4165" s="14">
        <f t="shared" si="1341"/>
        <v>0</v>
      </c>
      <c r="AA4165" s="14">
        <f t="shared" si="1342"/>
        <v>0</v>
      </c>
      <c r="AB4165" s="14">
        <f t="shared" si="1343"/>
        <v>0</v>
      </c>
      <c r="AC4165" s="15">
        <f t="shared" ref="AC4165:AC4193" si="1344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803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9"/>
        <v>557.44000000000005</v>
      </c>
      <c r="Y4166" s="14">
        <f t="shared" si="1340"/>
        <v>0</v>
      </c>
      <c r="Z4166" s="14">
        <f t="shared" si="1341"/>
        <v>0</v>
      </c>
      <c r="AA4166" s="14">
        <f t="shared" si="1342"/>
        <v>0</v>
      </c>
      <c r="AB4166" s="14">
        <f t="shared" si="1343"/>
        <v>0</v>
      </c>
      <c r="AC4166" s="15">
        <f t="shared" si="1344"/>
        <v>557.4</v>
      </c>
      <c r="AD4166" s="48">
        <f>(ROUND(AC4166-AC4163,1)/AC4163)</f>
        <v>-5.4613297150610585E-2</v>
      </c>
      <c r="AE4166" s="113" t="s">
        <v>800</v>
      </c>
      <c r="AF4166" s="60"/>
    </row>
    <row r="4167" spans="1:32">
      <c r="A4167" s="99" t="s">
        <v>804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9"/>
        <v>557.44000000000005</v>
      </c>
      <c r="Y4167" s="14">
        <f t="shared" si="1340"/>
        <v>0</v>
      </c>
      <c r="Z4167" s="14">
        <f t="shared" si="1341"/>
        <v>0</v>
      </c>
      <c r="AA4167" s="14">
        <f t="shared" si="1342"/>
        <v>0</v>
      </c>
      <c r="AB4167" s="14">
        <f t="shared" si="1343"/>
        <v>0</v>
      </c>
      <c r="AC4167" s="15">
        <f t="shared" si="1344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654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9"/>
        <v>557.44000000000005</v>
      </c>
      <c r="Y4168" s="14">
        <f t="shared" si="1340"/>
        <v>0</v>
      </c>
      <c r="Z4168" s="14">
        <f t="shared" si="1341"/>
        <v>0</v>
      </c>
      <c r="AA4168" s="14">
        <f t="shared" si="1342"/>
        <v>0</v>
      </c>
      <c r="AB4168" s="14">
        <f t="shared" si="1343"/>
        <v>0</v>
      </c>
      <c r="AC4168" s="15">
        <f t="shared" si="1344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595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9"/>
        <v>191.62</v>
      </c>
      <c r="Y4169" s="14">
        <f t="shared" si="1340"/>
        <v>462.29999999999995</v>
      </c>
      <c r="Z4169" s="14">
        <f t="shared" si="1341"/>
        <v>0</v>
      </c>
      <c r="AA4169" s="14">
        <f t="shared" si="1342"/>
        <v>0</v>
      </c>
      <c r="AB4169" s="14">
        <f t="shared" si="1343"/>
        <v>0</v>
      </c>
      <c r="AC4169" s="15">
        <f t="shared" si="1344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830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9"/>
        <v>191.62</v>
      </c>
      <c r="Y4170" s="14">
        <f t="shared" si="1340"/>
        <v>0</v>
      </c>
      <c r="Z4170" s="14">
        <f t="shared" si="1341"/>
        <v>462.29999999999995</v>
      </c>
      <c r="AA4170" s="14">
        <f t="shared" si="1342"/>
        <v>0</v>
      </c>
      <c r="AB4170" s="14">
        <f t="shared" si="1343"/>
        <v>0</v>
      </c>
      <c r="AC4170" s="15">
        <f t="shared" si="1344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831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9"/>
        <v>191.62</v>
      </c>
      <c r="Y4171" s="14">
        <f t="shared" si="1340"/>
        <v>0</v>
      </c>
      <c r="Z4171" s="14">
        <f t="shared" si="1341"/>
        <v>0</v>
      </c>
      <c r="AA4171" s="14">
        <f t="shared" si="1342"/>
        <v>462.29999999999995</v>
      </c>
      <c r="AB4171" s="14">
        <f t="shared" si="1343"/>
        <v>0</v>
      </c>
      <c r="AC4171" s="15">
        <f t="shared" si="1344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832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9"/>
        <v>191.62</v>
      </c>
      <c r="Y4172" s="14">
        <f t="shared" si="1340"/>
        <v>0</v>
      </c>
      <c r="Z4172" s="14">
        <f t="shared" si="1341"/>
        <v>0</v>
      </c>
      <c r="AA4172" s="14">
        <f t="shared" si="1342"/>
        <v>0</v>
      </c>
      <c r="AB4172" s="14">
        <f t="shared" si="1343"/>
        <v>462.29999999999995</v>
      </c>
      <c r="AC4172" s="15">
        <f t="shared" si="1344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833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39"/>
        <v>683.4</v>
      </c>
      <c r="Y4173" s="14">
        <f t="shared" si="1340"/>
        <v>0</v>
      </c>
      <c r="Z4173" s="14">
        <f t="shared" si="1341"/>
        <v>0</v>
      </c>
      <c r="AA4173" s="14">
        <f t="shared" si="1342"/>
        <v>0</v>
      </c>
      <c r="AB4173" s="14">
        <f t="shared" si="1343"/>
        <v>0</v>
      </c>
      <c r="AC4173" s="15">
        <f t="shared" si="1344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834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9"/>
        <v>683.4</v>
      </c>
      <c r="Y4174" s="14">
        <f t="shared" si="1340"/>
        <v>0</v>
      </c>
      <c r="Z4174" s="14">
        <f t="shared" si="1341"/>
        <v>0</v>
      </c>
      <c r="AA4174" s="14">
        <f t="shared" si="1342"/>
        <v>0</v>
      </c>
      <c r="AB4174" s="14">
        <f t="shared" si="1343"/>
        <v>0</v>
      </c>
      <c r="AC4174" s="15">
        <f t="shared" si="1344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9"/>
        <v>683.4</v>
      </c>
      <c r="Y4175" s="14">
        <f t="shared" si="1340"/>
        <v>0</v>
      </c>
      <c r="Z4175" s="14">
        <f t="shared" si="1341"/>
        <v>0</v>
      </c>
      <c r="AA4175" s="14">
        <f t="shared" si="1342"/>
        <v>0</v>
      </c>
      <c r="AB4175" s="14">
        <f t="shared" si="1343"/>
        <v>0</v>
      </c>
      <c r="AC4175" s="15">
        <f t="shared" si="1344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9"/>
        <v>636.76800000000003</v>
      </c>
      <c r="Y4176" s="14">
        <f t="shared" si="1340"/>
        <v>0</v>
      </c>
      <c r="Z4176" s="14">
        <f t="shared" si="1341"/>
        <v>0</v>
      </c>
      <c r="AA4176" s="14">
        <f t="shared" si="1342"/>
        <v>0</v>
      </c>
      <c r="AB4176" s="14">
        <f t="shared" si="1343"/>
        <v>0</v>
      </c>
      <c r="AC4176" s="15">
        <f t="shared" si="1344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9"/>
        <v>753.6160000000001</v>
      </c>
      <c r="Y4177" s="14">
        <f t="shared" si="1340"/>
        <v>0</v>
      </c>
      <c r="Z4177" s="14">
        <f t="shared" si="1341"/>
        <v>0</v>
      </c>
      <c r="AA4177" s="14">
        <f t="shared" si="1342"/>
        <v>0</v>
      </c>
      <c r="AB4177" s="14">
        <f t="shared" si="1343"/>
        <v>0</v>
      </c>
      <c r="AC4177" s="15">
        <f t="shared" si="1344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9"/>
        <v>613.6</v>
      </c>
      <c r="Y4178" s="52">
        <f t="shared" si="1340"/>
        <v>0</v>
      </c>
      <c r="Z4178" s="52">
        <f t="shared" si="1341"/>
        <v>0</v>
      </c>
      <c r="AA4178" s="52">
        <f t="shared" si="1342"/>
        <v>0</v>
      </c>
      <c r="AB4178" s="52">
        <f t="shared" si="1343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801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9"/>
        <v>708</v>
      </c>
      <c r="Y4179" s="14">
        <f t="shared" si="1340"/>
        <v>0</v>
      </c>
      <c r="Z4179" s="14">
        <f t="shared" si="1341"/>
        <v>0</v>
      </c>
      <c r="AA4179" s="14">
        <f t="shared" si="1342"/>
        <v>0</v>
      </c>
      <c r="AB4179" s="14">
        <f t="shared" si="1343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802</v>
      </c>
      <c r="B4180" s="89">
        <v>18</v>
      </c>
      <c r="C4180" s="21" t="s">
        <v>835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9"/>
        <v>575.83999999999992</v>
      </c>
      <c r="Y4180" s="14">
        <f t="shared" si="1340"/>
        <v>0</v>
      </c>
      <c r="Z4180" s="14">
        <f t="shared" si="1341"/>
        <v>0</v>
      </c>
      <c r="AA4180" s="14">
        <f t="shared" si="1342"/>
        <v>0</v>
      </c>
      <c r="AB4180" s="14">
        <f t="shared" si="1343"/>
        <v>0</v>
      </c>
      <c r="AC4180" s="15">
        <f t="shared" ref="AC4180:AC4192" si="1345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803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9"/>
        <v>575.83999999999992</v>
      </c>
      <c r="Y4181" s="14">
        <f t="shared" si="1340"/>
        <v>0</v>
      </c>
      <c r="Z4181" s="14">
        <f t="shared" si="1341"/>
        <v>0</v>
      </c>
      <c r="AA4181" s="14">
        <f t="shared" si="1342"/>
        <v>0</v>
      </c>
      <c r="AB4181" s="14">
        <f t="shared" ref="AB4181:AB4192" si="1346">R4181+W4181</f>
        <v>0</v>
      </c>
      <c r="AC4181" s="15">
        <f t="shared" si="1345"/>
        <v>575.79999999999995</v>
      </c>
      <c r="AD4181" s="48">
        <f>(ROUND(AC4181-AC4178,1)/AC4178)</f>
        <v>-6.1603650586701426E-2</v>
      </c>
      <c r="AE4181" s="113" t="s">
        <v>800</v>
      </c>
      <c r="AF4181" s="60"/>
    </row>
    <row r="4182" spans="1:32">
      <c r="A4182" s="99" t="s">
        <v>804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9"/>
        <v>575.83999999999992</v>
      </c>
      <c r="Y4182" s="14">
        <f t="shared" si="1340"/>
        <v>0</v>
      </c>
      <c r="Z4182" s="14">
        <f t="shared" si="1341"/>
        <v>0</v>
      </c>
      <c r="AA4182" s="14">
        <f t="shared" si="1342"/>
        <v>0</v>
      </c>
      <c r="AB4182" s="14">
        <f t="shared" si="1346"/>
        <v>0</v>
      </c>
      <c r="AC4182" s="15">
        <f t="shared" si="1345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654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9"/>
        <v>575.83999999999992</v>
      </c>
      <c r="Y4183" s="14">
        <f t="shared" si="1340"/>
        <v>0</v>
      </c>
      <c r="Z4183" s="14">
        <f t="shared" si="1341"/>
        <v>0</v>
      </c>
      <c r="AA4183" s="14">
        <f t="shared" si="1342"/>
        <v>0</v>
      </c>
      <c r="AB4183" s="14">
        <f t="shared" si="1346"/>
        <v>0</v>
      </c>
      <c r="AC4183" s="15">
        <f t="shared" si="1345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595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9"/>
        <v>199.42000000000002</v>
      </c>
      <c r="Y4184" s="14">
        <f t="shared" si="1340"/>
        <v>477.9</v>
      </c>
      <c r="Z4184" s="14">
        <f t="shared" si="1341"/>
        <v>0</v>
      </c>
      <c r="AA4184" s="14">
        <f t="shared" si="1342"/>
        <v>0</v>
      </c>
      <c r="AB4184" s="14">
        <f t="shared" si="1346"/>
        <v>0</v>
      </c>
      <c r="AC4184" s="15">
        <f t="shared" si="1345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830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9"/>
        <v>199.42000000000002</v>
      </c>
      <c r="Y4185" s="14">
        <f t="shared" si="1340"/>
        <v>0</v>
      </c>
      <c r="Z4185" s="14">
        <f t="shared" si="1341"/>
        <v>477.9</v>
      </c>
      <c r="AA4185" s="14">
        <f t="shared" si="1342"/>
        <v>0</v>
      </c>
      <c r="AB4185" s="14">
        <f t="shared" si="1346"/>
        <v>0</v>
      </c>
      <c r="AC4185" s="15">
        <f t="shared" si="1345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831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9"/>
        <v>199.42000000000002</v>
      </c>
      <c r="Y4186" s="14">
        <f t="shared" si="1340"/>
        <v>0</v>
      </c>
      <c r="Z4186" s="14">
        <f t="shared" si="1341"/>
        <v>0</v>
      </c>
      <c r="AA4186" s="14">
        <f t="shared" si="1342"/>
        <v>477.9</v>
      </c>
      <c r="AB4186" s="14">
        <f t="shared" si="1346"/>
        <v>0</v>
      </c>
      <c r="AC4186" s="15">
        <f t="shared" si="1345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832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9"/>
        <v>199.42000000000002</v>
      </c>
      <c r="Y4187" s="14">
        <f t="shared" si="1340"/>
        <v>0</v>
      </c>
      <c r="Z4187" s="14">
        <f t="shared" si="1341"/>
        <v>0</v>
      </c>
      <c r="AA4187" s="14">
        <f t="shared" si="1342"/>
        <v>0</v>
      </c>
      <c r="AB4187" s="14">
        <f t="shared" si="1346"/>
        <v>477.9</v>
      </c>
      <c r="AC4187" s="15">
        <f t="shared" si="1345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833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39"/>
        <v>708</v>
      </c>
      <c r="Y4188" s="14">
        <f t="shared" si="1340"/>
        <v>0</v>
      </c>
      <c r="Z4188" s="14">
        <f t="shared" si="1341"/>
        <v>0</v>
      </c>
      <c r="AA4188" s="14">
        <f t="shared" si="1342"/>
        <v>0</v>
      </c>
      <c r="AB4188" s="14">
        <f t="shared" si="1346"/>
        <v>0</v>
      </c>
      <c r="AC4188" s="15">
        <f t="shared" si="1345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834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9"/>
        <v>708</v>
      </c>
      <c r="Y4189" s="14">
        <f t="shared" si="1340"/>
        <v>0</v>
      </c>
      <c r="Z4189" s="14">
        <f t="shared" si="1341"/>
        <v>0</v>
      </c>
      <c r="AA4189" s="14">
        <f t="shared" si="1342"/>
        <v>0</v>
      </c>
      <c r="AB4189" s="14">
        <f t="shared" si="1346"/>
        <v>0</v>
      </c>
      <c r="AC4189" s="15">
        <f t="shared" si="1345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9"/>
        <v>708</v>
      </c>
      <c r="Y4190" s="14">
        <f t="shared" si="1340"/>
        <v>0</v>
      </c>
      <c r="Z4190" s="14">
        <f t="shared" si="1341"/>
        <v>0</v>
      </c>
      <c r="AA4190" s="14">
        <f t="shared" si="1342"/>
        <v>0</v>
      </c>
      <c r="AB4190" s="14">
        <f t="shared" si="1346"/>
        <v>0</v>
      </c>
      <c r="AC4190" s="15">
        <f t="shared" si="1345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9"/>
        <v>767.47199999999998</v>
      </c>
      <c r="Y4191" s="14">
        <f t="shared" si="1340"/>
        <v>0</v>
      </c>
      <c r="Z4191" s="14">
        <f t="shared" si="1341"/>
        <v>0</v>
      </c>
      <c r="AA4191" s="14">
        <f t="shared" si="1342"/>
        <v>0</v>
      </c>
      <c r="AB4191" s="14">
        <f t="shared" si="1346"/>
        <v>0</v>
      </c>
      <c r="AC4191" s="15">
        <f t="shared" si="1345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9"/>
        <v>673.07200000000012</v>
      </c>
      <c r="Y4192" s="14">
        <f t="shared" si="1340"/>
        <v>0</v>
      </c>
      <c r="Z4192" s="14">
        <f t="shared" si="1341"/>
        <v>0</v>
      </c>
      <c r="AA4192" s="14">
        <f t="shared" si="1342"/>
        <v>0</v>
      </c>
      <c r="AB4192" s="14">
        <f t="shared" si="1346"/>
        <v>0</v>
      </c>
      <c r="AC4192" s="15">
        <f t="shared" si="1345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9"/>
        <v>672</v>
      </c>
      <c r="Y4193" s="52">
        <f t="shared" si="1340"/>
        <v>0</v>
      </c>
      <c r="Z4193" s="52">
        <f t="shared" si="1341"/>
        <v>0</v>
      </c>
      <c r="AA4193" s="52">
        <f t="shared" si="1342"/>
        <v>0</v>
      </c>
      <c r="AB4193" s="52">
        <f>R4193+W4193</f>
        <v>0</v>
      </c>
      <c r="AC4193" s="53">
        <f t="shared" si="1344"/>
        <v>672</v>
      </c>
      <c r="AD4193" s="58" t="s">
        <v>329</v>
      </c>
      <c r="AE4193" s="113"/>
      <c r="AF4193" s="60"/>
    </row>
    <row r="4194" spans="1:32">
      <c r="A4194" s="99" t="s">
        <v>801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9"/>
        <v>806.4</v>
      </c>
      <c r="Y4194" s="14">
        <f t="shared" si="1340"/>
        <v>0</v>
      </c>
      <c r="Z4194" s="14">
        <f t="shared" si="1341"/>
        <v>0</v>
      </c>
      <c r="AA4194" s="14">
        <f t="shared" si="1342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802</v>
      </c>
      <c r="B4195" s="91">
        <v>12</v>
      </c>
      <c r="C4195" s="21" t="s">
        <v>835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9"/>
        <v>628.79999999999995</v>
      </c>
      <c r="Y4195" s="14">
        <f t="shared" si="1340"/>
        <v>0</v>
      </c>
      <c r="Z4195" s="14">
        <f t="shared" si="1341"/>
        <v>0</v>
      </c>
      <c r="AA4195" s="14">
        <f t="shared" si="1342"/>
        <v>0</v>
      </c>
      <c r="AB4195" s="14">
        <f>R4195+W4195</f>
        <v>0</v>
      </c>
      <c r="AC4195" s="15">
        <f t="shared" ref="AC4195:AC4207" si="1347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803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9"/>
        <v>628.79999999999995</v>
      </c>
      <c r="Y4196" s="14">
        <f t="shared" si="1340"/>
        <v>0</v>
      </c>
      <c r="Z4196" s="14">
        <f t="shared" si="1341"/>
        <v>0</v>
      </c>
      <c r="AA4196" s="14">
        <f t="shared" si="1342"/>
        <v>0</v>
      </c>
      <c r="AB4196" s="14">
        <f t="shared" ref="AB4196:AB4207" si="1348">R4196+W4196</f>
        <v>0</v>
      </c>
      <c r="AC4196" s="15">
        <f t="shared" si="1347"/>
        <v>628.79999999999995</v>
      </c>
      <c r="AD4196" s="48">
        <f>(ROUND(AC4196-AC4193,1)/AC4193)</f>
        <v>-6.4285714285714293E-2</v>
      </c>
      <c r="AE4196" s="113" t="s">
        <v>800</v>
      </c>
      <c r="AF4196" s="60"/>
    </row>
    <row r="4197" spans="1:32">
      <c r="A4197" s="99" t="s">
        <v>804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9"/>
        <v>628.79999999999995</v>
      </c>
      <c r="Y4197" s="14">
        <f t="shared" si="1340"/>
        <v>0</v>
      </c>
      <c r="Z4197" s="14">
        <f t="shared" si="1341"/>
        <v>0</v>
      </c>
      <c r="AA4197" s="14">
        <f t="shared" si="1342"/>
        <v>0</v>
      </c>
      <c r="AB4197" s="14">
        <f t="shared" si="1348"/>
        <v>0</v>
      </c>
      <c r="AC4197" s="15">
        <f t="shared" si="1347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654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9"/>
        <v>628.79999999999995</v>
      </c>
      <c r="Y4198" s="14">
        <f t="shared" si="1340"/>
        <v>0</v>
      </c>
      <c r="Z4198" s="14">
        <f t="shared" si="1341"/>
        <v>0</v>
      </c>
      <c r="AA4198" s="14">
        <f t="shared" si="1342"/>
        <v>0</v>
      </c>
      <c r="AB4198" s="14">
        <f t="shared" si="1348"/>
        <v>0</v>
      </c>
      <c r="AC4198" s="15">
        <f t="shared" si="1347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595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9"/>
        <v>156</v>
      </c>
      <c r="Y4199" s="14">
        <f t="shared" si="1340"/>
        <v>590.40000000000009</v>
      </c>
      <c r="Z4199" s="14">
        <f t="shared" si="1341"/>
        <v>0</v>
      </c>
      <c r="AA4199" s="14">
        <f t="shared" si="1342"/>
        <v>0</v>
      </c>
      <c r="AB4199" s="14">
        <f t="shared" si="1348"/>
        <v>0</v>
      </c>
      <c r="AC4199" s="15">
        <f t="shared" si="1347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830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9"/>
        <v>227.76</v>
      </c>
      <c r="Y4200" s="14">
        <f t="shared" si="1340"/>
        <v>0</v>
      </c>
      <c r="Z4200" s="14">
        <f t="shared" si="1341"/>
        <v>511.2</v>
      </c>
      <c r="AA4200" s="14">
        <f t="shared" si="1342"/>
        <v>0</v>
      </c>
      <c r="AB4200" s="14">
        <f t="shared" si="1348"/>
        <v>0</v>
      </c>
      <c r="AC4200" s="15">
        <f t="shared" si="1347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831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9"/>
        <v>277.68</v>
      </c>
      <c r="Y4201" s="14">
        <f t="shared" si="1340"/>
        <v>0</v>
      </c>
      <c r="Z4201" s="14">
        <f t="shared" si="1341"/>
        <v>0</v>
      </c>
      <c r="AA4201" s="14">
        <f t="shared" si="1342"/>
        <v>460.8</v>
      </c>
      <c r="AB4201" s="14">
        <f t="shared" si="1348"/>
        <v>0</v>
      </c>
      <c r="AC4201" s="15">
        <f t="shared" si="1347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832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9"/>
        <v>227.76</v>
      </c>
      <c r="Y4202" s="14">
        <f t="shared" si="1340"/>
        <v>0</v>
      </c>
      <c r="Z4202" s="14">
        <f t="shared" si="1341"/>
        <v>0</v>
      </c>
      <c r="AA4202" s="14">
        <f t="shared" si="1342"/>
        <v>0</v>
      </c>
      <c r="AB4202" s="14">
        <f t="shared" si="1348"/>
        <v>511.2</v>
      </c>
      <c r="AC4202" s="15">
        <f t="shared" si="1347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833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9"/>
        <v>774</v>
      </c>
      <c r="Y4203" s="14">
        <f t="shared" si="1340"/>
        <v>0</v>
      </c>
      <c r="Z4203" s="14">
        <f t="shared" si="1341"/>
        <v>0</v>
      </c>
      <c r="AA4203" s="14">
        <f t="shared" si="1342"/>
        <v>0</v>
      </c>
      <c r="AB4203" s="14">
        <f t="shared" si="1348"/>
        <v>0</v>
      </c>
      <c r="AC4203" s="15">
        <f t="shared" si="1347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834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9"/>
        <v>763.11</v>
      </c>
      <c r="Y4204" s="14">
        <f t="shared" si="1340"/>
        <v>0</v>
      </c>
      <c r="Z4204" s="14">
        <f t="shared" si="1341"/>
        <v>0</v>
      </c>
      <c r="AA4204" s="14">
        <f t="shared" si="1342"/>
        <v>0</v>
      </c>
      <c r="AB4204" s="14">
        <f t="shared" si="1348"/>
        <v>0</v>
      </c>
      <c r="AC4204" s="15">
        <f t="shared" si="1347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9"/>
        <v>763.11</v>
      </c>
      <c r="Y4205" s="14">
        <f t="shared" si="1340"/>
        <v>0</v>
      </c>
      <c r="Z4205" s="14">
        <f t="shared" si="1341"/>
        <v>0</v>
      </c>
      <c r="AA4205" s="14">
        <f t="shared" si="1342"/>
        <v>0</v>
      </c>
      <c r="AB4205" s="14">
        <f t="shared" si="1348"/>
        <v>0</v>
      </c>
      <c r="AC4205" s="15">
        <f t="shared" si="1347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9"/>
        <v>779.52</v>
      </c>
      <c r="Y4206" s="14">
        <f t="shared" si="1340"/>
        <v>0</v>
      </c>
      <c r="Z4206" s="14">
        <f t="shared" si="1341"/>
        <v>0</v>
      </c>
      <c r="AA4206" s="14">
        <f t="shared" si="1342"/>
        <v>0</v>
      </c>
      <c r="AB4206" s="14">
        <f t="shared" si="1348"/>
        <v>0</v>
      </c>
      <c r="AC4206" s="15">
        <f t="shared" si="1347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9"/>
        <v>787.19999999999993</v>
      </c>
      <c r="Y4207" s="14">
        <f t="shared" si="1340"/>
        <v>0</v>
      </c>
      <c r="Z4207" s="14">
        <f t="shared" si="1341"/>
        <v>0</v>
      </c>
      <c r="AA4207" s="14">
        <f t="shared" si="1342"/>
        <v>0</v>
      </c>
      <c r="AB4207" s="14">
        <f t="shared" si="1348"/>
        <v>0</v>
      </c>
      <c r="AC4207" s="15">
        <f t="shared" si="1347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9"/>
        <v>665.6</v>
      </c>
      <c r="Y4208" s="52">
        <f t="shared" si="1340"/>
        <v>0</v>
      </c>
      <c r="Z4208" s="52">
        <f t="shared" si="1341"/>
        <v>0</v>
      </c>
      <c r="AA4208" s="52">
        <f t="shared" si="1342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801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9"/>
        <v>768</v>
      </c>
      <c r="Y4209" s="14">
        <f t="shared" si="1340"/>
        <v>0</v>
      </c>
      <c r="Z4209" s="14">
        <f t="shared" si="1341"/>
        <v>0</v>
      </c>
      <c r="AA4209" s="14">
        <f t="shared" si="1342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802</v>
      </c>
      <c r="B4210" s="93">
        <v>26</v>
      </c>
      <c r="C4210" s="21" t="s">
        <v>835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9"/>
        <v>624.64</v>
      </c>
      <c r="Y4210" s="14">
        <f t="shared" si="1340"/>
        <v>0</v>
      </c>
      <c r="Z4210" s="14">
        <f t="shared" si="1341"/>
        <v>0</v>
      </c>
      <c r="AA4210" s="14">
        <f t="shared" si="1342"/>
        <v>0</v>
      </c>
      <c r="AB4210" s="14">
        <f>R4210+W4210</f>
        <v>0</v>
      </c>
      <c r="AC4210" s="15">
        <f t="shared" ref="AC4210:AC4222" si="1349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803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9"/>
        <v>624.64</v>
      </c>
      <c r="Y4211" s="14">
        <f t="shared" si="1340"/>
        <v>0</v>
      </c>
      <c r="Z4211" s="14">
        <f t="shared" si="1341"/>
        <v>0</v>
      </c>
      <c r="AA4211" s="14">
        <f t="shared" si="1342"/>
        <v>0</v>
      </c>
      <c r="AB4211" s="14">
        <f t="shared" ref="AB4211:AB4222" si="1350">R4211+W4211</f>
        <v>0</v>
      </c>
      <c r="AC4211" s="15">
        <f t="shared" si="1349"/>
        <v>624.6</v>
      </c>
      <c r="AD4211" s="48">
        <f>(ROUND(AC4211-AC4208,1)/AC4208)</f>
        <v>-6.1598557692307689E-2</v>
      </c>
      <c r="AE4211" s="113" t="s">
        <v>800</v>
      </c>
      <c r="AF4211" s="60"/>
    </row>
    <row r="4212" spans="1:32">
      <c r="A4212" s="99" t="s">
        <v>804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9"/>
        <v>624.64</v>
      </c>
      <c r="Y4212" s="14">
        <f t="shared" si="1340"/>
        <v>0</v>
      </c>
      <c r="Z4212" s="14">
        <f t="shared" si="1341"/>
        <v>0</v>
      </c>
      <c r="AA4212" s="14">
        <f t="shared" si="1342"/>
        <v>0</v>
      </c>
      <c r="AB4212" s="14">
        <f t="shared" si="1350"/>
        <v>0</v>
      </c>
      <c r="AC4212" s="15">
        <f t="shared" si="1349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654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9"/>
        <v>624.64</v>
      </c>
      <c r="Y4213" s="14">
        <f t="shared" si="1340"/>
        <v>0</v>
      </c>
      <c r="Z4213" s="14">
        <f t="shared" si="1341"/>
        <v>0</v>
      </c>
      <c r="AA4213" s="14">
        <f t="shared" si="1342"/>
        <v>0</v>
      </c>
      <c r="AB4213" s="14">
        <f t="shared" si="1350"/>
        <v>0</v>
      </c>
      <c r="AC4213" s="15">
        <f t="shared" si="1349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595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9"/>
        <v>216.32</v>
      </c>
      <c r="Y4214" s="14">
        <f t="shared" si="1340"/>
        <v>518.4</v>
      </c>
      <c r="Z4214" s="14">
        <f t="shared" si="1341"/>
        <v>0</v>
      </c>
      <c r="AA4214" s="14">
        <f t="shared" si="1342"/>
        <v>0</v>
      </c>
      <c r="AB4214" s="14">
        <f t="shared" si="1350"/>
        <v>0</v>
      </c>
      <c r="AC4214" s="15">
        <f t="shared" si="1349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830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9"/>
        <v>216.32</v>
      </c>
      <c r="Y4215" s="14">
        <f t="shared" si="1340"/>
        <v>0</v>
      </c>
      <c r="Z4215" s="14">
        <f t="shared" si="1341"/>
        <v>518.4</v>
      </c>
      <c r="AA4215" s="14">
        <f t="shared" si="1342"/>
        <v>0</v>
      </c>
      <c r="AB4215" s="14">
        <f t="shared" si="1350"/>
        <v>0</v>
      </c>
      <c r="AC4215" s="15">
        <f t="shared" si="1349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831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9"/>
        <v>216.32</v>
      </c>
      <c r="Y4216" s="14">
        <f t="shared" si="1340"/>
        <v>0</v>
      </c>
      <c r="Z4216" s="14">
        <f t="shared" si="1341"/>
        <v>0</v>
      </c>
      <c r="AA4216" s="14">
        <f t="shared" si="1342"/>
        <v>518.4</v>
      </c>
      <c r="AB4216" s="14">
        <f t="shared" si="1350"/>
        <v>0</v>
      </c>
      <c r="AC4216" s="15">
        <f t="shared" si="1349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832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9"/>
        <v>216.32</v>
      </c>
      <c r="Y4217" s="14">
        <f t="shared" si="1340"/>
        <v>0</v>
      </c>
      <c r="Z4217" s="14">
        <f t="shared" si="1341"/>
        <v>0</v>
      </c>
      <c r="AA4217" s="14">
        <f t="shared" si="1342"/>
        <v>0</v>
      </c>
      <c r="AB4217" s="14">
        <f t="shared" si="1350"/>
        <v>518.4</v>
      </c>
      <c r="AC4217" s="15">
        <f t="shared" si="1349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833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39"/>
        <v>768</v>
      </c>
      <c r="Y4218" s="14">
        <f t="shared" si="1340"/>
        <v>0</v>
      </c>
      <c r="Z4218" s="14">
        <f t="shared" si="1341"/>
        <v>0</v>
      </c>
      <c r="AA4218" s="14">
        <f t="shared" si="1342"/>
        <v>0</v>
      </c>
      <c r="AB4218" s="14">
        <f t="shared" si="1350"/>
        <v>0</v>
      </c>
      <c r="AC4218" s="15">
        <f t="shared" si="1349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834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9"/>
        <v>768</v>
      </c>
      <c r="Y4219" s="14">
        <f t="shared" si="1340"/>
        <v>0</v>
      </c>
      <c r="Z4219" s="14">
        <f t="shared" si="1341"/>
        <v>0</v>
      </c>
      <c r="AA4219" s="14">
        <f t="shared" si="1342"/>
        <v>0</v>
      </c>
      <c r="AB4219" s="14">
        <f t="shared" si="1350"/>
        <v>0</v>
      </c>
      <c r="AC4219" s="15">
        <f t="shared" si="1349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9"/>
        <v>768</v>
      </c>
      <c r="Y4220" s="14">
        <f t="shared" si="1340"/>
        <v>0</v>
      </c>
      <c r="Z4220" s="14">
        <f t="shared" si="1341"/>
        <v>0</v>
      </c>
      <c r="AA4220" s="14">
        <f t="shared" si="1342"/>
        <v>0</v>
      </c>
      <c r="AB4220" s="14">
        <f t="shared" si="1350"/>
        <v>0</v>
      </c>
      <c r="AC4220" s="15">
        <f t="shared" si="1349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9"/>
        <v>840.70399999999995</v>
      </c>
      <c r="Y4221" s="14">
        <f t="shared" si="1340"/>
        <v>0</v>
      </c>
      <c r="Z4221" s="14">
        <f t="shared" si="1341"/>
        <v>0</v>
      </c>
      <c r="AA4221" s="14">
        <f t="shared" si="1342"/>
        <v>0</v>
      </c>
      <c r="AB4221" s="14">
        <f t="shared" si="1350"/>
        <v>0</v>
      </c>
      <c r="AC4221" s="15">
        <f t="shared" si="1349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9"/>
        <v>721.92000000000007</v>
      </c>
      <c r="Y4222" s="14">
        <f t="shared" si="1340"/>
        <v>0</v>
      </c>
      <c r="Z4222" s="14">
        <f t="shared" si="1341"/>
        <v>0</v>
      </c>
      <c r="AA4222" s="14">
        <f t="shared" si="1342"/>
        <v>0</v>
      </c>
      <c r="AB4222" s="14">
        <f t="shared" si="1350"/>
        <v>0</v>
      </c>
      <c r="AC4222" s="15">
        <f t="shared" si="1349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9"/>
        <v>672</v>
      </c>
      <c r="Y4223" s="52">
        <f t="shared" si="1340"/>
        <v>0</v>
      </c>
      <c r="Z4223" s="52">
        <f t="shared" si="1341"/>
        <v>0</v>
      </c>
      <c r="AA4223" s="52">
        <f t="shared" si="1342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801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51">N4224+S4224</f>
        <v>777.6</v>
      </c>
      <c r="Y4224" s="14">
        <f t="shared" ref="Y4224:Y4237" si="1352">O4224+T4224</f>
        <v>0</v>
      </c>
      <c r="Z4224" s="14">
        <f t="shared" ref="Z4224:Z4237" si="1353">P4224+U4224</f>
        <v>0</v>
      </c>
      <c r="AA4224" s="14">
        <f t="shared" ref="AA4224:AA4237" si="1354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802</v>
      </c>
      <c r="B4225" s="91">
        <v>25</v>
      </c>
      <c r="C4225" s="21" t="s">
        <v>835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51"/>
        <v>628.79999999999995</v>
      </c>
      <c r="Y4225" s="14">
        <f t="shared" si="1352"/>
        <v>0</v>
      </c>
      <c r="Z4225" s="14">
        <f t="shared" si="1353"/>
        <v>0</v>
      </c>
      <c r="AA4225" s="14">
        <f t="shared" si="1354"/>
        <v>0</v>
      </c>
      <c r="AB4225" s="14">
        <f>R4225+W4225</f>
        <v>0</v>
      </c>
      <c r="AC4225" s="15">
        <f t="shared" ref="AC4225:AC4237" si="1355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803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51"/>
        <v>628.79999999999995</v>
      </c>
      <c r="Y4226" s="14">
        <f t="shared" si="1352"/>
        <v>0</v>
      </c>
      <c r="Z4226" s="14">
        <f t="shared" si="1353"/>
        <v>0</v>
      </c>
      <c r="AA4226" s="14">
        <f t="shared" si="1354"/>
        <v>0</v>
      </c>
      <c r="AB4226" s="14">
        <f t="shared" ref="AB4226:AB4237" si="1356">R4226+W4226</f>
        <v>0</v>
      </c>
      <c r="AC4226" s="15">
        <f t="shared" si="1355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804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51"/>
        <v>628.79999999999995</v>
      </c>
      <c r="Y4227" s="14">
        <f t="shared" si="1352"/>
        <v>0</v>
      </c>
      <c r="Z4227" s="14">
        <f t="shared" si="1353"/>
        <v>0</v>
      </c>
      <c r="AA4227" s="14">
        <f t="shared" si="1354"/>
        <v>0</v>
      </c>
      <c r="AB4227" s="14">
        <f t="shared" si="1356"/>
        <v>0</v>
      </c>
      <c r="AC4227" s="15">
        <f t="shared" si="1355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654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51"/>
        <v>628.79999999999995</v>
      </c>
      <c r="Y4228" s="14">
        <f t="shared" si="1352"/>
        <v>0</v>
      </c>
      <c r="Z4228" s="14">
        <f t="shared" si="1353"/>
        <v>0</v>
      </c>
      <c r="AA4228" s="14">
        <f t="shared" si="1354"/>
        <v>0</v>
      </c>
      <c r="AB4228" s="14">
        <f t="shared" si="1356"/>
        <v>0</v>
      </c>
      <c r="AC4228" s="15">
        <f t="shared" si="1355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51"/>
        <v>218.4</v>
      </c>
      <c r="Y4229" s="14">
        <f t="shared" si="1352"/>
        <v>522</v>
      </c>
      <c r="Z4229" s="14">
        <f t="shared" si="1353"/>
        <v>0</v>
      </c>
      <c r="AA4229" s="14">
        <f t="shared" si="1354"/>
        <v>0</v>
      </c>
      <c r="AB4229" s="14">
        <f t="shared" si="1356"/>
        <v>0</v>
      </c>
      <c r="AC4229" s="15">
        <f t="shared" si="1355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830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51"/>
        <v>218.4</v>
      </c>
      <c r="Y4230" s="14">
        <f t="shared" si="1352"/>
        <v>0</v>
      </c>
      <c r="Z4230" s="14">
        <f t="shared" si="1353"/>
        <v>522</v>
      </c>
      <c r="AA4230" s="14">
        <f t="shared" si="1354"/>
        <v>0</v>
      </c>
      <c r="AB4230" s="14">
        <f t="shared" si="1356"/>
        <v>0</v>
      </c>
      <c r="AC4230" s="15">
        <f t="shared" si="1355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831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51"/>
        <v>218.4</v>
      </c>
      <c r="Y4231" s="14">
        <f t="shared" si="1352"/>
        <v>0</v>
      </c>
      <c r="Z4231" s="14">
        <f t="shared" si="1353"/>
        <v>0</v>
      </c>
      <c r="AA4231" s="14">
        <f t="shared" si="1354"/>
        <v>522</v>
      </c>
      <c r="AB4231" s="14">
        <f t="shared" si="1356"/>
        <v>0</v>
      </c>
      <c r="AC4231" s="15">
        <f t="shared" si="1355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832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51"/>
        <v>218.4</v>
      </c>
      <c r="Y4232" s="14">
        <f t="shared" si="1352"/>
        <v>0</v>
      </c>
      <c r="Z4232" s="14">
        <f t="shared" si="1353"/>
        <v>0</v>
      </c>
      <c r="AA4232" s="14">
        <f t="shared" si="1354"/>
        <v>0</v>
      </c>
      <c r="AB4232" s="14">
        <f t="shared" si="1356"/>
        <v>522</v>
      </c>
      <c r="AC4232" s="15">
        <f t="shared" si="1355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833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51"/>
        <v>774</v>
      </c>
      <c r="Y4233" s="14">
        <f t="shared" si="1352"/>
        <v>0</v>
      </c>
      <c r="Z4233" s="14">
        <f t="shared" si="1353"/>
        <v>0</v>
      </c>
      <c r="AA4233" s="14">
        <f t="shared" si="1354"/>
        <v>0</v>
      </c>
      <c r="AB4233" s="14">
        <f t="shared" si="1356"/>
        <v>0</v>
      </c>
      <c r="AC4233" s="15">
        <f t="shared" si="1355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834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51"/>
        <v>774</v>
      </c>
      <c r="Y4234" s="14">
        <f t="shared" si="1352"/>
        <v>0</v>
      </c>
      <c r="Z4234" s="14">
        <f t="shared" si="1353"/>
        <v>0</v>
      </c>
      <c r="AA4234" s="14">
        <f t="shared" si="1354"/>
        <v>0</v>
      </c>
      <c r="AB4234" s="14">
        <f t="shared" si="1356"/>
        <v>0</v>
      </c>
      <c r="AC4234" s="15">
        <f t="shared" si="1355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51"/>
        <v>774</v>
      </c>
      <c r="Y4235" s="14">
        <f t="shared" si="1352"/>
        <v>0</v>
      </c>
      <c r="Z4235" s="14">
        <f t="shared" si="1353"/>
        <v>0</v>
      </c>
      <c r="AA4235" s="14">
        <f t="shared" si="1354"/>
        <v>0</v>
      </c>
      <c r="AB4235" s="14">
        <f t="shared" si="1356"/>
        <v>0</v>
      </c>
      <c r="AC4235" s="15">
        <f t="shared" si="1355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51"/>
        <v>730.56</v>
      </c>
      <c r="Y4236" s="14">
        <f t="shared" si="1352"/>
        <v>0</v>
      </c>
      <c r="Z4236" s="14">
        <f t="shared" si="1353"/>
        <v>0</v>
      </c>
      <c r="AA4236" s="14">
        <f t="shared" si="1354"/>
        <v>0</v>
      </c>
      <c r="AB4236" s="14">
        <f t="shared" si="1356"/>
        <v>0</v>
      </c>
      <c r="AC4236" s="15">
        <f t="shared" si="1355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51"/>
        <v>840.96</v>
      </c>
      <c r="Y4237" s="14">
        <f t="shared" si="1352"/>
        <v>0</v>
      </c>
      <c r="Z4237" s="14">
        <f t="shared" si="1353"/>
        <v>0</v>
      </c>
      <c r="AA4237" s="14">
        <f t="shared" si="1354"/>
        <v>0</v>
      </c>
      <c r="AB4237" s="14">
        <f t="shared" si="1356"/>
        <v>0</v>
      </c>
      <c r="AC4237" s="15">
        <f t="shared" si="1355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9"/>
        <v>652.79999999999995</v>
      </c>
      <c r="Y4238" s="52">
        <f t="shared" si="1340"/>
        <v>0</v>
      </c>
      <c r="Z4238" s="52">
        <f t="shared" si="1341"/>
        <v>0</v>
      </c>
      <c r="AA4238" s="52">
        <f t="shared" si="1342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801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9"/>
        <v>756.16000000000008</v>
      </c>
      <c r="Y4239" s="14">
        <f t="shared" si="1340"/>
        <v>0</v>
      </c>
      <c r="Z4239" s="14">
        <f t="shared" si="1341"/>
        <v>0</v>
      </c>
      <c r="AA4239" s="14">
        <f t="shared" si="1342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802</v>
      </c>
      <c r="B4240" s="93">
        <v>18</v>
      </c>
      <c r="C4240" s="21" t="s">
        <v>835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9"/>
        <v>614.72</v>
      </c>
      <c r="Y4240" s="14">
        <f t="shared" si="1340"/>
        <v>0</v>
      </c>
      <c r="Z4240" s="14">
        <f t="shared" si="1341"/>
        <v>0</v>
      </c>
      <c r="AA4240" s="14">
        <f t="shared" si="1342"/>
        <v>0</v>
      </c>
      <c r="AB4240" s="14">
        <f>R4240+W4240</f>
        <v>0</v>
      </c>
      <c r="AC4240" s="15">
        <f t="shared" ref="AC4240:AC4252" si="1357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803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9"/>
        <v>614.72</v>
      </c>
      <c r="Y4241" s="14">
        <f t="shared" si="1340"/>
        <v>0</v>
      </c>
      <c r="Z4241" s="14">
        <f t="shared" si="1341"/>
        <v>0</v>
      </c>
      <c r="AA4241" s="14">
        <f t="shared" si="1342"/>
        <v>0</v>
      </c>
      <c r="AB4241" s="14">
        <f t="shared" ref="AB4241:AB4252" si="1358">R4241+W4241</f>
        <v>0</v>
      </c>
      <c r="AC4241" s="15">
        <f t="shared" si="1357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804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9"/>
        <v>614.72</v>
      </c>
      <c r="Y4242" s="14">
        <f t="shared" si="1340"/>
        <v>0</v>
      </c>
      <c r="Z4242" s="14">
        <f t="shared" si="1341"/>
        <v>0</v>
      </c>
      <c r="AA4242" s="14">
        <f t="shared" si="1342"/>
        <v>0</v>
      </c>
      <c r="AB4242" s="14">
        <f t="shared" si="1358"/>
        <v>0</v>
      </c>
      <c r="AC4242" s="15">
        <f t="shared" si="1357"/>
        <v>614.70000000000005</v>
      </c>
      <c r="AD4242" s="48">
        <f>(ROUND(AC4242-AC4238,1)/AC4238)</f>
        <v>-5.8363970588235302E-2</v>
      </c>
      <c r="AE4242" s="113" t="s">
        <v>800</v>
      </c>
      <c r="AF4242" s="60"/>
    </row>
    <row r="4243" spans="1:32">
      <c r="A4243" s="99" t="s">
        <v>654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9"/>
        <v>614.72</v>
      </c>
      <c r="Y4243" s="14">
        <f t="shared" si="1340"/>
        <v>0</v>
      </c>
      <c r="Z4243" s="14">
        <f t="shared" si="1341"/>
        <v>0</v>
      </c>
      <c r="AA4243" s="14">
        <f t="shared" si="1342"/>
        <v>0</v>
      </c>
      <c r="AB4243" s="14">
        <f t="shared" si="1358"/>
        <v>0</v>
      </c>
      <c r="AC4243" s="15">
        <f t="shared" si="1357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595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9"/>
        <v>212.16000000000003</v>
      </c>
      <c r="Y4244" s="14">
        <f t="shared" si="1340"/>
        <v>510</v>
      </c>
      <c r="Z4244" s="14">
        <f t="shared" si="1341"/>
        <v>0</v>
      </c>
      <c r="AA4244" s="14">
        <f t="shared" si="1342"/>
        <v>0</v>
      </c>
      <c r="AB4244" s="14">
        <f t="shared" si="1358"/>
        <v>0</v>
      </c>
      <c r="AC4244" s="15">
        <f t="shared" si="1357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830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9"/>
        <v>212.16000000000003</v>
      </c>
      <c r="Y4245" s="14">
        <f t="shared" si="1340"/>
        <v>0</v>
      </c>
      <c r="Z4245" s="14">
        <f t="shared" si="1341"/>
        <v>510</v>
      </c>
      <c r="AA4245" s="14">
        <f t="shared" si="1342"/>
        <v>0</v>
      </c>
      <c r="AB4245" s="14">
        <f t="shared" si="1358"/>
        <v>0</v>
      </c>
      <c r="AC4245" s="15">
        <f t="shared" si="1357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831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9"/>
        <v>212.16000000000003</v>
      </c>
      <c r="Y4246" s="14">
        <f t="shared" si="1340"/>
        <v>0</v>
      </c>
      <c r="Z4246" s="14">
        <f t="shared" si="1341"/>
        <v>0</v>
      </c>
      <c r="AA4246" s="14">
        <f t="shared" si="1342"/>
        <v>510</v>
      </c>
      <c r="AB4246" s="14">
        <f t="shared" si="1358"/>
        <v>0</v>
      </c>
      <c r="AC4246" s="15">
        <f t="shared" si="1357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832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9"/>
        <v>212.16000000000003</v>
      </c>
      <c r="Y4247" s="14">
        <f t="shared" si="1340"/>
        <v>0</v>
      </c>
      <c r="Z4247" s="14">
        <f t="shared" si="1341"/>
        <v>0</v>
      </c>
      <c r="AA4247" s="14">
        <f t="shared" si="1342"/>
        <v>0</v>
      </c>
      <c r="AB4247" s="14">
        <f t="shared" si="1358"/>
        <v>510</v>
      </c>
      <c r="AC4247" s="15">
        <f t="shared" si="1357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833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39"/>
        <v>754.8</v>
      </c>
      <c r="Y4248" s="14">
        <f t="shared" si="1340"/>
        <v>0</v>
      </c>
      <c r="Z4248" s="14">
        <f t="shared" si="1341"/>
        <v>0</v>
      </c>
      <c r="AA4248" s="14">
        <f t="shared" si="1342"/>
        <v>0</v>
      </c>
      <c r="AB4248" s="14">
        <f t="shared" si="1358"/>
        <v>0</v>
      </c>
      <c r="AC4248" s="15">
        <f t="shared" si="1357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834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9"/>
        <v>754.8</v>
      </c>
      <c r="Y4249" s="14">
        <f t="shared" si="1340"/>
        <v>0</v>
      </c>
      <c r="Z4249" s="14">
        <f t="shared" si="1341"/>
        <v>0</v>
      </c>
      <c r="AA4249" s="14">
        <f t="shared" si="1342"/>
        <v>0</v>
      </c>
      <c r="AB4249" s="14">
        <f t="shared" si="1358"/>
        <v>0</v>
      </c>
      <c r="AC4249" s="15">
        <f t="shared" si="1357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9"/>
        <v>754.8</v>
      </c>
      <c r="Y4250" s="14">
        <f t="shared" si="1340"/>
        <v>0</v>
      </c>
      <c r="Z4250" s="14">
        <f t="shared" si="1341"/>
        <v>0</v>
      </c>
      <c r="AA4250" s="14">
        <f t="shared" si="1342"/>
        <v>0</v>
      </c>
      <c r="AB4250" s="14">
        <f t="shared" si="1358"/>
        <v>0</v>
      </c>
      <c r="AC4250" s="15">
        <f t="shared" si="1357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9"/>
        <v>714.81600000000003</v>
      </c>
      <c r="Y4251" s="14">
        <f t="shared" si="1340"/>
        <v>0</v>
      </c>
      <c r="Z4251" s="14">
        <f t="shared" si="1341"/>
        <v>0</v>
      </c>
      <c r="AA4251" s="14">
        <f t="shared" si="1342"/>
        <v>0</v>
      </c>
      <c r="AB4251" s="14">
        <f t="shared" si="1358"/>
        <v>0</v>
      </c>
      <c r="AC4251" s="15">
        <f t="shared" si="1357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9"/>
        <v>824.70400000000006</v>
      </c>
      <c r="Y4252" s="14">
        <f t="shared" si="1340"/>
        <v>0</v>
      </c>
      <c r="Z4252" s="14">
        <f t="shared" si="1341"/>
        <v>0</v>
      </c>
      <c r="AA4252" s="14">
        <f t="shared" si="1342"/>
        <v>0</v>
      </c>
      <c r="AB4252" s="14">
        <f t="shared" si="1358"/>
        <v>0</v>
      </c>
      <c r="AC4252" s="15">
        <f t="shared" si="1357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9"/>
        <v>545.6</v>
      </c>
      <c r="Y4253" s="52">
        <f t="shared" si="1340"/>
        <v>0</v>
      </c>
      <c r="Z4253" s="52">
        <f t="shared" si="1341"/>
        <v>0</v>
      </c>
      <c r="AA4253" s="52">
        <f t="shared" si="1342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801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60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9">N4254+S4254</f>
        <v>694.4</v>
      </c>
      <c r="Y4254" s="14">
        <f t="shared" ref="Y4254:Y4267" si="1360">O4254+T4254</f>
        <v>0</v>
      </c>
      <c r="Z4254" s="14">
        <f t="shared" ref="Z4254:Z4267" si="1361">P4254+U4254</f>
        <v>0</v>
      </c>
      <c r="AA4254" s="14">
        <f t="shared" ref="AA4254:AA4267" si="1362">Q4254+V4254</f>
        <v>0</v>
      </c>
      <c r="AB4254" s="14">
        <f>R4254+W4254</f>
        <v>160</v>
      </c>
      <c r="AC4254" s="15">
        <f>ROUND(X4254+Y4254+Z4254+AA4254+AB4254,1)</f>
        <v>854.4</v>
      </c>
      <c r="AD4254" s="48">
        <f>(ROUND(AC4254-AC4253,1)/AC4253)</f>
        <v>0.14592274678111586</v>
      </c>
      <c r="AE4254" s="113"/>
      <c r="AF4254" s="60"/>
    </row>
    <row r="4255" spans="1:32">
      <c r="A4255" s="99" t="s">
        <v>802</v>
      </c>
      <c r="B4255" s="91">
        <v>0</v>
      </c>
      <c r="C4255" s="21" t="s">
        <v>835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9"/>
        <v>515.84</v>
      </c>
      <c r="Y4255" s="14">
        <f t="shared" si="1360"/>
        <v>0</v>
      </c>
      <c r="Z4255" s="14">
        <f t="shared" si="1361"/>
        <v>0</v>
      </c>
      <c r="AA4255" s="14">
        <f t="shared" si="1362"/>
        <v>0</v>
      </c>
      <c r="AB4255" s="14">
        <f>R4255+W4255</f>
        <v>200</v>
      </c>
      <c r="AC4255" s="15">
        <f t="shared" ref="AC4255:AC4267" si="1363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803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9"/>
        <v>515.84</v>
      </c>
      <c r="Y4256" s="14">
        <f t="shared" si="1360"/>
        <v>0</v>
      </c>
      <c r="Z4256" s="14">
        <f t="shared" si="1361"/>
        <v>0</v>
      </c>
      <c r="AA4256" s="14">
        <f t="shared" si="1362"/>
        <v>0</v>
      </c>
      <c r="AB4256" s="14">
        <f t="shared" ref="AB4256:AB4267" si="1364">R4256+W4256</f>
        <v>200</v>
      </c>
      <c r="AC4256" s="15">
        <f t="shared" si="1363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804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9"/>
        <v>515.84</v>
      </c>
      <c r="Y4257" s="14">
        <f t="shared" si="1360"/>
        <v>0</v>
      </c>
      <c r="Z4257" s="14">
        <f t="shared" si="1361"/>
        <v>0</v>
      </c>
      <c r="AA4257" s="14">
        <f t="shared" si="1362"/>
        <v>0</v>
      </c>
      <c r="AB4257" s="14">
        <f t="shared" si="1364"/>
        <v>200</v>
      </c>
      <c r="AC4257" s="15">
        <f t="shared" si="1363"/>
        <v>715.8</v>
      </c>
      <c r="AD4257" s="48">
        <f>(ROUND(AC4257-AC4253,1)/AC4253)</f>
        <v>-3.9967811158798286E-2</v>
      </c>
      <c r="AE4257" s="113" t="s">
        <v>800</v>
      </c>
      <c r="AF4257" s="60"/>
    </row>
    <row r="4258" spans="1:32">
      <c r="A4258" s="99" t="s">
        <v>654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9"/>
        <v>515.84</v>
      </c>
      <c r="Y4258" s="14">
        <f t="shared" si="1360"/>
        <v>0</v>
      </c>
      <c r="Z4258" s="14">
        <f t="shared" si="1361"/>
        <v>0</v>
      </c>
      <c r="AA4258" s="14">
        <f t="shared" si="1362"/>
        <v>0</v>
      </c>
      <c r="AB4258" s="14">
        <f t="shared" si="1364"/>
        <v>200</v>
      </c>
      <c r="AC4258" s="15">
        <f t="shared" si="1363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595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80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420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9"/>
        <v>177.32</v>
      </c>
      <c r="Y4259" s="14">
        <f t="shared" si="1360"/>
        <v>682.5</v>
      </c>
      <c r="Z4259" s="14">
        <f t="shared" si="1361"/>
        <v>0</v>
      </c>
      <c r="AA4259" s="14">
        <f t="shared" si="1362"/>
        <v>0</v>
      </c>
      <c r="AB4259" s="14">
        <f t="shared" si="1364"/>
        <v>0</v>
      </c>
      <c r="AC4259" s="15">
        <f t="shared" si="1363"/>
        <v>859.8</v>
      </c>
      <c r="AD4259" s="48">
        <f>(ROUND(AC4259-AC4253,1)/AC4253)</f>
        <v>0.15316523605150215</v>
      </c>
      <c r="AE4259" s="113"/>
      <c r="AF4259" s="60"/>
    </row>
    <row r="4260" spans="1:32">
      <c r="A4260" s="99" t="s">
        <v>830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40</v>
      </c>
      <c r="L4260" s="13">
        <v>40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420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9"/>
        <v>177.32</v>
      </c>
      <c r="Y4260" s="14">
        <f t="shared" si="1360"/>
        <v>0</v>
      </c>
      <c r="Z4260" s="14">
        <f t="shared" si="1361"/>
        <v>682.5</v>
      </c>
      <c r="AA4260" s="14">
        <f t="shared" si="1362"/>
        <v>0</v>
      </c>
      <c r="AB4260" s="14">
        <f t="shared" si="1364"/>
        <v>0</v>
      </c>
      <c r="AC4260" s="15">
        <f t="shared" si="1363"/>
        <v>859.8</v>
      </c>
      <c r="AD4260" s="48">
        <f>(ROUND(AC4260-AC4253,1)/AC4253)</f>
        <v>0.15316523605150215</v>
      </c>
      <c r="AE4260" s="113"/>
      <c r="AF4260" s="60"/>
    </row>
    <row r="4261" spans="1:32">
      <c r="A4261" s="99" t="s">
        <v>831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80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420</v>
      </c>
      <c r="W4261" s="14">
        <f>(R4261/100)*(K4261*$K$11)+(R4261/100)*(L4261*$L$11)</f>
        <v>0</v>
      </c>
      <c r="X4261" s="14">
        <f t="shared" si="1359"/>
        <v>177.32</v>
      </c>
      <c r="Y4261" s="14">
        <f t="shared" si="1360"/>
        <v>0</v>
      </c>
      <c r="Z4261" s="14">
        <f t="shared" si="1361"/>
        <v>0</v>
      </c>
      <c r="AA4261" s="14">
        <f t="shared" si="1362"/>
        <v>682.5</v>
      </c>
      <c r="AB4261" s="14">
        <f t="shared" si="1364"/>
        <v>0</v>
      </c>
      <c r="AC4261" s="15">
        <f t="shared" si="1363"/>
        <v>859.8</v>
      </c>
      <c r="AD4261" s="48">
        <f>(ROUND(AC4261-AC4253,1)/AC4253)</f>
        <v>0.15316523605150215</v>
      </c>
      <c r="AE4261" s="113"/>
      <c r="AF4261" s="60"/>
    </row>
    <row r="4262" spans="1:32">
      <c r="A4262" s="99" t="s">
        <v>832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45</v>
      </c>
      <c r="L4262" s="13">
        <v>45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472.5</v>
      </c>
      <c r="X4262" s="14">
        <f t="shared" si="1359"/>
        <v>177.32</v>
      </c>
      <c r="Y4262" s="14">
        <f t="shared" si="1360"/>
        <v>0</v>
      </c>
      <c r="Z4262" s="14">
        <f t="shared" si="1361"/>
        <v>0</v>
      </c>
      <c r="AA4262" s="14">
        <f t="shared" si="1362"/>
        <v>0</v>
      </c>
      <c r="AB4262" s="14">
        <f t="shared" si="1364"/>
        <v>735</v>
      </c>
      <c r="AC4262" s="15">
        <f t="shared" si="1363"/>
        <v>912.3</v>
      </c>
      <c r="AD4262" s="48">
        <f>(ROUND(AC4262-AC4253,1)/AC4253)</f>
        <v>0.2235783261802575</v>
      </c>
      <c r="AE4262" s="113"/>
      <c r="AF4262" s="60"/>
    </row>
    <row r="4263" spans="1:32">
      <c r="A4263" s="99" t="s">
        <v>833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45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390.6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135</v>
      </c>
      <c r="X4263" s="14">
        <f t="shared" si="1359"/>
        <v>576.6</v>
      </c>
      <c r="Y4263" s="14">
        <f t="shared" si="1360"/>
        <v>0</v>
      </c>
      <c r="Z4263" s="14">
        <f t="shared" si="1361"/>
        <v>0</v>
      </c>
      <c r="AA4263" s="14">
        <f t="shared" si="1362"/>
        <v>0</v>
      </c>
      <c r="AB4263" s="14">
        <f t="shared" si="1364"/>
        <v>285</v>
      </c>
      <c r="AC4263" s="15">
        <f t="shared" si="1363"/>
        <v>861.6</v>
      </c>
      <c r="AD4263" s="48">
        <f>(ROUND(AC4263-AC4253,1)/AC4253)</f>
        <v>0.15557939914163091</v>
      </c>
      <c r="AE4263" s="113"/>
      <c r="AF4263" s="60"/>
    </row>
    <row r="4264" spans="1:32">
      <c r="A4264" s="99" t="s">
        <v>834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75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627.75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9"/>
        <v>860.25</v>
      </c>
      <c r="Y4264" s="14">
        <f t="shared" si="1360"/>
        <v>0</v>
      </c>
      <c r="Z4264" s="14">
        <f t="shared" si="1361"/>
        <v>0</v>
      </c>
      <c r="AA4264" s="14">
        <f t="shared" si="1362"/>
        <v>0</v>
      </c>
      <c r="AB4264" s="14">
        <f t="shared" si="1364"/>
        <v>0</v>
      </c>
      <c r="AC4264" s="15">
        <f t="shared" si="1363"/>
        <v>860.3</v>
      </c>
      <c r="AD4264" s="48">
        <f>(ROUND(AC4264-AC4253,1)/AC4253)</f>
        <v>0.15383583690987124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627.75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9"/>
        <v>860.25</v>
      </c>
      <c r="Y4265" s="14">
        <f t="shared" si="1360"/>
        <v>0</v>
      </c>
      <c r="Z4265" s="14">
        <f t="shared" si="1361"/>
        <v>0</v>
      </c>
      <c r="AA4265" s="14">
        <f t="shared" si="1362"/>
        <v>0</v>
      </c>
      <c r="AB4265" s="14">
        <f t="shared" si="1364"/>
        <v>0</v>
      </c>
      <c r="AC4265" s="15">
        <f t="shared" si="1363"/>
        <v>860.3</v>
      </c>
      <c r="AD4265" s="48">
        <f>(ROUND(AC4265-AC4253,1)/AC4253)</f>
        <v>0.15383583690987124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50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426.56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9"/>
        <v>624.96</v>
      </c>
      <c r="Y4266" s="14">
        <f t="shared" si="1360"/>
        <v>0</v>
      </c>
      <c r="Z4266" s="14">
        <f t="shared" si="1361"/>
        <v>0</v>
      </c>
      <c r="AA4266" s="14">
        <f t="shared" si="1362"/>
        <v>0</v>
      </c>
      <c r="AB4266" s="14">
        <f t="shared" si="1364"/>
        <v>160</v>
      </c>
      <c r="AC4266" s="15">
        <f t="shared" si="1363"/>
        <v>785</v>
      </c>
      <c r="AD4266" s="48">
        <f>(ROUND(AC4266-AC4253,1)/AC4253)</f>
        <v>5.2843347639484978E-2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70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525.76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9"/>
        <v>724.16</v>
      </c>
      <c r="Y4267" s="14">
        <f t="shared" si="1360"/>
        <v>0</v>
      </c>
      <c r="Z4267" s="14">
        <f t="shared" si="1361"/>
        <v>0</v>
      </c>
      <c r="AA4267" s="14">
        <f t="shared" si="1362"/>
        <v>0</v>
      </c>
      <c r="AB4267" s="14">
        <f t="shared" si="1364"/>
        <v>160</v>
      </c>
      <c r="AC4267" s="15">
        <f t="shared" si="1363"/>
        <v>884.2</v>
      </c>
      <c r="AD4267" s="48">
        <f>(ROUND(AC4267-AC4253,1)/AC4253)</f>
        <v>0.18589055793991416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65">N4268+S4268</f>
        <v>563.20000000000005</v>
      </c>
      <c r="Y4268" s="52">
        <f t="shared" ref="Y4268:Y4282" si="1366">O4268+T4268</f>
        <v>0</v>
      </c>
      <c r="Z4268" s="52">
        <f t="shared" ref="Z4268:Z4282" si="1367">P4268+U4268</f>
        <v>0</v>
      </c>
      <c r="AA4268" s="52">
        <f t="shared" ref="AA4268:AA4282" si="1368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801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65"/>
        <v>691.2</v>
      </c>
      <c r="Y4269" s="14">
        <f t="shared" si="1366"/>
        <v>0</v>
      </c>
      <c r="Z4269" s="14">
        <f t="shared" si="1367"/>
        <v>0</v>
      </c>
      <c r="AA4269" s="14">
        <f t="shared" si="1368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802</v>
      </c>
      <c r="B4270" s="93">
        <v>12</v>
      </c>
      <c r="C4270" s="21" t="s">
        <v>835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65"/>
        <v>532.48</v>
      </c>
      <c r="Y4270" s="14">
        <f t="shared" si="1366"/>
        <v>0</v>
      </c>
      <c r="Z4270" s="14">
        <f t="shared" si="1367"/>
        <v>0</v>
      </c>
      <c r="AA4270" s="14">
        <f t="shared" si="1368"/>
        <v>200</v>
      </c>
      <c r="AB4270" s="14">
        <f>R4270+W4270</f>
        <v>0</v>
      </c>
      <c r="AC4270" s="15">
        <f t="shared" ref="AC4270:AC4282" si="1369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803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65"/>
        <v>532.48</v>
      </c>
      <c r="Y4271" s="14">
        <f t="shared" si="1366"/>
        <v>0</v>
      </c>
      <c r="Z4271" s="14">
        <f t="shared" si="1367"/>
        <v>0</v>
      </c>
      <c r="AA4271" s="14">
        <f t="shared" si="1368"/>
        <v>200</v>
      </c>
      <c r="AB4271" s="14">
        <f t="shared" ref="AB4271:AB4282" si="1370">R4271+W4271</f>
        <v>0</v>
      </c>
      <c r="AC4271" s="15">
        <f t="shared" si="1369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804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65"/>
        <v>532.48</v>
      </c>
      <c r="Y4272" s="14">
        <f t="shared" si="1366"/>
        <v>0</v>
      </c>
      <c r="Z4272" s="14">
        <f t="shared" si="1367"/>
        <v>0</v>
      </c>
      <c r="AA4272" s="14">
        <f t="shared" si="1368"/>
        <v>200</v>
      </c>
      <c r="AB4272" s="14">
        <f t="shared" si="1370"/>
        <v>0</v>
      </c>
      <c r="AC4272" s="15">
        <f t="shared" si="1369"/>
        <v>732.5</v>
      </c>
      <c r="AD4272" s="48">
        <f>(ROUND(AC4272-AC4268,1)/AC4268)</f>
        <v>-4.0225366876310266E-2</v>
      </c>
      <c r="AE4272" s="113" t="s">
        <v>800</v>
      </c>
      <c r="AF4272" s="60"/>
    </row>
    <row r="4273" spans="1:32">
      <c r="A4273" s="99" t="s">
        <v>654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65"/>
        <v>532.48</v>
      </c>
      <c r="Y4273" s="14">
        <f t="shared" si="1366"/>
        <v>0</v>
      </c>
      <c r="Z4273" s="14">
        <f t="shared" si="1367"/>
        <v>0</v>
      </c>
      <c r="AA4273" s="14">
        <f t="shared" si="1368"/>
        <v>200</v>
      </c>
      <c r="AB4273" s="14">
        <f t="shared" si="1370"/>
        <v>0</v>
      </c>
      <c r="AC4273" s="15">
        <f t="shared" si="1369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595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80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432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65"/>
        <v>183.04000000000002</v>
      </c>
      <c r="Y4274" s="14">
        <f t="shared" si="1366"/>
        <v>702</v>
      </c>
      <c r="Z4274" s="14">
        <f t="shared" si="1367"/>
        <v>0</v>
      </c>
      <c r="AA4274" s="14">
        <f t="shared" si="1368"/>
        <v>0</v>
      </c>
      <c r="AB4274" s="14">
        <f t="shared" si="1370"/>
        <v>0</v>
      </c>
      <c r="AC4274" s="15">
        <f t="shared" si="1369"/>
        <v>885</v>
      </c>
      <c r="AD4274" s="48">
        <f>(ROUND(AC4274-AC4268,1)/AC4268)</f>
        <v>0.15959119496855345</v>
      </c>
      <c r="AE4274" s="113"/>
      <c r="AF4274" s="60"/>
    </row>
    <row r="4275" spans="1:32">
      <c r="A4275" s="99" t="s">
        <v>830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40</v>
      </c>
      <c r="L4275" s="13">
        <v>40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432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65"/>
        <v>183.04000000000002</v>
      </c>
      <c r="Y4275" s="14">
        <f t="shared" si="1366"/>
        <v>0</v>
      </c>
      <c r="Z4275" s="14">
        <f t="shared" si="1367"/>
        <v>702</v>
      </c>
      <c r="AA4275" s="14">
        <f t="shared" si="1368"/>
        <v>0</v>
      </c>
      <c r="AB4275" s="14">
        <f t="shared" si="1370"/>
        <v>0</v>
      </c>
      <c r="AC4275" s="15">
        <f t="shared" si="1369"/>
        <v>885</v>
      </c>
      <c r="AD4275" s="48">
        <f>(ROUND(AC4275-AC4268,1)/AC4268)</f>
        <v>0.15959119496855345</v>
      </c>
      <c r="AE4275" s="113"/>
      <c r="AF4275" s="60"/>
    </row>
    <row r="4276" spans="1:32">
      <c r="A4276" s="99" t="s">
        <v>831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90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486.00000000000006</v>
      </c>
      <c r="W4276" s="14">
        <f>(R4276/100)*(K4276*$K$11)+(R4276/100)*(L4276*$L$11)</f>
        <v>0</v>
      </c>
      <c r="X4276" s="14">
        <f t="shared" si="1365"/>
        <v>183.04000000000002</v>
      </c>
      <c r="Y4276" s="14">
        <f t="shared" si="1366"/>
        <v>0</v>
      </c>
      <c r="Z4276" s="14">
        <f t="shared" si="1367"/>
        <v>0</v>
      </c>
      <c r="AA4276" s="14">
        <f t="shared" si="1368"/>
        <v>756</v>
      </c>
      <c r="AB4276" s="14">
        <f t="shared" si="1370"/>
        <v>0</v>
      </c>
      <c r="AC4276" s="15">
        <f t="shared" si="1369"/>
        <v>939</v>
      </c>
      <c r="AD4276" s="48">
        <f>(ROUND(AC4276-AC4268,1)/AC4268)</f>
        <v>0.23034591194968554</v>
      </c>
      <c r="AE4276" s="113"/>
      <c r="AF4276" s="60"/>
    </row>
    <row r="4277" spans="1:32">
      <c r="A4277" s="99" t="s">
        <v>832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40</v>
      </c>
      <c r="L4277" s="13">
        <v>40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432</v>
      </c>
      <c r="X4277" s="14">
        <f t="shared" si="1365"/>
        <v>183.04000000000002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702</v>
      </c>
      <c r="AC4277" s="15">
        <f t="shared" si="1369"/>
        <v>885</v>
      </c>
      <c r="AD4277" s="48">
        <f>(ROUND(AC4277-AC4268,1)/AC4268)</f>
        <v>0.15959119496855345</v>
      </c>
      <c r="AE4277" s="113"/>
      <c r="AF4277" s="60"/>
    </row>
    <row r="4278" spans="1:32">
      <c r="A4278" s="99" t="s">
        <v>833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50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422.4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150</v>
      </c>
      <c r="W4278" s="14">
        <f>(R4278/100)*(K4278*$K$13)+(R4278/100)*(L4278*$L$13)+(R4278/100)*(M4278*$M$13)</f>
        <v>0</v>
      </c>
      <c r="X4278" s="14">
        <f t="shared" si="1365"/>
        <v>614.4</v>
      </c>
      <c r="Y4278" s="14">
        <f t="shared" si="1366"/>
        <v>0</v>
      </c>
      <c r="Z4278" s="14">
        <f t="shared" si="1367"/>
        <v>0</v>
      </c>
      <c r="AA4278" s="14">
        <f t="shared" si="1368"/>
        <v>300</v>
      </c>
      <c r="AB4278" s="14">
        <f t="shared" si="1370"/>
        <v>0</v>
      </c>
      <c r="AC4278" s="15">
        <f t="shared" si="1369"/>
        <v>914.4</v>
      </c>
      <c r="AD4278" s="48">
        <f>(ROUND(AC4278-AC4268,1)/AC4268)</f>
        <v>0.1981132075471698</v>
      </c>
      <c r="AE4278" s="113"/>
      <c r="AF4278" s="60"/>
    </row>
    <row r="4279" spans="1:32">
      <c r="A4279" s="99" t="s">
        <v>834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80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65"/>
        <v>883.5</v>
      </c>
      <c r="Y4279" s="14">
        <f t="shared" si="1366"/>
        <v>0</v>
      </c>
      <c r="Z4279" s="14">
        <f t="shared" si="1367"/>
        <v>0</v>
      </c>
      <c r="AA4279" s="14">
        <f t="shared" si="1368"/>
        <v>0</v>
      </c>
      <c r="AB4279" s="14">
        <f t="shared" si="1370"/>
        <v>0</v>
      </c>
      <c r="AC4279" s="15">
        <f t="shared" si="1369"/>
        <v>883.5</v>
      </c>
      <c r="AD4279" s="48">
        <f>(ROUND(AC4279-AC4268,1)/AC4268)</f>
        <v>0.15762578616352199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65"/>
        <v>883.5</v>
      </c>
      <c r="Y4280" s="14">
        <f t="shared" si="1366"/>
        <v>0</v>
      </c>
      <c r="Z4280" s="14">
        <f t="shared" si="1367"/>
        <v>0</v>
      </c>
      <c r="AA4280" s="14">
        <f t="shared" si="1368"/>
        <v>0</v>
      </c>
      <c r="AB4280" s="14">
        <f t="shared" si="1370"/>
        <v>0</v>
      </c>
      <c r="AC4280" s="15">
        <f t="shared" si="1369"/>
        <v>883.5</v>
      </c>
      <c r="AD4280" s="48">
        <f>(ROUND(AC4280-AC4268,1)/AC4268)</f>
        <v>0.15762578616352199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50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440.32000000000005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65"/>
        <v>645.12000000000012</v>
      </c>
      <c r="Y4281" s="14">
        <f t="shared" si="1366"/>
        <v>0</v>
      </c>
      <c r="Z4281" s="14">
        <f t="shared" si="1367"/>
        <v>0</v>
      </c>
      <c r="AA4281" s="14">
        <f t="shared" si="1368"/>
        <v>160</v>
      </c>
      <c r="AB4281" s="14">
        <f t="shared" si="1370"/>
        <v>0</v>
      </c>
      <c r="AC4281" s="15">
        <f t="shared" si="1369"/>
        <v>805.1</v>
      </c>
      <c r="AD4281" s="48">
        <f>(ROUND(AC4281-AC4268,1)/AC4268)</f>
        <v>5.4900419287211732E-2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70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542.72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65"/>
        <v>747.52</v>
      </c>
      <c r="Y4282" s="14">
        <f t="shared" si="1366"/>
        <v>0</v>
      </c>
      <c r="Z4282" s="14">
        <f t="shared" si="1367"/>
        <v>0</v>
      </c>
      <c r="AA4282" s="14">
        <f t="shared" si="1368"/>
        <v>160</v>
      </c>
      <c r="AB4282" s="14">
        <f t="shared" si="1370"/>
        <v>0</v>
      </c>
      <c r="AC4282" s="15">
        <f t="shared" si="1369"/>
        <v>907.5</v>
      </c>
      <c r="AD4282" s="48">
        <f>(ROUND(AC4282-AC4268,1)/AC4268)</f>
        <v>0.18907232704402516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71">N4283+S4283</f>
        <v>660</v>
      </c>
      <c r="Y4283" s="52">
        <f t="shared" ref="Y4283:Y4298" si="1372">O4283+T4283</f>
        <v>0</v>
      </c>
      <c r="Z4283" s="52">
        <f t="shared" ref="Z4283:Z4298" si="1373">P4283+U4283</f>
        <v>0</v>
      </c>
      <c r="AA4283" s="52">
        <f t="shared" ref="AA4283:AA4298" si="1374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801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71"/>
        <v>804</v>
      </c>
      <c r="Y4284" s="14">
        <f t="shared" si="1372"/>
        <v>0</v>
      </c>
      <c r="Z4284" s="14">
        <f t="shared" si="1373"/>
        <v>0</v>
      </c>
      <c r="AA4284" s="14">
        <f t="shared" si="1374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802</v>
      </c>
      <c r="B4285" s="91">
        <v>25</v>
      </c>
      <c r="C4285" s="21" t="s">
        <v>835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71"/>
        <v>624</v>
      </c>
      <c r="Y4285" s="14">
        <f t="shared" si="1372"/>
        <v>0</v>
      </c>
      <c r="Z4285" s="14">
        <f t="shared" si="1373"/>
        <v>0</v>
      </c>
      <c r="AA4285" s="14">
        <f t="shared" si="1374"/>
        <v>0</v>
      </c>
      <c r="AB4285" s="14">
        <f>R4285+W4285</f>
        <v>0</v>
      </c>
      <c r="AC4285" s="15">
        <f t="shared" ref="AC4285:AC4297" si="1375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803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71"/>
        <v>624</v>
      </c>
      <c r="Y4286" s="14">
        <f t="shared" si="1372"/>
        <v>0</v>
      </c>
      <c r="Z4286" s="14">
        <f t="shared" si="1373"/>
        <v>0</v>
      </c>
      <c r="AA4286" s="14">
        <f t="shared" si="1374"/>
        <v>0</v>
      </c>
      <c r="AB4286" s="14">
        <f t="shared" ref="AB4286:AB4297" si="1376">R4286+W4286</f>
        <v>0</v>
      </c>
      <c r="AC4286" s="15">
        <f t="shared" si="1375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804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71"/>
        <v>624</v>
      </c>
      <c r="Y4287" s="14">
        <f t="shared" si="1372"/>
        <v>0</v>
      </c>
      <c r="Z4287" s="14">
        <f t="shared" si="1373"/>
        <v>0</v>
      </c>
      <c r="AA4287" s="14">
        <f t="shared" si="1374"/>
        <v>0</v>
      </c>
      <c r="AB4287" s="14">
        <f t="shared" si="1376"/>
        <v>0</v>
      </c>
      <c r="AC4287" s="15">
        <f t="shared" si="1375"/>
        <v>624</v>
      </c>
      <c r="AD4287" s="48">
        <f>(ROUND(AC4287-AC4283,1)/AC4283)</f>
        <v>-5.4545454545454543E-2</v>
      </c>
      <c r="AE4287" s="113" t="s">
        <v>800</v>
      </c>
      <c r="AF4287" s="60"/>
    </row>
    <row r="4288" spans="1:32">
      <c r="A4288" s="99" t="s">
        <v>654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71"/>
        <v>624</v>
      </c>
      <c r="Y4288" s="14">
        <f t="shared" si="1372"/>
        <v>0</v>
      </c>
      <c r="Z4288" s="14">
        <f t="shared" si="1373"/>
        <v>0</v>
      </c>
      <c r="AA4288" s="14">
        <f t="shared" si="1374"/>
        <v>0</v>
      </c>
      <c r="AB4288" s="14">
        <f t="shared" si="1376"/>
        <v>0</v>
      </c>
      <c r="AC4288" s="15">
        <f t="shared" si="1375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595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71"/>
        <v>214.5</v>
      </c>
      <c r="Y4289" s="14">
        <f t="shared" si="1372"/>
        <v>517.5</v>
      </c>
      <c r="Z4289" s="14">
        <f t="shared" si="1373"/>
        <v>0</v>
      </c>
      <c r="AA4289" s="14">
        <f t="shared" si="1374"/>
        <v>0</v>
      </c>
      <c r="AB4289" s="14">
        <f t="shared" si="1376"/>
        <v>0</v>
      </c>
      <c r="AC4289" s="15">
        <f t="shared" si="1375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830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71"/>
        <v>214.5</v>
      </c>
      <c r="Y4290" s="14">
        <f t="shared" si="1372"/>
        <v>0</v>
      </c>
      <c r="Z4290" s="14">
        <f t="shared" si="1373"/>
        <v>517.5</v>
      </c>
      <c r="AA4290" s="14">
        <f t="shared" si="1374"/>
        <v>0</v>
      </c>
      <c r="AB4290" s="14">
        <f t="shared" si="1376"/>
        <v>0</v>
      </c>
      <c r="AC4290" s="15">
        <f t="shared" si="1375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831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71"/>
        <v>214.5</v>
      </c>
      <c r="Y4291" s="14">
        <f t="shared" si="1372"/>
        <v>0</v>
      </c>
      <c r="Z4291" s="14">
        <f t="shared" si="1373"/>
        <v>0</v>
      </c>
      <c r="AA4291" s="14">
        <f t="shared" si="1374"/>
        <v>517.5</v>
      </c>
      <c r="AB4291" s="14">
        <f t="shared" si="1376"/>
        <v>0</v>
      </c>
      <c r="AC4291" s="15">
        <f t="shared" si="1375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832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71"/>
        <v>214.5</v>
      </c>
      <c r="Y4292" s="14">
        <f t="shared" si="1372"/>
        <v>0</v>
      </c>
      <c r="Z4292" s="14">
        <f t="shared" si="1373"/>
        <v>0</v>
      </c>
      <c r="AA4292" s="14">
        <f t="shared" si="1374"/>
        <v>0</v>
      </c>
      <c r="AB4292" s="14">
        <f t="shared" si="1376"/>
        <v>517.5</v>
      </c>
      <c r="AC4292" s="15">
        <f t="shared" si="1375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833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71"/>
        <v>765</v>
      </c>
      <c r="Y4293" s="14">
        <f t="shared" si="1372"/>
        <v>0</v>
      </c>
      <c r="Z4293" s="14">
        <f t="shared" si="1373"/>
        <v>0</v>
      </c>
      <c r="AA4293" s="14">
        <f t="shared" si="1374"/>
        <v>0</v>
      </c>
      <c r="AB4293" s="14">
        <f t="shared" si="1376"/>
        <v>0</v>
      </c>
      <c r="AC4293" s="15">
        <f t="shared" si="1375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834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71"/>
        <v>765</v>
      </c>
      <c r="Y4294" s="14">
        <f t="shared" si="1372"/>
        <v>0</v>
      </c>
      <c r="Z4294" s="14">
        <f t="shared" si="1373"/>
        <v>0</v>
      </c>
      <c r="AA4294" s="14">
        <f t="shared" si="1374"/>
        <v>0</v>
      </c>
      <c r="AB4294" s="14">
        <f t="shared" si="1376"/>
        <v>0</v>
      </c>
      <c r="AC4294" s="15">
        <f t="shared" si="1375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71"/>
        <v>765</v>
      </c>
      <c r="Y4295" s="14">
        <f t="shared" si="1372"/>
        <v>0</v>
      </c>
      <c r="Z4295" s="14">
        <f t="shared" si="1373"/>
        <v>0</v>
      </c>
      <c r="AA4295" s="14">
        <f t="shared" si="1374"/>
        <v>0</v>
      </c>
      <c r="AB4295" s="14">
        <f t="shared" si="1376"/>
        <v>0</v>
      </c>
      <c r="AC4295" s="15">
        <f t="shared" si="1375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71"/>
        <v>782.4</v>
      </c>
      <c r="Y4296" s="14">
        <f t="shared" si="1372"/>
        <v>0</v>
      </c>
      <c r="Z4296" s="14">
        <f t="shared" si="1373"/>
        <v>0</v>
      </c>
      <c r="AA4296" s="14">
        <f t="shared" si="1374"/>
        <v>0</v>
      </c>
      <c r="AB4296" s="14">
        <f t="shared" si="1376"/>
        <v>0</v>
      </c>
      <c r="AC4296" s="15">
        <f t="shared" si="1375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71"/>
        <v>782.4</v>
      </c>
      <c r="Y4297" s="14">
        <f t="shared" si="1372"/>
        <v>0</v>
      </c>
      <c r="Z4297" s="14">
        <f t="shared" si="1373"/>
        <v>0</v>
      </c>
      <c r="AA4297" s="14">
        <f t="shared" si="1374"/>
        <v>0</v>
      </c>
      <c r="AB4297" s="14">
        <f t="shared" si="1376"/>
        <v>0</v>
      </c>
      <c r="AC4297" s="15">
        <f t="shared" si="1375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71"/>
        <v>340</v>
      </c>
      <c r="Y4298" s="52">
        <f t="shared" si="1372"/>
        <v>0</v>
      </c>
      <c r="Z4298" s="52">
        <f t="shared" si="1373"/>
        <v>500</v>
      </c>
      <c r="AA4298" s="52">
        <f t="shared" si="1374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801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7">N4299+S4299</f>
        <v>503.20000000000005</v>
      </c>
      <c r="Y4299" s="14">
        <f t="shared" ref="Y4299:Y4327" si="1378">O4299+T4299</f>
        <v>0</v>
      </c>
      <c r="Z4299" s="14">
        <f t="shared" ref="Z4299:Z4327" si="1379">P4299+U4299</f>
        <v>400</v>
      </c>
      <c r="AA4299" s="14">
        <f t="shared" ref="AA4299:AA4327" si="1380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802</v>
      </c>
      <c r="B4300" s="93">
        <v>12</v>
      </c>
      <c r="C4300" s="21" t="s">
        <v>835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7"/>
        <v>323</v>
      </c>
      <c r="Y4300" s="14">
        <f t="shared" si="1378"/>
        <v>0</v>
      </c>
      <c r="Z4300" s="14">
        <f t="shared" si="1379"/>
        <v>475</v>
      </c>
      <c r="AA4300" s="14">
        <f t="shared" si="1380"/>
        <v>0</v>
      </c>
      <c r="AB4300" s="14">
        <f>R4300+W4300</f>
        <v>0</v>
      </c>
      <c r="AC4300" s="15">
        <f t="shared" ref="AC4300:AC4312" si="1381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803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7"/>
        <v>323</v>
      </c>
      <c r="Y4301" s="14">
        <f t="shared" si="1378"/>
        <v>0</v>
      </c>
      <c r="Z4301" s="14">
        <f t="shared" si="1379"/>
        <v>475</v>
      </c>
      <c r="AA4301" s="14">
        <f t="shared" si="1380"/>
        <v>0</v>
      </c>
      <c r="AB4301" s="14">
        <f t="shared" ref="AB4301:AB4312" si="1382">R4301+W4301</f>
        <v>0</v>
      </c>
      <c r="AC4301" s="15">
        <f t="shared" si="1381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804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7"/>
        <v>323</v>
      </c>
      <c r="Y4302" s="14">
        <f t="shared" si="1378"/>
        <v>0</v>
      </c>
      <c r="Z4302" s="14">
        <f t="shared" si="1379"/>
        <v>475</v>
      </c>
      <c r="AA4302" s="14">
        <f t="shared" si="1380"/>
        <v>0</v>
      </c>
      <c r="AB4302" s="14">
        <f t="shared" si="1382"/>
        <v>0</v>
      </c>
      <c r="AC4302" s="15">
        <f t="shared" si="1381"/>
        <v>798</v>
      </c>
      <c r="AD4302" s="48">
        <f>(ROUND(AC4302-AC4298,1)/AC4298)</f>
        <v>-0.05</v>
      </c>
      <c r="AE4302" s="113" t="s">
        <v>800</v>
      </c>
      <c r="AF4302" s="60"/>
    </row>
    <row r="4303" spans="1:32">
      <c r="A4303" s="99" t="s">
        <v>654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7"/>
        <v>323</v>
      </c>
      <c r="Y4303" s="14">
        <f t="shared" si="1378"/>
        <v>0</v>
      </c>
      <c r="Z4303" s="14">
        <f t="shared" si="1379"/>
        <v>475</v>
      </c>
      <c r="AA4303" s="14">
        <f t="shared" si="1380"/>
        <v>0</v>
      </c>
      <c r="AB4303" s="14">
        <f t="shared" si="1382"/>
        <v>0</v>
      </c>
      <c r="AC4303" s="15">
        <f t="shared" si="1381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595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55.9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7"/>
        <v>111.8</v>
      </c>
      <c r="Y4304" s="14">
        <f t="shared" si="1378"/>
        <v>780</v>
      </c>
      <c r="Z4304" s="14">
        <f t="shared" si="1379"/>
        <v>0</v>
      </c>
      <c r="AA4304" s="14">
        <f t="shared" si="1380"/>
        <v>0</v>
      </c>
      <c r="AB4304" s="14">
        <f t="shared" si="1382"/>
        <v>0</v>
      </c>
      <c r="AC4304" s="15">
        <f t="shared" si="1381"/>
        <v>891.8</v>
      </c>
      <c r="AD4304" s="48">
        <f>(ROUND(AC4304-AC4298,1)/AC4298)</f>
        <v>6.1666666666666661E-2</v>
      </c>
      <c r="AE4304" s="113"/>
      <c r="AF4304" s="60"/>
    </row>
    <row r="4305" spans="1:32">
      <c r="A4305" s="99" t="s">
        <v>830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55.9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7"/>
        <v>111.8</v>
      </c>
      <c r="Y4305" s="14">
        <f t="shared" si="1378"/>
        <v>0</v>
      </c>
      <c r="Z4305" s="14">
        <f t="shared" si="1379"/>
        <v>780</v>
      </c>
      <c r="AA4305" s="14">
        <f t="shared" si="1380"/>
        <v>0</v>
      </c>
      <c r="AB4305" s="14">
        <f t="shared" si="1382"/>
        <v>0</v>
      </c>
      <c r="AC4305" s="15">
        <f t="shared" si="1381"/>
        <v>891.8</v>
      </c>
      <c r="AD4305" s="48">
        <f>(ROUND(AC4305-AC4298,1)/AC4298)</f>
        <v>6.1666666666666661E-2</v>
      </c>
      <c r="AE4305" s="113"/>
      <c r="AF4305" s="60"/>
    </row>
    <row r="4306" spans="1:32">
      <c r="A4306" s="99" t="s">
        <v>831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55.9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7"/>
        <v>111.8</v>
      </c>
      <c r="Y4306" s="14">
        <f t="shared" si="1378"/>
        <v>0</v>
      </c>
      <c r="Z4306" s="14">
        <f t="shared" si="1379"/>
        <v>0</v>
      </c>
      <c r="AA4306" s="14">
        <f t="shared" si="1380"/>
        <v>780</v>
      </c>
      <c r="AB4306" s="14">
        <f t="shared" si="1382"/>
        <v>0</v>
      </c>
      <c r="AC4306" s="15">
        <f t="shared" si="1381"/>
        <v>891.8</v>
      </c>
      <c r="AD4306" s="48">
        <f>(ROUND(AC4306-AC4298,1)/AC4298)</f>
        <v>6.1666666666666661E-2</v>
      </c>
      <c r="AE4306" s="113"/>
      <c r="AF4306" s="60"/>
    </row>
    <row r="4307" spans="1:32">
      <c r="A4307" s="99" t="s">
        <v>832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55.9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7"/>
        <v>111.8</v>
      </c>
      <c r="Y4307" s="14">
        <f t="shared" si="1378"/>
        <v>0</v>
      </c>
      <c r="Z4307" s="14">
        <f t="shared" si="1379"/>
        <v>0</v>
      </c>
      <c r="AA4307" s="14">
        <f t="shared" si="1380"/>
        <v>0</v>
      </c>
      <c r="AB4307" s="14">
        <f t="shared" si="1382"/>
        <v>780</v>
      </c>
      <c r="AC4307" s="15">
        <f t="shared" si="1381"/>
        <v>891.8</v>
      </c>
      <c r="AD4307" s="48">
        <f>(ROUND(AC4307-AC4298,1)/AC4298)</f>
        <v>6.1666666666666661E-2</v>
      </c>
      <c r="AE4307" s="113"/>
      <c r="AF4307" s="60"/>
    </row>
    <row r="4308" spans="1:32">
      <c r="A4308" s="99" t="s">
        <v>833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187.5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281.25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77"/>
        <v>318.75</v>
      </c>
      <c r="Y4308" s="14">
        <f t="shared" si="1378"/>
        <v>0</v>
      </c>
      <c r="Z4308" s="14">
        <f t="shared" si="1379"/>
        <v>468.75</v>
      </c>
      <c r="AA4308" s="14">
        <f t="shared" si="1380"/>
        <v>0</v>
      </c>
      <c r="AB4308" s="14">
        <f t="shared" si="1382"/>
        <v>0</v>
      </c>
      <c r="AC4308" s="15">
        <f t="shared" si="1381"/>
        <v>787.5</v>
      </c>
      <c r="AD4308" s="48">
        <f>(ROUND(AC4308-AC4298,1)/AC4298)</f>
        <v>-6.25E-2</v>
      </c>
      <c r="AE4308" s="113"/>
      <c r="AF4308" s="60"/>
    </row>
    <row r="4309" spans="1:32">
      <c r="A4309" s="99" t="s">
        <v>834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285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570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7"/>
        <v>855</v>
      </c>
      <c r="Y4309" s="14">
        <f t="shared" si="1378"/>
        <v>0</v>
      </c>
      <c r="Z4309" s="14">
        <f t="shared" si="1379"/>
        <v>0</v>
      </c>
      <c r="AA4309" s="14">
        <f t="shared" si="1380"/>
        <v>0</v>
      </c>
      <c r="AB4309" s="14">
        <f t="shared" si="1382"/>
        <v>0</v>
      </c>
      <c r="AC4309" s="15">
        <f t="shared" si="1381"/>
        <v>855</v>
      </c>
      <c r="AD4309" s="48">
        <f>(ROUND(AC4309-AC4298,1)/AC4298)</f>
        <v>1.7857142857142856E-2</v>
      </c>
      <c r="AE4309" s="113"/>
      <c r="AF4309" s="60"/>
    </row>
    <row r="4310" spans="1:32">
      <c r="A4310" s="99"/>
      <c r="B4310" s="93" t="s">
        <v>876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285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570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7"/>
        <v>855</v>
      </c>
      <c r="Y4310" s="14">
        <f t="shared" si="1378"/>
        <v>0</v>
      </c>
      <c r="Z4310" s="14">
        <f t="shared" si="1379"/>
        <v>0</v>
      </c>
      <c r="AA4310" s="14">
        <f t="shared" si="1380"/>
        <v>0</v>
      </c>
      <c r="AB4310" s="14">
        <f t="shared" si="1382"/>
        <v>0</v>
      </c>
      <c r="AC4310" s="15">
        <f t="shared" si="1381"/>
        <v>855</v>
      </c>
      <c r="AD4310" s="48">
        <f>(ROUND(AC4310-AC4298,1)/AC4298)</f>
        <v>1.7857142857142856E-2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7"/>
        <v>563.04</v>
      </c>
      <c r="Y4311" s="14">
        <f t="shared" si="1378"/>
        <v>0</v>
      </c>
      <c r="Z4311" s="14">
        <f t="shared" si="1379"/>
        <v>400</v>
      </c>
      <c r="AA4311" s="14">
        <f t="shared" si="1380"/>
        <v>0</v>
      </c>
      <c r="AB4311" s="14">
        <f t="shared" si="1382"/>
        <v>0</v>
      </c>
      <c r="AC4311" s="15">
        <f t="shared" si="1381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7"/>
        <v>471.92</v>
      </c>
      <c r="Y4312" s="14">
        <f t="shared" si="1378"/>
        <v>0</v>
      </c>
      <c r="Z4312" s="14">
        <f t="shared" si="1379"/>
        <v>400</v>
      </c>
      <c r="AA4312" s="14">
        <f t="shared" si="1380"/>
        <v>0</v>
      </c>
      <c r="AB4312" s="14">
        <f t="shared" si="1382"/>
        <v>0</v>
      </c>
      <c r="AC4312" s="15">
        <f t="shared" si="1381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901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409.6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7"/>
        <v>665.6</v>
      </c>
      <c r="Y4313" s="52">
        <f t="shared" si="1378"/>
        <v>0</v>
      </c>
      <c r="Z4313" s="52">
        <f t="shared" si="1379"/>
        <v>0</v>
      </c>
      <c r="AA4313" s="52">
        <f t="shared" si="1380"/>
        <v>0</v>
      </c>
      <c r="AB4313" s="52">
        <f>R4313+W4313</f>
        <v>0</v>
      </c>
      <c r="AC4313" s="53">
        <f>ROUND(X4313+Y4313+Z4313+AA4313+AB4313,1)</f>
        <v>665.6</v>
      </c>
      <c r="AD4313" s="58"/>
      <c r="AE4313" s="113"/>
      <c r="AF4313" s="60"/>
    </row>
    <row r="4314" spans="1:32">
      <c r="A4314" s="99" t="s">
        <v>801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614.4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7"/>
        <v>819.2</v>
      </c>
      <c r="Y4314" s="14">
        <f t="shared" si="1378"/>
        <v>0</v>
      </c>
      <c r="Z4314" s="14">
        <f t="shared" si="1379"/>
        <v>0</v>
      </c>
      <c r="AA4314" s="14">
        <f t="shared" si="1380"/>
        <v>0</v>
      </c>
      <c r="AB4314" s="14">
        <f>R4314+W4314</f>
        <v>0</v>
      </c>
      <c r="AC4314" s="15">
        <f>ROUND(X4314+Y4314+Z4314+AA4314+AB4314,1)</f>
        <v>819.2</v>
      </c>
      <c r="AD4314" s="48">
        <f>(ROUND(AC4314-AC4313,1)/AC4313)</f>
        <v>0.23076923076923075</v>
      </c>
      <c r="AE4314" s="113"/>
      <c r="AF4314" s="60"/>
    </row>
    <row r="4315" spans="1:32">
      <c r="A4315" s="99" t="s">
        <v>802</v>
      </c>
      <c r="B4315" s="91">
        <v>20</v>
      </c>
      <c r="C4315" s="21" t="s">
        <v>835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368.64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7"/>
        <v>624.64</v>
      </c>
      <c r="Y4315" s="14">
        <f t="shared" si="1378"/>
        <v>0</v>
      </c>
      <c r="Z4315" s="14">
        <f t="shared" si="1379"/>
        <v>0</v>
      </c>
      <c r="AA4315" s="14">
        <f t="shared" si="1380"/>
        <v>0</v>
      </c>
      <c r="AB4315" s="14">
        <f>R4315+W4315</f>
        <v>0</v>
      </c>
      <c r="AC4315" s="15">
        <f t="shared" ref="AC4315:AC4327" si="1383">ROUND(X4315+Y4315+Z4315+AA4315+AB4315,1)</f>
        <v>624.6</v>
      </c>
      <c r="AD4315" s="48">
        <f>(ROUND(AC4315-AC4313,1)/AC4313)</f>
        <v>-6.1598557692307689E-2</v>
      </c>
      <c r="AE4315" s="113"/>
      <c r="AF4315" s="60"/>
    </row>
    <row r="4316" spans="1:32">
      <c r="A4316" s="99" t="s">
        <v>803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368.64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7"/>
        <v>624.64</v>
      </c>
      <c r="Y4316" s="14">
        <f t="shared" si="1378"/>
        <v>0</v>
      </c>
      <c r="Z4316" s="14">
        <f t="shared" si="1379"/>
        <v>0</v>
      </c>
      <c r="AA4316" s="14">
        <f t="shared" si="1380"/>
        <v>0</v>
      </c>
      <c r="AB4316" s="14">
        <f t="shared" ref="AB4316:AB4327" si="1384">R4316+W4316</f>
        <v>0</v>
      </c>
      <c r="AC4316" s="15">
        <f t="shared" si="1383"/>
        <v>624.6</v>
      </c>
      <c r="AD4316" s="48">
        <f>(ROUND(AC4316-AC4313,1)/AC4313)</f>
        <v>-6.1598557692307689E-2</v>
      </c>
      <c r="AE4316" s="113"/>
      <c r="AF4316" s="60"/>
    </row>
    <row r="4317" spans="1:32">
      <c r="A4317" s="99" t="s">
        <v>804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368.64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7"/>
        <v>624.64</v>
      </c>
      <c r="Y4317" s="14">
        <f t="shared" si="1378"/>
        <v>0</v>
      </c>
      <c r="Z4317" s="14">
        <f t="shared" si="1379"/>
        <v>0</v>
      </c>
      <c r="AA4317" s="14">
        <f t="shared" si="1380"/>
        <v>0</v>
      </c>
      <c r="AB4317" s="14">
        <f t="shared" si="1384"/>
        <v>0</v>
      </c>
      <c r="AC4317" s="15">
        <f t="shared" si="1383"/>
        <v>624.6</v>
      </c>
      <c r="AD4317" s="48">
        <f>(ROUND(AC4317-AC4313,1)/AC4313)</f>
        <v>-6.1598557692307689E-2</v>
      </c>
      <c r="AE4317" s="113"/>
      <c r="AF4317" s="60"/>
    </row>
    <row r="4318" spans="1:32">
      <c r="A4318" s="99" t="s">
        <v>654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368.64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7"/>
        <v>624.64</v>
      </c>
      <c r="Y4318" s="14">
        <f t="shared" si="1378"/>
        <v>0</v>
      </c>
      <c r="Z4318" s="14">
        <f t="shared" si="1379"/>
        <v>0</v>
      </c>
      <c r="AA4318" s="14">
        <f t="shared" si="1380"/>
        <v>0</v>
      </c>
      <c r="AB4318" s="14">
        <f t="shared" si="1384"/>
        <v>0</v>
      </c>
      <c r="AC4318" s="15">
        <f t="shared" si="1383"/>
        <v>624.6</v>
      </c>
      <c r="AD4318" s="48">
        <f>(ROUND(AC4318-AC4313,1)/AC4313)</f>
        <v>-6.1598557692307689E-2</v>
      </c>
      <c r="AE4318" s="113"/>
      <c r="AF4318" s="60"/>
    </row>
    <row r="4319" spans="1:32">
      <c r="A4319" s="99" t="s">
        <v>595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133.12</v>
      </c>
      <c r="T4319" s="14">
        <f>(O4319/100)*(K4319*$K$9)</f>
        <v>330.24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7"/>
        <v>216.32</v>
      </c>
      <c r="Y4319" s="14">
        <f t="shared" si="1378"/>
        <v>522.24</v>
      </c>
      <c r="Z4319" s="14">
        <f t="shared" si="1379"/>
        <v>0</v>
      </c>
      <c r="AA4319" s="14">
        <f t="shared" si="1380"/>
        <v>0</v>
      </c>
      <c r="AB4319" s="14">
        <f t="shared" si="1384"/>
        <v>0</v>
      </c>
      <c r="AC4319" s="15">
        <f t="shared" si="1383"/>
        <v>738.6</v>
      </c>
      <c r="AD4319" s="48">
        <f>(ROUND(AC4319-AC4313,1)/AC4313)</f>
        <v>0.10967548076923077</v>
      </c>
      <c r="AE4319" s="113"/>
      <c r="AF4319" s="60"/>
    </row>
    <row r="4320" spans="1:32">
      <c r="A4320" s="99" t="s">
        <v>830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133.12</v>
      </c>
      <c r="T4320" s="14">
        <f>(O4320/100)*(K4320*$J$10)</f>
        <v>0</v>
      </c>
      <c r="U4320" s="14">
        <f>(P4320/100)*(K4320*$K$10)+(P4320/100)*(L4320*$L$10)</f>
        <v>330.24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7"/>
        <v>216.32</v>
      </c>
      <c r="Y4320" s="14">
        <f t="shared" si="1378"/>
        <v>0</v>
      </c>
      <c r="Z4320" s="14">
        <f t="shared" si="1379"/>
        <v>522.24</v>
      </c>
      <c r="AA4320" s="14">
        <f t="shared" si="1380"/>
        <v>0</v>
      </c>
      <c r="AB4320" s="14">
        <f t="shared" si="1384"/>
        <v>0</v>
      </c>
      <c r="AC4320" s="15">
        <f t="shared" si="1383"/>
        <v>738.6</v>
      </c>
      <c r="AD4320" s="48">
        <f>(ROUND(AC4320-AC4313,1)/AC4313)</f>
        <v>0.10967548076923077</v>
      </c>
      <c r="AE4320" s="113"/>
      <c r="AF4320" s="60"/>
    </row>
    <row r="4321" spans="1:32">
      <c r="A4321" s="99" t="s">
        <v>831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133.12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330.24</v>
      </c>
      <c r="W4321" s="14">
        <f>(R4321/100)*(K4321*$K$11)+(R4321/100)*(L4321*$L$11)</f>
        <v>0</v>
      </c>
      <c r="X4321" s="14">
        <f t="shared" si="1377"/>
        <v>216.32</v>
      </c>
      <c r="Y4321" s="14">
        <f t="shared" si="1378"/>
        <v>0</v>
      </c>
      <c r="Z4321" s="14">
        <f t="shared" si="1379"/>
        <v>0</v>
      </c>
      <c r="AA4321" s="14">
        <f t="shared" si="1380"/>
        <v>522.24</v>
      </c>
      <c r="AB4321" s="14">
        <f t="shared" si="1384"/>
        <v>0</v>
      </c>
      <c r="AC4321" s="15">
        <f t="shared" si="1383"/>
        <v>738.6</v>
      </c>
      <c r="AD4321" s="48">
        <f>(ROUND(AC4321-AC4313,1)/AC4313)</f>
        <v>0.10967548076923077</v>
      </c>
      <c r="AE4321" s="113"/>
      <c r="AF4321" s="60"/>
    </row>
    <row r="4322" spans="1:32">
      <c r="A4322" s="99" t="s">
        <v>832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133.12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330.24</v>
      </c>
      <c r="X4322" s="14">
        <f t="shared" si="1377"/>
        <v>216.32</v>
      </c>
      <c r="Y4322" s="14">
        <f t="shared" si="1378"/>
        <v>0</v>
      </c>
      <c r="Z4322" s="14">
        <f t="shared" si="1379"/>
        <v>0</v>
      </c>
      <c r="AA4322" s="14">
        <f t="shared" si="1380"/>
        <v>0</v>
      </c>
      <c r="AB4322" s="14">
        <f t="shared" si="1384"/>
        <v>522.24</v>
      </c>
      <c r="AC4322" s="15">
        <f t="shared" si="1383"/>
        <v>738.6</v>
      </c>
      <c r="AD4322" s="48">
        <f>(ROUND(AC4322-AC4313,1)/AC4313)</f>
        <v>0.10967548076923077</v>
      </c>
      <c r="AE4322" s="113"/>
      <c r="AF4322" s="60"/>
    </row>
    <row r="4323" spans="1:32">
      <c r="A4323" s="99" t="s">
        <v>833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595.20000000000005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77"/>
        <v>787.2</v>
      </c>
      <c r="Y4323" s="14">
        <f t="shared" si="1378"/>
        <v>0</v>
      </c>
      <c r="Z4323" s="14">
        <f t="shared" si="1379"/>
        <v>0</v>
      </c>
      <c r="AA4323" s="14">
        <f t="shared" si="1380"/>
        <v>0</v>
      </c>
      <c r="AB4323" s="14">
        <f t="shared" si="1384"/>
        <v>0</v>
      </c>
      <c r="AC4323" s="15">
        <f t="shared" si="1383"/>
        <v>787.2</v>
      </c>
      <c r="AD4323" s="48">
        <f>(ROUND(AC4323-AC4313,1)/AC4313)</f>
        <v>0.18269230769230768</v>
      </c>
      <c r="AE4323" s="113"/>
      <c r="AF4323" s="60"/>
    </row>
    <row r="4324" spans="1:32">
      <c r="A4324" s="99" t="s">
        <v>834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595.20000000000005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7"/>
        <v>787.2</v>
      </c>
      <c r="Y4324" s="14">
        <f t="shared" si="1378"/>
        <v>0</v>
      </c>
      <c r="Z4324" s="14">
        <f t="shared" si="1379"/>
        <v>0</v>
      </c>
      <c r="AA4324" s="14">
        <f t="shared" si="1380"/>
        <v>0</v>
      </c>
      <c r="AB4324" s="14">
        <f t="shared" si="1384"/>
        <v>0</v>
      </c>
      <c r="AC4324" s="15">
        <f t="shared" si="1383"/>
        <v>787.2</v>
      </c>
      <c r="AD4324" s="48">
        <f>(ROUND(AC4324-AC4313,1)/AC4313)</f>
        <v>0.18269230769230768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595.20000000000005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7"/>
        <v>787.2</v>
      </c>
      <c r="Y4325" s="14">
        <f t="shared" si="1378"/>
        <v>0</v>
      </c>
      <c r="Z4325" s="14">
        <f t="shared" si="1379"/>
        <v>0</v>
      </c>
      <c r="AA4325" s="14">
        <f t="shared" si="1380"/>
        <v>0</v>
      </c>
      <c r="AB4325" s="14">
        <f t="shared" si="1384"/>
        <v>0</v>
      </c>
      <c r="AC4325" s="15">
        <f t="shared" si="1383"/>
        <v>787.2</v>
      </c>
      <c r="AD4325" s="48">
        <f>(ROUND(AC4325-AC4313,1)/AC4313)</f>
        <v>0.18269230769230768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547.84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7"/>
        <v>752.6400000000001</v>
      </c>
      <c r="Y4326" s="14">
        <f t="shared" si="1378"/>
        <v>0</v>
      </c>
      <c r="Z4326" s="14">
        <f t="shared" si="1379"/>
        <v>0</v>
      </c>
      <c r="AA4326" s="14">
        <f t="shared" si="1380"/>
        <v>0</v>
      </c>
      <c r="AB4326" s="14">
        <f t="shared" si="1384"/>
        <v>0</v>
      </c>
      <c r="AC4326" s="15">
        <f t="shared" si="1383"/>
        <v>752.6</v>
      </c>
      <c r="AD4326" s="48">
        <f>(ROUND(AC4326-AC4313,1)/AC4313)</f>
        <v>0.13070913461538461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547.84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7"/>
        <v>752.6400000000001</v>
      </c>
      <c r="Y4327" s="14">
        <f t="shared" si="1378"/>
        <v>0</v>
      </c>
      <c r="Z4327" s="14">
        <f t="shared" si="1379"/>
        <v>0</v>
      </c>
      <c r="AA4327" s="14">
        <f t="shared" si="1380"/>
        <v>0</v>
      </c>
      <c r="AB4327" s="14">
        <f t="shared" si="1384"/>
        <v>0</v>
      </c>
      <c r="AC4327" s="15">
        <f t="shared" si="1383"/>
        <v>752.6</v>
      </c>
      <c r="AD4327" s="48">
        <f>(ROUND(AC4327-AC4313,1)/AC4313)</f>
        <v>0.13070913461538461</v>
      </c>
      <c r="AE4327" s="113"/>
      <c r="AF4327" s="60"/>
    </row>
    <row r="4328" spans="1:32">
      <c r="A4328" s="107"/>
      <c r="B4328" s="148" t="s">
        <v>185</v>
      </c>
      <c r="C4328" s="148"/>
      <c r="D4328" s="148"/>
      <c r="E4328" s="148"/>
      <c r="F4328" s="148"/>
      <c r="G4328" s="148"/>
      <c r="H4328" s="148"/>
      <c r="I4328" s="148"/>
      <c r="J4328" s="148"/>
      <c r="K4328" s="148"/>
      <c r="L4328" s="148"/>
      <c r="M4328" s="148"/>
      <c r="N4328" s="148"/>
      <c r="O4328" s="148"/>
      <c r="P4328" s="148"/>
      <c r="Q4328" s="148"/>
      <c r="R4328" s="148"/>
      <c r="S4328" s="148"/>
      <c r="T4328" s="148"/>
      <c r="U4328" s="148"/>
      <c r="V4328" s="148"/>
      <c r="W4328" s="148"/>
      <c r="X4328" s="148"/>
      <c r="Y4328" s="148"/>
      <c r="Z4328" s="148"/>
      <c r="AA4328" s="148"/>
      <c r="AB4328" s="148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85">N4329+S4329</f>
        <v>603.19999999999993</v>
      </c>
      <c r="Y4329" s="14">
        <f t="shared" ref="Y4329:Y4388" si="1386">O4329+T4329</f>
        <v>0</v>
      </c>
      <c r="Z4329" s="14">
        <f t="shared" ref="Z4329:Z4388" si="1387">P4329+U4329</f>
        <v>0</v>
      </c>
      <c r="AA4329" s="14">
        <f t="shared" ref="AA4329:AA4388" si="1388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801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85"/>
        <v>696.00000000000011</v>
      </c>
      <c r="Y4330" s="14">
        <f t="shared" si="1386"/>
        <v>0</v>
      </c>
      <c r="Z4330" s="14">
        <f t="shared" si="1387"/>
        <v>0</v>
      </c>
      <c r="AA4330" s="14">
        <f t="shared" si="1388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802</v>
      </c>
      <c r="B4331" s="87">
        <v>16</v>
      </c>
      <c r="C4331" s="21" t="s">
        <v>835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85"/>
        <v>566.07999999999993</v>
      </c>
      <c r="Y4331" s="14">
        <f t="shared" si="1386"/>
        <v>0</v>
      </c>
      <c r="Z4331" s="14">
        <f t="shared" si="1387"/>
        <v>0</v>
      </c>
      <c r="AA4331" s="14">
        <f t="shared" si="1388"/>
        <v>0</v>
      </c>
      <c r="AB4331" s="14">
        <f>R4331+W4331</f>
        <v>0</v>
      </c>
      <c r="AC4331" s="15">
        <f t="shared" ref="AC4331:AC4343" si="1389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803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85"/>
        <v>566.07999999999993</v>
      </c>
      <c r="Y4332" s="14">
        <f t="shared" si="1386"/>
        <v>0</v>
      </c>
      <c r="Z4332" s="14">
        <f t="shared" si="1387"/>
        <v>0</v>
      </c>
      <c r="AA4332" s="14">
        <f t="shared" si="1388"/>
        <v>0</v>
      </c>
      <c r="AB4332" s="14">
        <f t="shared" ref="AB4332:AB4344" si="1390">R4332+W4332</f>
        <v>0</v>
      </c>
      <c r="AC4332" s="15">
        <f t="shared" si="1389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804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85"/>
        <v>566.07999999999993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 t="shared" si="1390"/>
        <v>0</v>
      </c>
      <c r="AC4333" s="15">
        <f t="shared" si="1389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654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85"/>
        <v>566.07999999999993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 t="shared" si="1390"/>
        <v>0</v>
      </c>
      <c r="AC4334" s="15">
        <f t="shared" si="1389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595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85"/>
        <v>196.04000000000002</v>
      </c>
      <c r="Y4335" s="14">
        <f t="shared" si="1386"/>
        <v>469.8</v>
      </c>
      <c r="Z4335" s="14">
        <f t="shared" si="1387"/>
        <v>0</v>
      </c>
      <c r="AA4335" s="14">
        <f t="shared" si="1388"/>
        <v>0</v>
      </c>
      <c r="AB4335" s="14">
        <f t="shared" si="1390"/>
        <v>0</v>
      </c>
      <c r="AC4335" s="15">
        <f t="shared" si="1389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830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85"/>
        <v>196.04000000000002</v>
      </c>
      <c r="Y4336" s="14">
        <f t="shared" si="1386"/>
        <v>0</v>
      </c>
      <c r="Z4336" s="14">
        <f t="shared" si="1387"/>
        <v>469.8</v>
      </c>
      <c r="AA4336" s="14">
        <f t="shared" si="1388"/>
        <v>0</v>
      </c>
      <c r="AB4336" s="14">
        <f t="shared" si="1390"/>
        <v>0</v>
      </c>
      <c r="AC4336" s="15">
        <f t="shared" si="1389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831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85"/>
        <v>196.04000000000002</v>
      </c>
      <c r="Y4337" s="14">
        <f t="shared" si="1386"/>
        <v>0</v>
      </c>
      <c r="Z4337" s="14">
        <f t="shared" si="1387"/>
        <v>0</v>
      </c>
      <c r="AA4337" s="14">
        <f t="shared" si="1388"/>
        <v>469.8</v>
      </c>
      <c r="AB4337" s="14">
        <f t="shared" si="1390"/>
        <v>0</v>
      </c>
      <c r="AC4337" s="15">
        <f t="shared" si="1389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832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85"/>
        <v>196.04000000000002</v>
      </c>
      <c r="Y4338" s="14">
        <f t="shared" si="1386"/>
        <v>0</v>
      </c>
      <c r="Z4338" s="14">
        <f t="shared" si="1387"/>
        <v>0</v>
      </c>
      <c r="AA4338" s="14">
        <f t="shared" si="1388"/>
        <v>0</v>
      </c>
      <c r="AB4338" s="14">
        <f t="shared" si="1390"/>
        <v>469.8</v>
      </c>
      <c r="AC4338" s="15">
        <f t="shared" si="1389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833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85"/>
        <v>696</v>
      </c>
      <c r="Y4339" s="14">
        <f t="shared" si="1386"/>
        <v>0</v>
      </c>
      <c r="Z4339" s="14">
        <f t="shared" si="1387"/>
        <v>0</v>
      </c>
      <c r="AA4339" s="14">
        <f t="shared" si="1388"/>
        <v>0</v>
      </c>
      <c r="AB4339" s="14">
        <f t="shared" si="1390"/>
        <v>0</v>
      </c>
      <c r="AC4339" s="15">
        <f t="shared" si="1389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834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85"/>
        <v>696</v>
      </c>
      <c r="Y4340" s="14">
        <f t="shared" si="1386"/>
        <v>0</v>
      </c>
      <c r="Z4340" s="14">
        <f t="shared" si="1387"/>
        <v>0</v>
      </c>
      <c r="AA4340" s="14">
        <f t="shared" si="1388"/>
        <v>0</v>
      </c>
      <c r="AB4340" s="14">
        <f t="shared" si="1390"/>
        <v>0</v>
      </c>
      <c r="AC4340" s="15">
        <f t="shared" si="1389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85"/>
        <v>696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0</v>
      </c>
      <c r="AC4341" s="15">
        <f t="shared" si="1389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85"/>
        <v>754.46400000000006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0</v>
      </c>
      <c r="AC4342" s="15">
        <f t="shared" si="1389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85"/>
        <v>661.6640000000001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85"/>
        <v>576</v>
      </c>
      <c r="Y4344" s="52">
        <f t="shared" si="1386"/>
        <v>0</v>
      </c>
      <c r="Z4344" s="52">
        <f t="shared" si="1387"/>
        <v>0</v>
      </c>
      <c r="AA4344" s="52">
        <f t="shared" si="1388"/>
        <v>0</v>
      </c>
      <c r="AB4344" s="52">
        <f t="shared" si="1390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801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85"/>
        <v>667.2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ref="AB4345:AB4361" si="1391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802</v>
      </c>
      <c r="B4346" s="89">
        <v>10</v>
      </c>
      <c r="C4346" s="21" t="s">
        <v>835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85"/>
        <v>542.4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1"/>
        <v>0</v>
      </c>
      <c r="AC4346" s="15">
        <f t="shared" ref="AC4346:AC4358" si="1392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803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85"/>
        <v>542.4</v>
      </c>
      <c r="Y4347" s="14">
        <f t="shared" si="1386"/>
        <v>0</v>
      </c>
      <c r="Z4347" s="14">
        <f t="shared" si="1387"/>
        <v>0</v>
      </c>
      <c r="AA4347" s="14">
        <f t="shared" si="1388"/>
        <v>0</v>
      </c>
      <c r="AB4347" s="14">
        <f t="shared" si="1391"/>
        <v>0</v>
      </c>
      <c r="AC4347" s="15">
        <f t="shared" si="1392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804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85"/>
        <v>542.4</v>
      </c>
      <c r="Y4348" s="14">
        <f t="shared" si="1386"/>
        <v>0</v>
      </c>
      <c r="Z4348" s="14">
        <f t="shared" si="1387"/>
        <v>0</v>
      </c>
      <c r="AA4348" s="14">
        <f t="shared" si="1388"/>
        <v>0</v>
      </c>
      <c r="AB4348" s="14">
        <f t="shared" si="1391"/>
        <v>0</v>
      </c>
      <c r="AC4348" s="15">
        <f t="shared" si="1392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654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85"/>
        <v>542.4</v>
      </c>
      <c r="Y4349" s="14">
        <f t="shared" si="1386"/>
        <v>0</v>
      </c>
      <c r="Z4349" s="14">
        <f t="shared" si="1387"/>
        <v>0</v>
      </c>
      <c r="AA4349" s="14">
        <f t="shared" si="1388"/>
        <v>0</v>
      </c>
      <c r="AB4349" s="14">
        <f t="shared" si="1391"/>
        <v>0</v>
      </c>
      <c r="AC4349" s="15">
        <f t="shared" si="1392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595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85"/>
        <v>187.20000000000002</v>
      </c>
      <c r="Y4350" s="14">
        <f t="shared" si="1386"/>
        <v>450</v>
      </c>
      <c r="Z4350" s="14">
        <f t="shared" si="1387"/>
        <v>0</v>
      </c>
      <c r="AA4350" s="14">
        <f t="shared" si="1388"/>
        <v>0</v>
      </c>
      <c r="AB4350" s="14">
        <f t="shared" si="1391"/>
        <v>0</v>
      </c>
      <c r="AC4350" s="15">
        <f t="shared" si="1392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830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85"/>
        <v>187.20000000000002</v>
      </c>
      <c r="Y4351" s="14">
        <f t="shared" si="1386"/>
        <v>0</v>
      </c>
      <c r="Z4351" s="14">
        <f t="shared" si="1387"/>
        <v>450</v>
      </c>
      <c r="AA4351" s="14">
        <f t="shared" si="1388"/>
        <v>0</v>
      </c>
      <c r="AB4351" s="14">
        <f t="shared" si="1391"/>
        <v>0</v>
      </c>
      <c r="AC4351" s="15">
        <f t="shared" si="1392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831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85"/>
        <v>187.20000000000002</v>
      </c>
      <c r="Y4352" s="14">
        <f t="shared" si="1386"/>
        <v>0</v>
      </c>
      <c r="Z4352" s="14">
        <f t="shared" si="1387"/>
        <v>0</v>
      </c>
      <c r="AA4352" s="14">
        <f t="shared" si="1388"/>
        <v>450</v>
      </c>
      <c r="AB4352" s="14">
        <f t="shared" si="1391"/>
        <v>0</v>
      </c>
      <c r="AC4352" s="15">
        <f t="shared" si="1392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832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85"/>
        <v>187.20000000000002</v>
      </c>
      <c r="Y4353" s="14">
        <f t="shared" si="1386"/>
        <v>0</v>
      </c>
      <c r="Z4353" s="14">
        <f t="shared" si="1387"/>
        <v>0</v>
      </c>
      <c r="AA4353" s="14">
        <f t="shared" si="1388"/>
        <v>0</v>
      </c>
      <c r="AB4353" s="14">
        <f t="shared" si="1391"/>
        <v>450</v>
      </c>
      <c r="AC4353" s="15">
        <f t="shared" si="1392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833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85"/>
        <v>666</v>
      </c>
      <c r="Y4354" s="14">
        <f t="shared" si="1386"/>
        <v>0</v>
      </c>
      <c r="Z4354" s="14">
        <f t="shared" si="1387"/>
        <v>0</v>
      </c>
      <c r="AA4354" s="14">
        <f t="shared" si="1388"/>
        <v>0</v>
      </c>
      <c r="AB4354" s="14">
        <f t="shared" si="1391"/>
        <v>0</v>
      </c>
      <c r="AC4354" s="15">
        <f t="shared" si="1392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834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85"/>
        <v>666</v>
      </c>
      <c r="Y4355" s="14">
        <f t="shared" si="1386"/>
        <v>0</v>
      </c>
      <c r="Z4355" s="14">
        <f t="shared" si="1387"/>
        <v>0</v>
      </c>
      <c r="AA4355" s="14">
        <f t="shared" si="1388"/>
        <v>0</v>
      </c>
      <c r="AB4355" s="14">
        <f t="shared" si="1391"/>
        <v>0</v>
      </c>
      <c r="AC4355" s="15">
        <f t="shared" si="1392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85"/>
        <v>666</v>
      </c>
      <c r="Y4356" s="14">
        <f t="shared" si="1386"/>
        <v>0</v>
      </c>
      <c r="Z4356" s="14">
        <f t="shared" si="1387"/>
        <v>0</v>
      </c>
      <c r="AA4356" s="14">
        <f t="shared" si="1388"/>
        <v>0</v>
      </c>
      <c r="AB4356" s="14">
        <f t="shared" si="1391"/>
        <v>0</v>
      </c>
      <c r="AC4356" s="15">
        <f t="shared" si="1392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85"/>
        <v>638.4</v>
      </c>
      <c r="Y4357" s="14">
        <f t="shared" si="1386"/>
        <v>0</v>
      </c>
      <c r="Z4357" s="14">
        <f t="shared" si="1387"/>
        <v>0</v>
      </c>
      <c r="AA4357" s="14">
        <f t="shared" si="1388"/>
        <v>0</v>
      </c>
      <c r="AB4357" s="14">
        <f t="shared" si="1391"/>
        <v>0</v>
      </c>
      <c r="AC4357" s="15">
        <f t="shared" si="1392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85"/>
        <v>720</v>
      </c>
      <c r="Y4358" s="14">
        <f t="shared" si="1386"/>
        <v>0</v>
      </c>
      <c r="Z4358" s="14">
        <f t="shared" si="1387"/>
        <v>0</v>
      </c>
      <c r="AA4358" s="14">
        <f t="shared" si="1388"/>
        <v>0</v>
      </c>
      <c r="AB4358" s="14">
        <f t="shared" si="1391"/>
        <v>0</v>
      </c>
      <c r="AC4358" s="15">
        <f t="shared" si="1392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93">N4359+S4359</f>
        <v>600</v>
      </c>
      <c r="Y4359" s="52">
        <f t="shared" ref="Y4359:Y4373" si="1394">O4359+T4359</f>
        <v>0</v>
      </c>
      <c r="Z4359" s="52">
        <f t="shared" ref="Z4359:Z4373" si="1395">P4359+U4359</f>
        <v>0</v>
      </c>
      <c r="AA4359" s="52">
        <f t="shared" ref="AA4359:AA4373" si="1396">Q4359+V4359</f>
        <v>0</v>
      </c>
      <c r="AB4359" s="52">
        <f t="shared" si="1391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801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93"/>
        <v>695</v>
      </c>
      <c r="Y4360" s="14">
        <f t="shared" si="1394"/>
        <v>0</v>
      </c>
      <c r="Z4360" s="14">
        <f t="shared" si="1395"/>
        <v>0</v>
      </c>
      <c r="AA4360" s="14">
        <f t="shared" si="1396"/>
        <v>0</v>
      </c>
      <c r="AB4360" s="14">
        <f t="shared" si="1391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802</v>
      </c>
      <c r="B4361" s="87">
        <v>0</v>
      </c>
      <c r="C4361" s="21" t="s">
        <v>835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93"/>
        <v>565</v>
      </c>
      <c r="Y4361" s="14">
        <f t="shared" si="1394"/>
        <v>0</v>
      </c>
      <c r="Z4361" s="14">
        <f t="shared" si="1395"/>
        <v>0</v>
      </c>
      <c r="AA4361" s="14">
        <f t="shared" si="1396"/>
        <v>0</v>
      </c>
      <c r="AB4361" s="14">
        <f t="shared" si="1391"/>
        <v>0</v>
      </c>
      <c r="AC4361" s="15">
        <f t="shared" ref="AC4361:AC4373" si="1397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803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93"/>
        <v>565</v>
      </c>
      <c r="Y4362" s="14">
        <f t="shared" si="1394"/>
        <v>0</v>
      </c>
      <c r="Z4362" s="14">
        <f t="shared" si="1395"/>
        <v>0</v>
      </c>
      <c r="AA4362" s="14">
        <f t="shared" si="1396"/>
        <v>0</v>
      </c>
      <c r="AB4362" s="14">
        <f t="shared" ref="AB4362:AB4373" si="1398">R4362+W4362</f>
        <v>0</v>
      </c>
      <c r="AC4362" s="15">
        <f t="shared" si="1397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804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93"/>
        <v>565</v>
      </c>
      <c r="Y4363" s="14">
        <f t="shared" si="1394"/>
        <v>0</v>
      </c>
      <c r="Z4363" s="14">
        <f t="shared" si="1395"/>
        <v>0</v>
      </c>
      <c r="AA4363" s="14">
        <f t="shared" si="1396"/>
        <v>0</v>
      </c>
      <c r="AB4363" s="14">
        <f t="shared" si="1398"/>
        <v>0</v>
      </c>
      <c r="AC4363" s="15">
        <f t="shared" si="1397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654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93"/>
        <v>565</v>
      </c>
      <c r="Y4364" s="14">
        <f t="shared" si="1394"/>
        <v>0</v>
      </c>
      <c r="Z4364" s="14">
        <f t="shared" si="1395"/>
        <v>0</v>
      </c>
      <c r="AA4364" s="14">
        <f t="shared" si="1396"/>
        <v>0</v>
      </c>
      <c r="AB4364" s="14">
        <f t="shared" si="1398"/>
        <v>0</v>
      </c>
      <c r="AC4364" s="15">
        <f t="shared" si="1397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595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93"/>
        <v>196.56</v>
      </c>
      <c r="Y4365" s="14">
        <f t="shared" si="1394"/>
        <v>468.75</v>
      </c>
      <c r="Z4365" s="14">
        <f t="shared" si="1395"/>
        <v>0</v>
      </c>
      <c r="AA4365" s="14">
        <f t="shared" si="1396"/>
        <v>0</v>
      </c>
      <c r="AB4365" s="14">
        <f t="shared" si="1398"/>
        <v>0</v>
      </c>
      <c r="AC4365" s="15">
        <f t="shared" si="1397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830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93"/>
        <v>196.56</v>
      </c>
      <c r="Y4366" s="14">
        <f t="shared" si="1394"/>
        <v>0</v>
      </c>
      <c r="Z4366" s="14">
        <f t="shared" si="1395"/>
        <v>468.75</v>
      </c>
      <c r="AA4366" s="14">
        <f t="shared" si="1396"/>
        <v>0</v>
      </c>
      <c r="AB4366" s="14">
        <f t="shared" si="1398"/>
        <v>0</v>
      </c>
      <c r="AC4366" s="15">
        <f t="shared" si="1397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831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93"/>
        <v>196.56</v>
      </c>
      <c r="Y4367" s="14">
        <f t="shared" si="1394"/>
        <v>0</v>
      </c>
      <c r="Z4367" s="14">
        <f t="shared" si="1395"/>
        <v>0</v>
      </c>
      <c r="AA4367" s="14">
        <f t="shared" si="1396"/>
        <v>468.75</v>
      </c>
      <c r="AB4367" s="14">
        <f t="shared" si="1398"/>
        <v>0</v>
      </c>
      <c r="AC4367" s="15">
        <f t="shared" si="1397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832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93"/>
        <v>196.56</v>
      </c>
      <c r="Y4368" s="14">
        <f t="shared" si="1394"/>
        <v>0</v>
      </c>
      <c r="Z4368" s="14">
        <f t="shared" si="1395"/>
        <v>0</v>
      </c>
      <c r="AA4368" s="14">
        <f t="shared" si="1396"/>
        <v>0</v>
      </c>
      <c r="AB4368" s="14">
        <f t="shared" si="1398"/>
        <v>468.75</v>
      </c>
      <c r="AC4368" s="15">
        <f t="shared" si="1397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833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93"/>
        <v>693.75</v>
      </c>
      <c r="Y4369" s="14">
        <f t="shared" si="1394"/>
        <v>0</v>
      </c>
      <c r="Z4369" s="14">
        <f t="shared" si="1395"/>
        <v>0</v>
      </c>
      <c r="AA4369" s="14">
        <f t="shared" si="1396"/>
        <v>0</v>
      </c>
      <c r="AB4369" s="14">
        <f t="shared" si="1398"/>
        <v>0</v>
      </c>
      <c r="AC4369" s="15">
        <f t="shared" si="1397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834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93"/>
        <v>693.75</v>
      </c>
      <c r="Y4370" s="14">
        <f t="shared" si="1394"/>
        <v>0</v>
      </c>
      <c r="Z4370" s="14">
        <f t="shared" si="1395"/>
        <v>0</v>
      </c>
      <c r="AA4370" s="14">
        <f t="shared" si="1396"/>
        <v>0</v>
      </c>
      <c r="AB4370" s="14">
        <f t="shared" si="1398"/>
        <v>0</v>
      </c>
      <c r="AC4370" s="15">
        <f t="shared" si="1397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93"/>
        <v>693.75</v>
      </c>
      <c r="Y4371" s="14">
        <f t="shared" si="1394"/>
        <v>0</v>
      </c>
      <c r="Z4371" s="14">
        <f t="shared" si="1395"/>
        <v>0</v>
      </c>
      <c r="AA4371" s="14">
        <f t="shared" si="1396"/>
        <v>0</v>
      </c>
      <c r="AB4371" s="14">
        <f t="shared" si="1398"/>
        <v>0</v>
      </c>
      <c r="AC4371" s="15">
        <f t="shared" si="1397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93"/>
        <v>657</v>
      </c>
      <c r="Y4372" s="14">
        <f t="shared" si="1394"/>
        <v>0</v>
      </c>
      <c r="Z4372" s="14">
        <f t="shared" si="1395"/>
        <v>0</v>
      </c>
      <c r="AA4372" s="14">
        <f t="shared" si="1396"/>
        <v>0</v>
      </c>
      <c r="AB4372" s="14">
        <f t="shared" si="1398"/>
        <v>0</v>
      </c>
      <c r="AC4372" s="15">
        <f t="shared" si="1397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93"/>
        <v>758</v>
      </c>
      <c r="Y4373" s="14">
        <f t="shared" si="1394"/>
        <v>0</v>
      </c>
      <c r="Z4373" s="14">
        <f t="shared" si="1395"/>
        <v>0</v>
      </c>
      <c r="AA4373" s="14">
        <f t="shared" si="1396"/>
        <v>0</v>
      </c>
      <c r="AB4373" s="14">
        <f t="shared" si="1398"/>
        <v>0</v>
      </c>
      <c r="AC4373" s="15">
        <f t="shared" si="1397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85"/>
        <v>624</v>
      </c>
      <c r="Y4374" s="52">
        <f t="shared" si="1386"/>
        <v>0</v>
      </c>
      <c r="Z4374" s="52">
        <f t="shared" si="1387"/>
        <v>0</v>
      </c>
      <c r="AA4374" s="52">
        <f t="shared" si="1388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801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85"/>
        <v>722.8</v>
      </c>
      <c r="Y4375" s="14">
        <f t="shared" si="1386"/>
        <v>0</v>
      </c>
      <c r="Z4375" s="14">
        <f t="shared" si="1387"/>
        <v>0</v>
      </c>
      <c r="AA4375" s="14">
        <f t="shared" si="1388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802</v>
      </c>
      <c r="B4376" s="91">
        <v>32</v>
      </c>
      <c r="C4376" s="21" t="s">
        <v>835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85"/>
        <v>587.6</v>
      </c>
      <c r="Y4376" s="14">
        <f t="shared" si="1386"/>
        <v>0</v>
      </c>
      <c r="Z4376" s="14">
        <f t="shared" si="1387"/>
        <v>0</v>
      </c>
      <c r="AA4376" s="14">
        <f t="shared" si="1388"/>
        <v>0</v>
      </c>
      <c r="AB4376" s="14">
        <f>R4376+W4376</f>
        <v>0</v>
      </c>
      <c r="AC4376" s="15">
        <f t="shared" ref="AC4376:AC4388" si="1399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803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85"/>
        <v>587.6</v>
      </c>
      <c r="Y4377" s="14">
        <f t="shared" si="1386"/>
        <v>0</v>
      </c>
      <c r="Z4377" s="14">
        <f t="shared" si="1387"/>
        <v>0</v>
      </c>
      <c r="AA4377" s="14">
        <f t="shared" si="1388"/>
        <v>0</v>
      </c>
      <c r="AB4377" s="14">
        <f t="shared" ref="AB4377:AB4388" si="1400">R4377+W4377</f>
        <v>0</v>
      </c>
      <c r="AC4377" s="15">
        <f t="shared" si="1399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804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85"/>
        <v>587.6</v>
      </c>
      <c r="Y4378" s="14">
        <f t="shared" si="1386"/>
        <v>0</v>
      </c>
      <c r="Z4378" s="14">
        <f t="shared" si="1387"/>
        <v>0</v>
      </c>
      <c r="AA4378" s="14">
        <f t="shared" si="1388"/>
        <v>0</v>
      </c>
      <c r="AB4378" s="14">
        <f t="shared" si="1400"/>
        <v>0</v>
      </c>
      <c r="AC4378" s="15">
        <f t="shared" si="1399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654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85"/>
        <v>587.6</v>
      </c>
      <c r="Y4379" s="14">
        <f t="shared" si="1386"/>
        <v>0</v>
      </c>
      <c r="Z4379" s="14">
        <f t="shared" si="1387"/>
        <v>0</v>
      </c>
      <c r="AA4379" s="14">
        <f t="shared" si="1388"/>
        <v>0</v>
      </c>
      <c r="AB4379" s="14">
        <f t="shared" si="1400"/>
        <v>0</v>
      </c>
      <c r="AC4379" s="15">
        <f t="shared" si="1399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595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85"/>
        <v>202.8</v>
      </c>
      <c r="Y4380" s="14">
        <f t="shared" si="1386"/>
        <v>487.5</v>
      </c>
      <c r="Z4380" s="14">
        <f t="shared" si="1387"/>
        <v>0</v>
      </c>
      <c r="AA4380" s="14">
        <f t="shared" si="1388"/>
        <v>0</v>
      </c>
      <c r="AB4380" s="14">
        <f t="shared" si="1400"/>
        <v>0</v>
      </c>
      <c r="AC4380" s="15">
        <f t="shared" si="1399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830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85"/>
        <v>202.8</v>
      </c>
      <c r="Y4381" s="14">
        <f t="shared" si="1386"/>
        <v>0</v>
      </c>
      <c r="Z4381" s="14">
        <f t="shared" si="1387"/>
        <v>487.5</v>
      </c>
      <c r="AA4381" s="14">
        <f t="shared" si="1388"/>
        <v>0</v>
      </c>
      <c r="AB4381" s="14">
        <f t="shared" si="1400"/>
        <v>0</v>
      </c>
      <c r="AC4381" s="15">
        <f t="shared" si="1399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831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85"/>
        <v>202.8</v>
      </c>
      <c r="Y4382" s="14">
        <f t="shared" si="1386"/>
        <v>0</v>
      </c>
      <c r="Z4382" s="14">
        <f t="shared" si="1387"/>
        <v>0</v>
      </c>
      <c r="AA4382" s="14">
        <f t="shared" si="1388"/>
        <v>487.5</v>
      </c>
      <c r="AB4382" s="14">
        <f t="shared" si="1400"/>
        <v>0</v>
      </c>
      <c r="AC4382" s="15">
        <f t="shared" si="1399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832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85"/>
        <v>202.8</v>
      </c>
      <c r="Y4383" s="14">
        <f t="shared" si="1386"/>
        <v>0</v>
      </c>
      <c r="Z4383" s="14">
        <f t="shared" si="1387"/>
        <v>0</v>
      </c>
      <c r="AA4383" s="14">
        <f t="shared" si="1388"/>
        <v>0</v>
      </c>
      <c r="AB4383" s="14">
        <f t="shared" si="1400"/>
        <v>487.5</v>
      </c>
      <c r="AC4383" s="15">
        <f t="shared" si="1399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833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85"/>
        <v>721.5</v>
      </c>
      <c r="Y4384" s="14">
        <f t="shared" si="1386"/>
        <v>0</v>
      </c>
      <c r="Z4384" s="14">
        <f t="shared" si="1387"/>
        <v>0</v>
      </c>
      <c r="AA4384" s="14">
        <f t="shared" si="1388"/>
        <v>0</v>
      </c>
      <c r="AB4384" s="14">
        <f t="shared" si="1400"/>
        <v>0</v>
      </c>
      <c r="AC4384" s="15">
        <f t="shared" si="1399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834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85"/>
        <v>721.5</v>
      </c>
      <c r="Y4385" s="14">
        <f t="shared" si="1386"/>
        <v>0</v>
      </c>
      <c r="Z4385" s="14">
        <f t="shared" si="1387"/>
        <v>0</v>
      </c>
      <c r="AA4385" s="14">
        <f t="shared" si="1388"/>
        <v>0</v>
      </c>
      <c r="AB4385" s="14">
        <f t="shared" si="1400"/>
        <v>0</v>
      </c>
      <c r="AC4385" s="15">
        <f t="shared" si="1399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85"/>
        <v>721.5</v>
      </c>
      <c r="Y4386" s="14">
        <f t="shared" si="1386"/>
        <v>0</v>
      </c>
      <c r="Z4386" s="14">
        <f t="shared" si="1387"/>
        <v>0</v>
      </c>
      <c r="AA4386" s="14">
        <f t="shared" si="1388"/>
        <v>0</v>
      </c>
      <c r="AB4386" s="14">
        <f t="shared" si="1400"/>
        <v>0</v>
      </c>
      <c r="AC4386" s="15">
        <f t="shared" si="1399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85"/>
        <v>788.32</v>
      </c>
      <c r="Y4387" s="14">
        <f t="shared" si="1386"/>
        <v>0</v>
      </c>
      <c r="Z4387" s="14">
        <f t="shared" si="1387"/>
        <v>0</v>
      </c>
      <c r="AA4387" s="14">
        <f t="shared" si="1388"/>
        <v>0</v>
      </c>
      <c r="AB4387" s="14">
        <f t="shared" si="1400"/>
        <v>0</v>
      </c>
      <c r="AC4387" s="15">
        <f t="shared" si="1399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85"/>
        <v>683.28</v>
      </c>
      <c r="Y4388" s="14">
        <f t="shared" si="1386"/>
        <v>0</v>
      </c>
      <c r="Z4388" s="14">
        <f t="shared" si="1387"/>
        <v>0</v>
      </c>
      <c r="AA4388" s="14">
        <f t="shared" si="1388"/>
        <v>0</v>
      </c>
      <c r="AB4388" s="14">
        <f t="shared" si="1400"/>
        <v>0</v>
      </c>
      <c r="AC4388" s="15">
        <f t="shared" si="1399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401">N4389+S4389</f>
        <v>320</v>
      </c>
      <c r="Y4389" s="52">
        <f t="shared" ref="Y4389" si="1402">O4389+T4389</f>
        <v>440</v>
      </c>
      <c r="Z4389" s="52">
        <f t="shared" ref="Z4389" si="1403">P4389+U4389</f>
        <v>0</v>
      </c>
      <c r="AA4389" s="52">
        <f t="shared" ref="AA4389" si="1404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801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802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803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804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654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595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830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831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832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833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834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405">N4403+S4403</f>
        <v>672</v>
      </c>
      <c r="Y4403" s="52">
        <f t="shared" ref="Y4403:Y4432" si="1406">O4403+T4403</f>
        <v>0</v>
      </c>
      <c r="Z4403" s="52">
        <f t="shared" ref="Z4403:Z4432" si="1407">P4403+U4403</f>
        <v>0</v>
      </c>
      <c r="AA4403" s="52">
        <f t="shared" ref="AA4403:AA4432" si="1408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801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405"/>
        <v>772.8</v>
      </c>
      <c r="Y4404" s="14">
        <f t="shared" si="1406"/>
        <v>0</v>
      </c>
      <c r="Z4404" s="14">
        <f t="shared" si="1407"/>
        <v>0</v>
      </c>
      <c r="AA4404" s="14">
        <f t="shared" si="1408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802</v>
      </c>
      <c r="B4405" s="91">
        <v>12</v>
      </c>
      <c r="C4405" s="21" t="s">
        <v>835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405"/>
        <v>628.79999999999995</v>
      </c>
      <c r="Y4405" s="14">
        <f t="shared" si="1406"/>
        <v>0</v>
      </c>
      <c r="Z4405" s="14">
        <f t="shared" si="1407"/>
        <v>0</v>
      </c>
      <c r="AA4405" s="14">
        <f t="shared" si="1408"/>
        <v>0</v>
      </c>
      <c r="AB4405" s="14">
        <f>R4405+W4405</f>
        <v>0</v>
      </c>
      <c r="AC4405" s="15">
        <f t="shared" ref="AC4405:AC4417" si="1409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803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405"/>
        <v>628.79999999999995</v>
      </c>
      <c r="Y4406" s="14">
        <f t="shared" si="1406"/>
        <v>0</v>
      </c>
      <c r="Z4406" s="14">
        <f t="shared" si="1407"/>
        <v>0</v>
      </c>
      <c r="AA4406" s="14">
        <f t="shared" si="1408"/>
        <v>0</v>
      </c>
      <c r="AB4406" s="14">
        <f t="shared" ref="AB4406:AB4417" si="1410">R4406+W4406</f>
        <v>0</v>
      </c>
      <c r="AC4406" s="15">
        <f t="shared" si="1409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804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405"/>
        <v>628.79999999999995</v>
      </c>
      <c r="Y4407" s="14">
        <f t="shared" si="1406"/>
        <v>0</v>
      </c>
      <c r="Z4407" s="14">
        <f t="shared" si="1407"/>
        <v>0</v>
      </c>
      <c r="AA4407" s="14">
        <f t="shared" si="1408"/>
        <v>0</v>
      </c>
      <c r="AB4407" s="14">
        <f t="shared" si="1410"/>
        <v>0</v>
      </c>
      <c r="AC4407" s="15">
        <f t="shared" si="1409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654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405"/>
        <v>628.79999999999995</v>
      </c>
      <c r="Y4408" s="14">
        <f t="shared" si="1406"/>
        <v>0</v>
      </c>
      <c r="Z4408" s="14">
        <f t="shared" si="1407"/>
        <v>0</v>
      </c>
      <c r="AA4408" s="14">
        <f t="shared" si="1408"/>
        <v>0</v>
      </c>
      <c r="AB4408" s="14">
        <f t="shared" si="1410"/>
        <v>0</v>
      </c>
      <c r="AC4408" s="15">
        <f t="shared" si="1409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595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405"/>
        <v>171.60000000000002</v>
      </c>
      <c r="Y4409" s="14">
        <f t="shared" si="1406"/>
        <v>568.79999999999995</v>
      </c>
      <c r="Z4409" s="14">
        <f t="shared" si="1407"/>
        <v>0</v>
      </c>
      <c r="AA4409" s="14">
        <f t="shared" si="1408"/>
        <v>0</v>
      </c>
      <c r="AB4409" s="14">
        <f t="shared" si="1410"/>
        <v>0</v>
      </c>
      <c r="AC4409" s="15">
        <f t="shared" si="1409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830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405"/>
        <v>241.02</v>
      </c>
      <c r="Y4410" s="14">
        <f t="shared" si="1406"/>
        <v>0</v>
      </c>
      <c r="Z4410" s="14">
        <f t="shared" si="1407"/>
        <v>500.40000000000003</v>
      </c>
      <c r="AA4410" s="14">
        <f t="shared" si="1408"/>
        <v>0</v>
      </c>
      <c r="AB4410" s="14">
        <f t="shared" si="1410"/>
        <v>0</v>
      </c>
      <c r="AC4410" s="15">
        <f t="shared" si="1409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831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405"/>
        <v>288.60000000000002</v>
      </c>
      <c r="Y4411" s="14">
        <f t="shared" si="1406"/>
        <v>0</v>
      </c>
      <c r="Z4411" s="14">
        <f t="shared" si="1407"/>
        <v>0</v>
      </c>
      <c r="AA4411" s="14">
        <f t="shared" si="1408"/>
        <v>450</v>
      </c>
      <c r="AB4411" s="14">
        <f t="shared" si="1410"/>
        <v>0</v>
      </c>
      <c r="AC4411" s="15">
        <f t="shared" si="1409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832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405"/>
        <v>241.02</v>
      </c>
      <c r="Y4412" s="14">
        <f t="shared" si="1406"/>
        <v>0</v>
      </c>
      <c r="Z4412" s="14">
        <f t="shared" si="1407"/>
        <v>0</v>
      </c>
      <c r="AA4412" s="14">
        <f t="shared" si="1408"/>
        <v>0</v>
      </c>
      <c r="AB4412" s="14">
        <f t="shared" si="1410"/>
        <v>500.40000000000003</v>
      </c>
      <c r="AC4412" s="15">
        <f t="shared" si="1409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833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405"/>
        <v>774</v>
      </c>
      <c r="Y4413" s="14">
        <f t="shared" si="1406"/>
        <v>0</v>
      </c>
      <c r="Z4413" s="14">
        <f t="shared" si="1407"/>
        <v>0</v>
      </c>
      <c r="AA4413" s="14">
        <f t="shared" si="1408"/>
        <v>0</v>
      </c>
      <c r="AB4413" s="14">
        <f t="shared" si="1410"/>
        <v>0</v>
      </c>
      <c r="AC4413" s="15">
        <f t="shared" si="1409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834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405"/>
        <v>764.40000000000009</v>
      </c>
      <c r="Y4414" s="14">
        <f t="shared" si="1406"/>
        <v>0</v>
      </c>
      <c r="Z4414" s="14">
        <f t="shared" si="1407"/>
        <v>0</v>
      </c>
      <c r="AA4414" s="14">
        <f t="shared" si="1408"/>
        <v>0</v>
      </c>
      <c r="AB4414" s="14">
        <f t="shared" si="1410"/>
        <v>0</v>
      </c>
      <c r="AC4414" s="15">
        <f t="shared" si="1409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405"/>
        <v>764.40000000000009</v>
      </c>
      <c r="Y4415" s="14">
        <f t="shared" si="1406"/>
        <v>0</v>
      </c>
      <c r="Z4415" s="14">
        <f t="shared" si="1407"/>
        <v>0</v>
      </c>
      <c r="AA4415" s="14">
        <f t="shared" si="1408"/>
        <v>0</v>
      </c>
      <c r="AB4415" s="14">
        <f t="shared" si="1410"/>
        <v>0</v>
      </c>
      <c r="AC4415" s="15">
        <f t="shared" si="1409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405"/>
        <v>836.16000000000008</v>
      </c>
      <c r="Y4416" s="14">
        <f t="shared" si="1406"/>
        <v>0</v>
      </c>
      <c r="Z4416" s="14">
        <f t="shared" si="1407"/>
        <v>0</v>
      </c>
      <c r="AA4416" s="14">
        <f t="shared" si="1408"/>
        <v>0</v>
      </c>
      <c r="AB4416" s="14">
        <f t="shared" si="1410"/>
        <v>0</v>
      </c>
      <c r="AC4416" s="15">
        <f t="shared" si="1409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405"/>
        <v>733.44</v>
      </c>
      <c r="Y4417" s="14">
        <f t="shared" si="1406"/>
        <v>0</v>
      </c>
      <c r="Z4417" s="14">
        <f t="shared" si="1407"/>
        <v>0</v>
      </c>
      <c r="AA4417" s="14">
        <f t="shared" si="1408"/>
        <v>0</v>
      </c>
      <c r="AB4417" s="14">
        <f t="shared" si="1410"/>
        <v>0</v>
      </c>
      <c r="AC4417" s="15">
        <f t="shared" si="1409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616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405"/>
        <v>650</v>
      </c>
      <c r="Y4418" s="52">
        <f t="shared" si="1406"/>
        <v>0</v>
      </c>
      <c r="Z4418" s="52">
        <f t="shared" si="1407"/>
        <v>0</v>
      </c>
      <c r="AA4418" s="52">
        <f t="shared" si="1408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801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405"/>
        <v>750</v>
      </c>
      <c r="Y4419" s="14">
        <f t="shared" si="1406"/>
        <v>0</v>
      </c>
      <c r="Z4419" s="14">
        <f t="shared" si="1407"/>
        <v>0</v>
      </c>
      <c r="AA4419" s="14">
        <f t="shared" si="1408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802</v>
      </c>
      <c r="B4420" s="93">
        <v>36</v>
      </c>
      <c r="C4420" s="21" t="s">
        <v>835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405"/>
        <v>610</v>
      </c>
      <c r="Y4420" s="14">
        <f t="shared" si="1406"/>
        <v>0</v>
      </c>
      <c r="Z4420" s="14">
        <f t="shared" si="1407"/>
        <v>0</v>
      </c>
      <c r="AA4420" s="14">
        <f t="shared" si="1408"/>
        <v>0</v>
      </c>
      <c r="AB4420" s="14">
        <f>R4420+W4420</f>
        <v>0</v>
      </c>
      <c r="AC4420" s="15">
        <f t="shared" ref="AC4420:AC4432" si="1411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803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405"/>
        <v>610</v>
      </c>
      <c r="Y4421" s="14">
        <f t="shared" si="1406"/>
        <v>0</v>
      </c>
      <c r="Z4421" s="14">
        <f t="shared" si="1407"/>
        <v>0</v>
      </c>
      <c r="AA4421" s="14">
        <f t="shared" si="1408"/>
        <v>0</v>
      </c>
      <c r="AB4421" s="14">
        <f t="shared" ref="AB4421:AB4432" si="1412">R4421+W4421</f>
        <v>0</v>
      </c>
      <c r="AC4421" s="15">
        <f t="shared" si="1411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804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405"/>
        <v>610</v>
      </c>
      <c r="Y4422" s="14">
        <f t="shared" si="1406"/>
        <v>0</v>
      </c>
      <c r="Z4422" s="14">
        <f t="shared" si="1407"/>
        <v>0</v>
      </c>
      <c r="AA4422" s="14">
        <f t="shared" si="1408"/>
        <v>0</v>
      </c>
      <c r="AB4422" s="14">
        <f t="shared" si="1412"/>
        <v>0</v>
      </c>
      <c r="AC4422" s="15">
        <f t="shared" si="1411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654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405"/>
        <v>610</v>
      </c>
      <c r="Y4423" s="14">
        <f t="shared" si="1406"/>
        <v>0</v>
      </c>
      <c r="Z4423" s="14">
        <f t="shared" si="1407"/>
        <v>0</v>
      </c>
      <c r="AA4423" s="14">
        <f t="shared" si="1408"/>
        <v>0</v>
      </c>
      <c r="AB4423" s="14">
        <f t="shared" si="1412"/>
        <v>0</v>
      </c>
      <c r="AC4423" s="15">
        <f t="shared" si="1411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595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405"/>
        <v>212.94000000000003</v>
      </c>
      <c r="Y4424" s="14">
        <f t="shared" si="1406"/>
        <v>506.25</v>
      </c>
      <c r="Z4424" s="14">
        <f t="shared" si="1407"/>
        <v>0</v>
      </c>
      <c r="AA4424" s="14">
        <f t="shared" si="1408"/>
        <v>0</v>
      </c>
      <c r="AB4424" s="14">
        <f t="shared" si="1412"/>
        <v>0</v>
      </c>
      <c r="AC4424" s="15">
        <f t="shared" si="1411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830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405"/>
        <v>212.94000000000003</v>
      </c>
      <c r="Y4425" s="14">
        <f t="shared" si="1406"/>
        <v>0</v>
      </c>
      <c r="Z4425" s="14">
        <f t="shared" si="1407"/>
        <v>506.25</v>
      </c>
      <c r="AA4425" s="14">
        <f t="shared" si="1408"/>
        <v>0</v>
      </c>
      <c r="AB4425" s="14">
        <f t="shared" si="1412"/>
        <v>0</v>
      </c>
      <c r="AC4425" s="15">
        <f t="shared" si="1411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831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405"/>
        <v>212.94000000000003</v>
      </c>
      <c r="Y4426" s="14">
        <f t="shared" si="1406"/>
        <v>0</v>
      </c>
      <c r="Z4426" s="14">
        <f t="shared" si="1407"/>
        <v>0</v>
      </c>
      <c r="AA4426" s="14">
        <f t="shared" si="1408"/>
        <v>506.25</v>
      </c>
      <c r="AB4426" s="14">
        <f t="shared" si="1412"/>
        <v>0</v>
      </c>
      <c r="AC4426" s="15">
        <f t="shared" si="1411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832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405"/>
        <v>212.94000000000003</v>
      </c>
      <c r="Y4427" s="14">
        <f t="shared" si="1406"/>
        <v>0</v>
      </c>
      <c r="Z4427" s="14">
        <f t="shared" si="1407"/>
        <v>0</v>
      </c>
      <c r="AA4427" s="14">
        <f t="shared" si="1408"/>
        <v>0</v>
      </c>
      <c r="AB4427" s="14">
        <f t="shared" si="1412"/>
        <v>506.25</v>
      </c>
      <c r="AC4427" s="15">
        <f t="shared" si="1411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833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405"/>
        <v>750</v>
      </c>
      <c r="Y4428" s="14">
        <f t="shared" si="1406"/>
        <v>0</v>
      </c>
      <c r="Z4428" s="14">
        <f t="shared" si="1407"/>
        <v>0</v>
      </c>
      <c r="AA4428" s="14">
        <f t="shared" si="1408"/>
        <v>0</v>
      </c>
      <c r="AB4428" s="14">
        <f t="shared" si="1412"/>
        <v>0</v>
      </c>
      <c r="AC4428" s="15">
        <f t="shared" si="1411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834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405"/>
        <v>750</v>
      </c>
      <c r="Y4429" s="14">
        <f t="shared" si="1406"/>
        <v>0</v>
      </c>
      <c r="Z4429" s="14">
        <f t="shared" si="1407"/>
        <v>0</v>
      </c>
      <c r="AA4429" s="14">
        <f t="shared" si="1408"/>
        <v>0</v>
      </c>
      <c r="AB4429" s="14">
        <f t="shared" si="1412"/>
        <v>0</v>
      </c>
      <c r="AC4429" s="15">
        <f t="shared" si="1411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405"/>
        <v>750</v>
      </c>
      <c r="Y4430" s="14">
        <f t="shared" si="1406"/>
        <v>0</v>
      </c>
      <c r="Z4430" s="14">
        <f t="shared" si="1407"/>
        <v>0</v>
      </c>
      <c r="AA4430" s="14">
        <f t="shared" si="1408"/>
        <v>0</v>
      </c>
      <c r="AB4430" s="14">
        <f t="shared" si="1412"/>
        <v>0</v>
      </c>
      <c r="AC4430" s="15">
        <f t="shared" si="1411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405"/>
        <v>836</v>
      </c>
      <c r="Y4431" s="14">
        <f t="shared" si="1406"/>
        <v>0</v>
      </c>
      <c r="Z4431" s="14">
        <f t="shared" si="1407"/>
        <v>0</v>
      </c>
      <c r="AA4431" s="14">
        <f t="shared" si="1408"/>
        <v>0</v>
      </c>
      <c r="AB4431" s="14">
        <f t="shared" si="1412"/>
        <v>0</v>
      </c>
      <c r="AC4431" s="15">
        <f t="shared" si="1411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405"/>
        <v>690</v>
      </c>
      <c r="Y4432" s="14">
        <f t="shared" si="1406"/>
        <v>0</v>
      </c>
      <c r="Z4432" s="14">
        <f t="shared" si="1407"/>
        <v>0</v>
      </c>
      <c r="AA4432" s="14">
        <f t="shared" si="1408"/>
        <v>0</v>
      </c>
      <c r="AB4432" s="14">
        <f t="shared" si="1412"/>
        <v>0</v>
      </c>
      <c r="AC4432" s="15">
        <f t="shared" si="1411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896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13">N4433+S4433</f>
        <v>660.8</v>
      </c>
      <c r="Y4433" s="52">
        <f t="shared" ref="Y4433:Y4447" si="1414">O4433+T4433</f>
        <v>0</v>
      </c>
      <c r="Z4433" s="52">
        <f t="shared" ref="Z4433:Z4447" si="1415">P4433+U4433</f>
        <v>0</v>
      </c>
      <c r="AA4433" s="52">
        <f t="shared" ref="AA4433:AA4447" si="1416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801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13"/>
        <v>755.2</v>
      </c>
      <c r="Y4434" s="14">
        <f t="shared" si="1414"/>
        <v>0</v>
      </c>
      <c r="Z4434" s="14">
        <f t="shared" si="1415"/>
        <v>0</v>
      </c>
      <c r="AA4434" s="14">
        <f t="shared" si="1416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802</v>
      </c>
      <c r="B4435" s="91">
        <v>16</v>
      </c>
      <c r="C4435" s="21" t="s">
        <v>835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13"/>
        <v>618.31999999999994</v>
      </c>
      <c r="Y4435" s="14">
        <f t="shared" si="1414"/>
        <v>0</v>
      </c>
      <c r="Z4435" s="14">
        <f t="shared" si="1415"/>
        <v>0</v>
      </c>
      <c r="AA4435" s="14">
        <f t="shared" si="1416"/>
        <v>0</v>
      </c>
      <c r="AB4435" s="14">
        <f>R4435+W4435</f>
        <v>0</v>
      </c>
      <c r="AC4435" s="15">
        <f t="shared" ref="AC4435:AC4447" si="1417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803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13"/>
        <v>618.31999999999994</v>
      </c>
      <c r="Y4436" s="14">
        <f t="shared" si="1414"/>
        <v>0</v>
      </c>
      <c r="Z4436" s="14">
        <f t="shared" si="1415"/>
        <v>0</v>
      </c>
      <c r="AA4436" s="14">
        <f t="shared" si="1416"/>
        <v>0</v>
      </c>
      <c r="AB4436" s="14">
        <f t="shared" ref="AB4436:AB4447" si="1418">R4436+W4436</f>
        <v>0</v>
      </c>
      <c r="AC4436" s="15">
        <f t="shared" si="1417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804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13"/>
        <v>618.31999999999994</v>
      </c>
      <c r="Y4437" s="14">
        <f t="shared" si="1414"/>
        <v>0</v>
      </c>
      <c r="Z4437" s="14">
        <f t="shared" si="1415"/>
        <v>0</v>
      </c>
      <c r="AA4437" s="14">
        <f t="shared" si="1416"/>
        <v>0</v>
      </c>
      <c r="AB4437" s="14">
        <f t="shared" si="1418"/>
        <v>0</v>
      </c>
      <c r="AC4437" s="15">
        <f t="shared" si="1417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654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13"/>
        <v>618.31999999999994</v>
      </c>
      <c r="Y4438" s="14">
        <f t="shared" si="1414"/>
        <v>0</v>
      </c>
      <c r="Z4438" s="14">
        <f t="shared" si="1415"/>
        <v>0</v>
      </c>
      <c r="AA4438" s="14">
        <f t="shared" si="1416"/>
        <v>0</v>
      </c>
      <c r="AB4438" s="14">
        <f t="shared" si="1418"/>
        <v>0</v>
      </c>
      <c r="AC4438" s="15">
        <f t="shared" si="1417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595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13"/>
        <v>214.76</v>
      </c>
      <c r="Y4439" s="14">
        <f t="shared" si="1414"/>
        <v>523.92000000000007</v>
      </c>
      <c r="Z4439" s="14">
        <f t="shared" si="1415"/>
        <v>0</v>
      </c>
      <c r="AA4439" s="14">
        <f t="shared" si="1416"/>
        <v>0</v>
      </c>
      <c r="AB4439" s="14">
        <f t="shared" si="1418"/>
        <v>0</v>
      </c>
      <c r="AC4439" s="15">
        <f t="shared" si="1417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830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13"/>
        <v>214.76</v>
      </c>
      <c r="Y4440" s="14">
        <f t="shared" si="1414"/>
        <v>0</v>
      </c>
      <c r="Z4440" s="14">
        <f t="shared" si="1415"/>
        <v>523.92000000000007</v>
      </c>
      <c r="AA4440" s="14">
        <f t="shared" si="1416"/>
        <v>0</v>
      </c>
      <c r="AB4440" s="14">
        <f t="shared" si="1418"/>
        <v>0</v>
      </c>
      <c r="AC4440" s="15">
        <f t="shared" si="1417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831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13"/>
        <v>214.76</v>
      </c>
      <c r="Y4441" s="14">
        <f t="shared" si="1414"/>
        <v>0</v>
      </c>
      <c r="Z4441" s="14">
        <f t="shared" si="1415"/>
        <v>0</v>
      </c>
      <c r="AA4441" s="14">
        <f t="shared" si="1416"/>
        <v>523.92000000000007</v>
      </c>
      <c r="AB4441" s="14">
        <f t="shared" si="1418"/>
        <v>0</v>
      </c>
      <c r="AC4441" s="15">
        <f t="shared" si="1417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832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13"/>
        <v>214.76</v>
      </c>
      <c r="Y4442" s="14">
        <f t="shared" si="1414"/>
        <v>0</v>
      </c>
      <c r="Z4442" s="14">
        <f t="shared" si="1415"/>
        <v>0</v>
      </c>
      <c r="AA4442" s="14">
        <f t="shared" si="1416"/>
        <v>0</v>
      </c>
      <c r="AB4442" s="14">
        <f t="shared" si="1418"/>
        <v>523.92000000000007</v>
      </c>
      <c r="AC4442" s="15">
        <f t="shared" si="1417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833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413"/>
        <v>778.8</v>
      </c>
      <c r="Y4443" s="14">
        <f t="shared" si="1414"/>
        <v>0</v>
      </c>
      <c r="Z4443" s="14">
        <f t="shared" si="1415"/>
        <v>0</v>
      </c>
      <c r="AA4443" s="14">
        <f t="shared" si="1416"/>
        <v>0</v>
      </c>
      <c r="AB4443" s="14">
        <f t="shared" si="1418"/>
        <v>0</v>
      </c>
      <c r="AC4443" s="15">
        <f t="shared" si="1417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834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13"/>
        <v>778.8</v>
      </c>
      <c r="Y4444" s="14">
        <f t="shared" si="1414"/>
        <v>0</v>
      </c>
      <c r="Z4444" s="14">
        <f t="shared" si="1415"/>
        <v>0</v>
      </c>
      <c r="AA4444" s="14">
        <f t="shared" si="1416"/>
        <v>0</v>
      </c>
      <c r="AB4444" s="14">
        <f t="shared" si="1418"/>
        <v>0</v>
      </c>
      <c r="AC4444" s="15">
        <f t="shared" si="1417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13"/>
        <v>778.8</v>
      </c>
      <c r="Y4445" s="14">
        <f t="shared" si="1414"/>
        <v>0</v>
      </c>
      <c r="Z4445" s="14">
        <f t="shared" si="1415"/>
        <v>0</v>
      </c>
      <c r="AA4445" s="14">
        <f t="shared" si="1416"/>
        <v>0</v>
      </c>
      <c r="AB4445" s="14">
        <f t="shared" si="1418"/>
        <v>0</v>
      </c>
      <c r="AC4445" s="15">
        <f t="shared" si="1417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13"/>
        <v>698.56</v>
      </c>
      <c r="Y4446" s="14">
        <f t="shared" si="1414"/>
        <v>0</v>
      </c>
      <c r="Z4446" s="14">
        <f t="shared" si="1415"/>
        <v>0</v>
      </c>
      <c r="AA4446" s="14">
        <f t="shared" si="1416"/>
        <v>0</v>
      </c>
      <c r="AB4446" s="14">
        <f t="shared" si="1418"/>
        <v>0</v>
      </c>
      <c r="AC4446" s="15">
        <f t="shared" si="1417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13"/>
        <v>840.16000000000008</v>
      </c>
      <c r="Y4447" s="14">
        <f t="shared" si="1414"/>
        <v>0</v>
      </c>
      <c r="Z4447" s="14">
        <f t="shared" si="1415"/>
        <v>0</v>
      </c>
      <c r="AA4447" s="14">
        <f t="shared" si="1416"/>
        <v>0</v>
      </c>
      <c r="AB4447" s="14">
        <f t="shared" si="1418"/>
        <v>0</v>
      </c>
      <c r="AC4447" s="15">
        <f t="shared" si="1417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897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9">N4448+S4448</f>
        <v>528</v>
      </c>
      <c r="Y4448" s="52">
        <f t="shared" ref="Y4448:Y4462" si="1420">O4448+T4448</f>
        <v>0</v>
      </c>
      <c r="Z4448" s="52">
        <f t="shared" ref="Z4448:Z4462" si="1421">P4448+U4448</f>
        <v>0</v>
      </c>
      <c r="AA4448" s="52">
        <f t="shared" ref="AA4448:AA4462" si="1422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801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9"/>
        <v>672</v>
      </c>
      <c r="Y4449" s="14">
        <f t="shared" si="1420"/>
        <v>0</v>
      </c>
      <c r="Z4449" s="14">
        <f t="shared" si="1421"/>
        <v>0</v>
      </c>
      <c r="AA4449" s="14">
        <f t="shared" si="1422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802</v>
      </c>
      <c r="B4450" s="93">
        <v>32</v>
      </c>
      <c r="C4450" s="21" t="s">
        <v>835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9"/>
        <v>499.2</v>
      </c>
      <c r="Y4450" s="14">
        <f t="shared" si="1420"/>
        <v>0</v>
      </c>
      <c r="Z4450" s="14">
        <f t="shared" si="1421"/>
        <v>0</v>
      </c>
      <c r="AA4450" s="14">
        <f t="shared" si="1422"/>
        <v>0</v>
      </c>
      <c r="AB4450" s="14">
        <f>R4450+W4450</f>
        <v>200</v>
      </c>
      <c r="AC4450" s="15">
        <f t="shared" ref="AC4450:AC4462" si="1423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803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9"/>
        <v>499.2</v>
      </c>
      <c r="Y4451" s="14">
        <f t="shared" si="1420"/>
        <v>0</v>
      </c>
      <c r="Z4451" s="14">
        <f t="shared" si="1421"/>
        <v>0</v>
      </c>
      <c r="AA4451" s="14">
        <f t="shared" si="1422"/>
        <v>0</v>
      </c>
      <c r="AB4451" s="14">
        <f t="shared" ref="AB4451:AB4462" si="1424">R4451+W4451</f>
        <v>200</v>
      </c>
      <c r="AC4451" s="15">
        <f t="shared" si="1423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804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9"/>
        <v>499.2</v>
      </c>
      <c r="Y4452" s="14">
        <f t="shared" si="1420"/>
        <v>0</v>
      </c>
      <c r="Z4452" s="14">
        <f t="shared" si="1421"/>
        <v>0</v>
      </c>
      <c r="AA4452" s="14">
        <f t="shared" si="1422"/>
        <v>0</v>
      </c>
      <c r="AB4452" s="14">
        <f t="shared" si="1424"/>
        <v>200</v>
      </c>
      <c r="AC4452" s="15">
        <f t="shared" si="1423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654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9"/>
        <v>499.2</v>
      </c>
      <c r="Y4453" s="14">
        <f t="shared" si="1420"/>
        <v>0</v>
      </c>
      <c r="Z4453" s="14">
        <f t="shared" si="1421"/>
        <v>0</v>
      </c>
      <c r="AA4453" s="14">
        <f t="shared" si="1422"/>
        <v>0</v>
      </c>
      <c r="AB4453" s="14">
        <f t="shared" si="1424"/>
        <v>200</v>
      </c>
      <c r="AC4453" s="15">
        <f t="shared" si="1423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595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325.5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9"/>
        <v>171.6</v>
      </c>
      <c r="Y4454" s="14">
        <f t="shared" si="1420"/>
        <v>558</v>
      </c>
      <c r="Z4454" s="14">
        <f t="shared" si="1421"/>
        <v>0</v>
      </c>
      <c r="AA4454" s="14">
        <f t="shared" si="1422"/>
        <v>0</v>
      </c>
      <c r="AB4454" s="14">
        <f t="shared" si="1424"/>
        <v>0</v>
      </c>
      <c r="AC4454" s="15">
        <f t="shared" si="1423"/>
        <v>729.6</v>
      </c>
      <c r="AD4454" s="48">
        <f>(ROUND(AC4454-AC4448,1)/AC4448)</f>
        <v>2.1978021978021978E-3</v>
      </c>
      <c r="AE4454" s="113"/>
      <c r="AF4454" s="60"/>
    </row>
    <row r="4455" spans="1:33">
      <c r="A4455" s="99" t="s">
        <v>830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325.5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9"/>
        <v>171.6</v>
      </c>
      <c r="Y4455" s="14">
        <f t="shared" si="1420"/>
        <v>0</v>
      </c>
      <c r="Z4455" s="14">
        <f t="shared" si="1421"/>
        <v>558</v>
      </c>
      <c r="AA4455" s="14">
        <f t="shared" si="1422"/>
        <v>0</v>
      </c>
      <c r="AB4455" s="14">
        <f t="shared" si="1424"/>
        <v>0</v>
      </c>
      <c r="AC4455" s="15">
        <f t="shared" si="1423"/>
        <v>729.6</v>
      </c>
      <c r="AD4455" s="48">
        <f>(ROUND(AC4455-AC4448,1)/AC4448)</f>
        <v>2.1978021978021978E-3</v>
      </c>
      <c r="AE4455" s="111"/>
      <c r="AF4455" s="63"/>
    </row>
    <row r="4456" spans="1:33">
      <c r="A4456" s="99" t="s">
        <v>831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325.5</v>
      </c>
      <c r="W4456" s="14">
        <f>(R4456/100)*(K4456*$K$11)+(R4456/100)*(L4456*$L$11)</f>
        <v>0</v>
      </c>
      <c r="X4456" s="14">
        <f t="shared" si="1419"/>
        <v>171.6</v>
      </c>
      <c r="Y4456" s="14">
        <f t="shared" si="1420"/>
        <v>0</v>
      </c>
      <c r="Z4456" s="14">
        <f t="shared" si="1421"/>
        <v>0</v>
      </c>
      <c r="AA4456" s="14">
        <f t="shared" si="1422"/>
        <v>558</v>
      </c>
      <c r="AB4456" s="14">
        <f t="shared" si="1424"/>
        <v>0</v>
      </c>
      <c r="AC4456" s="15">
        <f t="shared" si="1423"/>
        <v>729.6</v>
      </c>
      <c r="AD4456" s="48">
        <f>(ROUND(AC4456-AC4448,1)/AC4448)</f>
        <v>2.1978021978021978E-3</v>
      </c>
      <c r="AE4456" s="113"/>
      <c r="AF4456" s="60"/>
    </row>
    <row r="4457" spans="1:33">
      <c r="A4457" s="99" t="s">
        <v>832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325.5</v>
      </c>
      <c r="X4457" s="14">
        <f t="shared" si="1419"/>
        <v>171.6</v>
      </c>
      <c r="Y4457" s="14">
        <f t="shared" si="1420"/>
        <v>0</v>
      </c>
      <c r="Z4457" s="14">
        <f t="shared" si="1421"/>
        <v>0</v>
      </c>
      <c r="AA4457" s="14">
        <f t="shared" si="1422"/>
        <v>0</v>
      </c>
      <c r="AB4457" s="14">
        <f t="shared" si="1424"/>
        <v>558</v>
      </c>
      <c r="AC4457" s="15">
        <f t="shared" si="1423"/>
        <v>729.6</v>
      </c>
      <c r="AD4457" s="48">
        <f>(ROUND(AC4457-AC4448,1)/AC4448)</f>
        <v>2.1978021978021978E-3</v>
      </c>
      <c r="AE4457" s="113"/>
      <c r="AF4457" s="60"/>
    </row>
    <row r="4458" spans="1:33">
      <c r="A4458" s="99" t="s">
        <v>833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324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90</v>
      </c>
      <c r="X4458" s="14">
        <f t="shared" si="1419"/>
        <v>504</v>
      </c>
      <c r="Y4458" s="14">
        <f t="shared" si="1420"/>
        <v>0</v>
      </c>
      <c r="Z4458" s="14">
        <f t="shared" si="1421"/>
        <v>0</v>
      </c>
      <c r="AA4458" s="14">
        <f t="shared" si="1422"/>
        <v>0</v>
      </c>
      <c r="AB4458" s="14">
        <f t="shared" si="1424"/>
        <v>240</v>
      </c>
      <c r="AC4458" s="15">
        <f t="shared" si="1423"/>
        <v>744</v>
      </c>
      <c r="AD4458" s="48">
        <f>(ROUND(AC4458-AC4448,1)/AC4448)</f>
        <v>2.197802197802198E-2</v>
      </c>
      <c r="AE4458" s="113"/>
      <c r="AF4458" s="60"/>
    </row>
    <row r="4459" spans="1:33">
      <c r="A4459" s="99" t="s">
        <v>834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528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9"/>
        <v>768</v>
      </c>
      <c r="Y4459" s="14">
        <f t="shared" si="1420"/>
        <v>0</v>
      </c>
      <c r="Z4459" s="14">
        <f t="shared" si="1421"/>
        <v>0</v>
      </c>
      <c r="AA4459" s="14">
        <f t="shared" si="1422"/>
        <v>0</v>
      </c>
      <c r="AB4459" s="14">
        <f t="shared" si="1424"/>
        <v>0</v>
      </c>
      <c r="AC4459" s="15">
        <f t="shared" si="1423"/>
        <v>768</v>
      </c>
      <c r="AD4459" s="48">
        <f>(ROUND(AC4459-AC4448,1)/AC4448)</f>
        <v>5.4945054945054944E-2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528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9"/>
        <v>768</v>
      </c>
      <c r="Y4460" s="14">
        <f t="shared" si="1420"/>
        <v>0</v>
      </c>
      <c r="Z4460" s="14">
        <f t="shared" si="1421"/>
        <v>0</v>
      </c>
      <c r="AA4460" s="14">
        <f t="shared" si="1422"/>
        <v>0</v>
      </c>
      <c r="AB4460" s="14">
        <f t="shared" si="1424"/>
        <v>0</v>
      </c>
      <c r="AC4460" s="15">
        <f t="shared" si="1423"/>
        <v>768</v>
      </c>
      <c r="AD4460" s="48">
        <f>(ROUND(AC4460-AC4448,1)/AC4448)</f>
        <v>5.4945054945054944E-2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570.24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9"/>
        <v>762.24</v>
      </c>
      <c r="Y4461" s="14">
        <f t="shared" si="1420"/>
        <v>0</v>
      </c>
      <c r="Z4461" s="14">
        <f t="shared" si="1421"/>
        <v>0</v>
      </c>
      <c r="AA4461" s="14">
        <f t="shared" si="1422"/>
        <v>0</v>
      </c>
      <c r="AB4461" s="14">
        <f t="shared" si="1424"/>
        <v>160</v>
      </c>
      <c r="AC4461" s="15">
        <f t="shared" si="1423"/>
        <v>922.2</v>
      </c>
      <c r="AD4461" s="48">
        <f>(ROUND(AC4461-AC4448,1)/AC4448)</f>
        <v>0.26675824175824175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9"/>
        <v>624</v>
      </c>
      <c r="Y4462" s="14">
        <f t="shared" si="1420"/>
        <v>0</v>
      </c>
      <c r="Z4462" s="14">
        <f t="shared" si="1421"/>
        <v>0</v>
      </c>
      <c r="AA4462" s="14">
        <f t="shared" si="1422"/>
        <v>0</v>
      </c>
      <c r="AB4462" s="14">
        <f t="shared" si="1424"/>
        <v>160</v>
      </c>
      <c r="AC4462" s="15">
        <f t="shared" si="1423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898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25">N4463+S4463</f>
        <v>489.6</v>
      </c>
      <c r="Y4463" s="52">
        <f t="shared" ref="Y4463:Y4477" si="1426">O4463+T4463</f>
        <v>0</v>
      </c>
      <c r="Z4463" s="52">
        <f t="shared" ref="Z4463:Z4477" si="1427">P4463+U4463</f>
        <v>0</v>
      </c>
      <c r="AA4463" s="52">
        <f t="shared" ref="AA4463:AA4477" si="1428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801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25"/>
        <v>652.80000000000007</v>
      </c>
      <c r="Y4464" s="14">
        <f t="shared" si="1426"/>
        <v>0</v>
      </c>
      <c r="Z4464" s="14">
        <f t="shared" si="1427"/>
        <v>0</v>
      </c>
      <c r="AA4464" s="14">
        <f t="shared" si="1428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802</v>
      </c>
      <c r="B4465" s="91">
        <v>40</v>
      </c>
      <c r="C4465" s="21" t="s">
        <v>835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25"/>
        <v>461.03999999999996</v>
      </c>
      <c r="Y4465" s="14">
        <f t="shared" si="1426"/>
        <v>0</v>
      </c>
      <c r="Z4465" s="14">
        <f t="shared" si="1427"/>
        <v>0</v>
      </c>
      <c r="AA4465" s="14">
        <f t="shared" si="1428"/>
        <v>0</v>
      </c>
      <c r="AB4465" s="14">
        <f>R4465+W4465</f>
        <v>412.79999999999995</v>
      </c>
      <c r="AC4465" s="15">
        <f t="shared" ref="AC4465:AC4477" si="1429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803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25"/>
        <v>461.03999999999996</v>
      </c>
      <c r="Y4466" s="14">
        <f t="shared" si="1426"/>
        <v>0</v>
      </c>
      <c r="Z4466" s="14">
        <f t="shared" si="1427"/>
        <v>0</v>
      </c>
      <c r="AA4466" s="14">
        <f t="shared" si="1428"/>
        <v>0</v>
      </c>
      <c r="AB4466" s="14">
        <f t="shared" ref="AB4466:AB4477" si="1430">R4466+W4466</f>
        <v>412.79999999999995</v>
      </c>
      <c r="AC4466" s="15">
        <f t="shared" si="1429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804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25"/>
        <v>461.03999999999996</v>
      </c>
      <c r="Y4467" s="14">
        <f t="shared" si="1426"/>
        <v>0</v>
      </c>
      <c r="Z4467" s="14">
        <f t="shared" si="1427"/>
        <v>0</v>
      </c>
      <c r="AA4467" s="14">
        <f t="shared" si="1428"/>
        <v>0</v>
      </c>
      <c r="AB4467" s="14">
        <f t="shared" si="1430"/>
        <v>412.79999999999995</v>
      </c>
      <c r="AC4467" s="15">
        <f t="shared" si="1429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654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25"/>
        <v>461.03999999999996</v>
      </c>
      <c r="Y4468" s="14">
        <f t="shared" si="1426"/>
        <v>0</v>
      </c>
      <c r="Z4468" s="14">
        <f t="shared" si="1427"/>
        <v>0</v>
      </c>
      <c r="AA4468" s="14">
        <f t="shared" si="1428"/>
        <v>0</v>
      </c>
      <c r="AB4468" s="14">
        <f t="shared" si="1430"/>
        <v>412.79999999999995</v>
      </c>
      <c r="AC4468" s="15">
        <f t="shared" si="1429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595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90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25"/>
        <v>159.12</v>
      </c>
      <c r="Y4469" s="14">
        <f t="shared" si="1426"/>
        <v>924</v>
      </c>
      <c r="Z4469" s="14">
        <f t="shared" si="1427"/>
        <v>0</v>
      </c>
      <c r="AA4469" s="14">
        <f t="shared" si="1428"/>
        <v>0</v>
      </c>
      <c r="AB4469" s="14">
        <f t="shared" si="1430"/>
        <v>0</v>
      </c>
      <c r="AC4469" s="15">
        <f t="shared" si="1429"/>
        <v>1083.0999999999999</v>
      </c>
      <c r="AD4469" s="48">
        <f>(ROUND(AC4469-AC4463,1)/AC4463)</f>
        <v>0.17523871527777776</v>
      </c>
      <c r="AE4469" s="113"/>
      <c r="AF4469" s="60"/>
    </row>
    <row r="4470" spans="1:32">
      <c r="A4470" s="99" t="s">
        <v>830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45</v>
      </c>
      <c r="L4470" s="13">
        <v>45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25"/>
        <v>159.12</v>
      </c>
      <c r="Y4470" s="14">
        <f t="shared" si="1426"/>
        <v>0</v>
      </c>
      <c r="Z4470" s="14">
        <f t="shared" si="1427"/>
        <v>924</v>
      </c>
      <c r="AA4470" s="14">
        <f t="shared" si="1428"/>
        <v>0</v>
      </c>
      <c r="AB4470" s="14">
        <f t="shared" si="1430"/>
        <v>0</v>
      </c>
      <c r="AC4470" s="15">
        <f t="shared" si="1429"/>
        <v>1083.0999999999999</v>
      </c>
      <c r="AD4470" s="48">
        <f>(ROUND(AC4470-AC4463,1)/AC4463)</f>
        <v>0.17523871527777776</v>
      </c>
      <c r="AE4470" s="113"/>
      <c r="AF4470" s="60"/>
    </row>
    <row r="4471" spans="1:32">
      <c r="A4471" s="99" t="s">
        <v>831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90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425"/>
        <v>159.12</v>
      </c>
      <c r="Y4471" s="14">
        <f t="shared" si="1426"/>
        <v>0</v>
      </c>
      <c r="Z4471" s="14">
        <f t="shared" si="1427"/>
        <v>0</v>
      </c>
      <c r="AA4471" s="14">
        <f t="shared" si="1428"/>
        <v>924</v>
      </c>
      <c r="AB4471" s="14">
        <f t="shared" si="1430"/>
        <v>0</v>
      </c>
      <c r="AC4471" s="15">
        <f t="shared" si="1429"/>
        <v>1083.0999999999999</v>
      </c>
      <c r="AD4471" s="48">
        <f>(ROUND(AC4471-AC4463,1)/AC4463)</f>
        <v>0.17523871527777776</v>
      </c>
      <c r="AE4471" s="113"/>
      <c r="AF4471" s="60"/>
    </row>
    <row r="4472" spans="1:32">
      <c r="A4472" s="99" t="s">
        <v>832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50</v>
      </c>
      <c r="L4472" s="13">
        <v>50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660</v>
      </c>
      <c r="X4472" s="14">
        <f t="shared" si="1425"/>
        <v>159.12</v>
      </c>
      <c r="Y4472" s="14">
        <f t="shared" si="1426"/>
        <v>0</v>
      </c>
      <c r="Z4472" s="14">
        <f t="shared" si="1427"/>
        <v>0</v>
      </c>
      <c r="AA4472" s="14">
        <f t="shared" si="1428"/>
        <v>0</v>
      </c>
      <c r="AB4472" s="14">
        <f t="shared" si="1430"/>
        <v>990</v>
      </c>
      <c r="AC4472" s="15">
        <f t="shared" si="1429"/>
        <v>1149.0999999999999</v>
      </c>
      <c r="AD4472" s="48">
        <f>(ROUND(AC4472-AC4463,1)/AC4463)</f>
        <v>0.2468532986111111</v>
      </c>
      <c r="AE4472" s="113"/>
      <c r="AF4472" s="60"/>
    </row>
    <row r="4473" spans="1:32">
      <c r="A4473" s="99" t="s">
        <v>833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50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367.2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324</v>
      </c>
      <c r="X4473" s="14">
        <f t="shared" si="1425"/>
        <v>520.20000000000005</v>
      </c>
      <c r="Y4473" s="14">
        <f t="shared" si="1426"/>
        <v>0</v>
      </c>
      <c r="Z4473" s="14">
        <f t="shared" si="1427"/>
        <v>0</v>
      </c>
      <c r="AA4473" s="14">
        <f t="shared" si="1428"/>
        <v>0</v>
      </c>
      <c r="AB4473" s="14">
        <f t="shared" si="1430"/>
        <v>504</v>
      </c>
      <c r="AC4473" s="15">
        <f t="shared" si="1429"/>
        <v>1024.2</v>
      </c>
      <c r="AD4473" s="48">
        <f>(ROUND(AC4473-AC4463,1)/AC4463)</f>
        <v>0.11132812499999999</v>
      </c>
      <c r="AE4473" s="113"/>
      <c r="AF4473" s="60"/>
    </row>
    <row r="4474" spans="1:32">
      <c r="A4474" s="99" t="s">
        <v>834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80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787.5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25"/>
        <v>1050</v>
      </c>
      <c r="Y4474" s="14">
        <f t="shared" si="1426"/>
        <v>0</v>
      </c>
      <c r="Z4474" s="14">
        <f t="shared" si="1427"/>
        <v>0</v>
      </c>
      <c r="AA4474" s="14">
        <f t="shared" si="1428"/>
        <v>0</v>
      </c>
      <c r="AB4474" s="14">
        <f t="shared" si="1430"/>
        <v>0</v>
      </c>
      <c r="AC4474" s="15">
        <f t="shared" si="1429"/>
        <v>1050</v>
      </c>
      <c r="AD4474" s="48">
        <f>(ROUND(AC4474-AC4463,1)/AC4463)</f>
        <v>0.13932291666666666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80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787.5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25"/>
        <v>1050</v>
      </c>
      <c r="Y4475" s="14">
        <f t="shared" si="1426"/>
        <v>0</v>
      </c>
      <c r="Z4475" s="14">
        <f t="shared" si="1427"/>
        <v>0</v>
      </c>
      <c r="AA4475" s="14">
        <f t="shared" si="1428"/>
        <v>0</v>
      </c>
      <c r="AB4475" s="14">
        <f t="shared" si="1430"/>
        <v>0</v>
      </c>
      <c r="AC4475" s="15">
        <f t="shared" si="1429"/>
        <v>1050</v>
      </c>
      <c r="AD4475" s="48">
        <f>(ROUND(AC4475-AC4463,1)/AC4463)</f>
        <v>0.13932291666666666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25"/>
        <v>750.72000000000014</v>
      </c>
      <c r="Y4476" s="14">
        <f t="shared" si="1426"/>
        <v>0</v>
      </c>
      <c r="Z4476" s="14">
        <f t="shared" si="1427"/>
        <v>0</v>
      </c>
      <c r="AA4476" s="14">
        <f t="shared" si="1428"/>
        <v>0</v>
      </c>
      <c r="AB4476" s="14">
        <f t="shared" si="1430"/>
        <v>345.6</v>
      </c>
      <c r="AC4476" s="15">
        <f t="shared" si="1429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25"/>
        <v>603.84</v>
      </c>
      <c r="Y4477" s="14">
        <f t="shared" si="1426"/>
        <v>0</v>
      </c>
      <c r="Z4477" s="14">
        <f t="shared" si="1427"/>
        <v>0</v>
      </c>
      <c r="AA4477" s="14">
        <f t="shared" si="1428"/>
        <v>0</v>
      </c>
      <c r="AB4477" s="14">
        <f t="shared" si="1430"/>
        <v>345.6</v>
      </c>
      <c r="AC4477" s="15">
        <f t="shared" si="1429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8" t="s">
        <v>191</v>
      </c>
      <c r="C4478" s="148"/>
      <c r="D4478" s="148"/>
      <c r="E4478" s="148"/>
      <c r="F4478" s="148"/>
      <c r="G4478" s="148"/>
      <c r="H4478" s="148"/>
      <c r="I4478" s="148"/>
      <c r="J4478" s="148"/>
      <c r="K4478" s="148"/>
      <c r="L4478" s="148"/>
      <c r="M4478" s="148"/>
      <c r="N4478" s="148"/>
      <c r="O4478" s="148"/>
      <c r="P4478" s="148"/>
      <c r="Q4478" s="148"/>
      <c r="R4478" s="148"/>
      <c r="S4478" s="148"/>
      <c r="T4478" s="148"/>
      <c r="U4478" s="148"/>
      <c r="V4478" s="148"/>
      <c r="W4478" s="148"/>
      <c r="X4478" s="148"/>
      <c r="Y4478" s="148"/>
      <c r="Z4478" s="148"/>
      <c r="AA4478" s="148"/>
      <c r="AB4478" s="148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31">N4479+S4479</f>
        <v>588.79999999999995</v>
      </c>
      <c r="Y4479" s="14">
        <f t="shared" ref="Y4479:Y4538" si="1432">O4479+T4479</f>
        <v>0</v>
      </c>
      <c r="Z4479" s="14">
        <f t="shared" ref="Z4479:Z4538" si="1433">P4479+U4479</f>
        <v>0</v>
      </c>
      <c r="AA4479" s="14">
        <f t="shared" ref="AA4479:AA4538" si="1434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801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31"/>
        <v>686.08</v>
      </c>
      <c r="Y4480" s="14">
        <f t="shared" si="1432"/>
        <v>0</v>
      </c>
      <c r="Z4480" s="14">
        <f t="shared" si="1433"/>
        <v>0</v>
      </c>
      <c r="AA4480" s="14">
        <f t="shared" si="1434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802</v>
      </c>
      <c r="B4481" s="87">
        <v>12</v>
      </c>
      <c r="C4481" s="21" t="s">
        <v>835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31"/>
        <v>555.52</v>
      </c>
      <c r="Y4481" s="14">
        <f t="shared" si="1432"/>
        <v>0</v>
      </c>
      <c r="Z4481" s="14">
        <f t="shared" si="1433"/>
        <v>0</v>
      </c>
      <c r="AA4481" s="14">
        <f t="shared" si="1434"/>
        <v>0</v>
      </c>
      <c r="AB4481" s="14">
        <f>R4481+W4481</f>
        <v>0</v>
      </c>
      <c r="AC4481" s="15">
        <f t="shared" ref="AC4481:AC4493" si="1435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803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31"/>
        <v>555.52</v>
      </c>
      <c r="Y4482" s="14">
        <f t="shared" si="1432"/>
        <v>0</v>
      </c>
      <c r="Z4482" s="14">
        <f t="shared" si="1433"/>
        <v>0</v>
      </c>
      <c r="AA4482" s="14">
        <f t="shared" si="1434"/>
        <v>0</v>
      </c>
      <c r="AB4482" s="14">
        <f t="shared" ref="AB4482:AB4494" si="1436">R4482+W4482</f>
        <v>0</v>
      </c>
      <c r="AC4482" s="15">
        <f t="shared" si="1435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804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31"/>
        <v>555.52</v>
      </c>
      <c r="Y4483" s="14">
        <f t="shared" si="1432"/>
        <v>0</v>
      </c>
      <c r="Z4483" s="14">
        <f t="shared" si="1433"/>
        <v>0</v>
      </c>
      <c r="AA4483" s="14">
        <f t="shared" si="1434"/>
        <v>0</v>
      </c>
      <c r="AB4483" s="14">
        <f t="shared" si="1436"/>
        <v>0</v>
      </c>
      <c r="AC4483" s="15">
        <f t="shared" si="1435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654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31"/>
        <v>555.52</v>
      </c>
      <c r="Y4484" s="14">
        <f t="shared" si="1432"/>
        <v>0</v>
      </c>
      <c r="Z4484" s="14">
        <f t="shared" si="1433"/>
        <v>0</v>
      </c>
      <c r="AA4484" s="14">
        <f t="shared" si="1434"/>
        <v>0</v>
      </c>
      <c r="AB4484" s="14">
        <f t="shared" si="1436"/>
        <v>0</v>
      </c>
      <c r="AC4484" s="15">
        <f t="shared" si="1435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595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31"/>
        <v>191.36</v>
      </c>
      <c r="Y4485" s="14">
        <f t="shared" si="1432"/>
        <v>460.8</v>
      </c>
      <c r="Z4485" s="14">
        <f t="shared" si="1433"/>
        <v>0</v>
      </c>
      <c r="AA4485" s="14">
        <f t="shared" si="1434"/>
        <v>0</v>
      </c>
      <c r="AB4485" s="14">
        <f t="shared" si="1436"/>
        <v>0</v>
      </c>
      <c r="AC4485" s="15">
        <f t="shared" si="1435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830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31"/>
        <v>191.36</v>
      </c>
      <c r="Y4486" s="14">
        <f t="shared" si="1432"/>
        <v>0</v>
      </c>
      <c r="Z4486" s="14">
        <f t="shared" si="1433"/>
        <v>460.8</v>
      </c>
      <c r="AA4486" s="14">
        <f t="shared" si="1434"/>
        <v>0</v>
      </c>
      <c r="AB4486" s="14">
        <f t="shared" si="1436"/>
        <v>0</v>
      </c>
      <c r="AC4486" s="15">
        <f t="shared" si="1435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831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31"/>
        <v>191.36</v>
      </c>
      <c r="Y4487" s="14">
        <f t="shared" si="1432"/>
        <v>0</v>
      </c>
      <c r="Z4487" s="14">
        <f t="shared" si="1433"/>
        <v>0</v>
      </c>
      <c r="AA4487" s="14">
        <f t="shared" si="1434"/>
        <v>460.8</v>
      </c>
      <c r="AB4487" s="14">
        <f t="shared" si="1436"/>
        <v>0</v>
      </c>
      <c r="AC4487" s="15">
        <f t="shared" si="1435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832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31"/>
        <v>191.36</v>
      </c>
      <c r="Y4488" s="14">
        <f t="shared" si="1432"/>
        <v>0</v>
      </c>
      <c r="Z4488" s="14">
        <f t="shared" si="1433"/>
        <v>0</v>
      </c>
      <c r="AA4488" s="14">
        <f t="shared" si="1434"/>
        <v>0</v>
      </c>
      <c r="AB4488" s="14">
        <f t="shared" si="1436"/>
        <v>460.8</v>
      </c>
      <c r="AC4488" s="15">
        <f t="shared" si="1435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833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431"/>
        <v>679.68</v>
      </c>
      <c r="Y4489" s="14">
        <f t="shared" si="1432"/>
        <v>0</v>
      </c>
      <c r="Z4489" s="14">
        <f t="shared" si="1433"/>
        <v>0</v>
      </c>
      <c r="AA4489" s="14">
        <f t="shared" si="1434"/>
        <v>0</v>
      </c>
      <c r="AB4489" s="14">
        <f t="shared" si="1436"/>
        <v>0</v>
      </c>
      <c r="AC4489" s="15">
        <f t="shared" si="1435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834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31"/>
        <v>679.68</v>
      </c>
      <c r="Y4490" s="14">
        <f t="shared" si="1432"/>
        <v>0</v>
      </c>
      <c r="Z4490" s="14">
        <f t="shared" si="1433"/>
        <v>0</v>
      </c>
      <c r="AA4490" s="14">
        <f t="shared" si="1434"/>
        <v>0</v>
      </c>
      <c r="AB4490" s="14">
        <f t="shared" si="1436"/>
        <v>0</v>
      </c>
      <c r="AC4490" s="15">
        <f t="shared" si="1435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31"/>
        <v>679.68</v>
      </c>
      <c r="Y4491" s="14">
        <f t="shared" si="1432"/>
        <v>0</v>
      </c>
      <c r="Z4491" s="14">
        <f t="shared" si="1433"/>
        <v>0</v>
      </c>
      <c r="AA4491" s="14">
        <f t="shared" si="1434"/>
        <v>0</v>
      </c>
      <c r="AB4491" s="14">
        <f t="shared" si="1436"/>
        <v>0</v>
      </c>
      <c r="AC4491" s="15">
        <f t="shared" si="1435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31"/>
        <v>755.71199999999999</v>
      </c>
      <c r="Y4492" s="14">
        <f t="shared" si="1432"/>
        <v>0</v>
      </c>
      <c r="Z4492" s="14">
        <f t="shared" si="1433"/>
        <v>0</v>
      </c>
      <c r="AA4492" s="14">
        <f t="shared" si="1434"/>
        <v>0</v>
      </c>
      <c r="AB4492" s="14">
        <f t="shared" si="1436"/>
        <v>0</v>
      </c>
      <c r="AC4492" s="15">
        <f t="shared" si="1435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31"/>
        <v>632.83199999999999</v>
      </c>
      <c r="Y4493" s="14">
        <f t="shared" si="1432"/>
        <v>0</v>
      </c>
      <c r="Z4493" s="14">
        <f t="shared" si="1433"/>
        <v>0</v>
      </c>
      <c r="AA4493" s="14">
        <f t="shared" si="1434"/>
        <v>0</v>
      </c>
      <c r="AB4493" s="14">
        <f t="shared" si="1436"/>
        <v>0</v>
      </c>
      <c r="AC4493" s="15">
        <f t="shared" si="1435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31"/>
        <v>580.79999999999995</v>
      </c>
      <c r="Y4494" s="52">
        <f t="shared" si="1432"/>
        <v>0</v>
      </c>
      <c r="Z4494" s="52">
        <f t="shared" si="1433"/>
        <v>0</v>
      </c>
      <c r="AA4494" s="52">
        <f t="shared" si="1434"/>
        <v>0</v>
      </c>
      <c r="AB4494" s="52">
        <f t="shared" si="1436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801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31"/>
        <v>675.84</v>
      </c>
      <c r="Y4495" s="14">
        <f t="shared" si="1432"/>
        <v>0</v>
      </c>
      <c r="Z4495" s="14">
        <f t="shared" si="1433"/>
        <v>0</v>
      </c>
      <c r="AA4495" s="14">
        <f t="shared" si="1434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802</v>
      </c>
      <c r="B4496" s="89">
        <v>16</v>
      </c>
      <c r="C4496" s="21" t="s">
        <v>835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31"/>
        <v>549.12</v>
      </c>
      <c r="Y4496" s="14">
        <f t="shared" si="1432"/>
        <v>0</v>
      </c>
      <c r="Z4496" s="14">
        <f t="shared" si="1433"/>
        <v>0</v>
      </c>
      <c r="AA4496" s="14">
        <f t="shared" si="1434"/>
        <v>0</v>
      </c>
      <c r="AB4496" s="14">
        <f>R4496+W4496</f>
        <v>0</v>
      </c>
      <c r="AC4496" s="15">
        <f t="shared" ref="AC4496:AC4508" si="1437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803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31"/>
        <v>549.12</v>
      </c>
      <c r="Y4497" s="14">
        <f t="shared" si="1432"/>
        <v>0</v>
      </c>
      <c r="Z4497" s="14">
        <f t="shared" si="1433"/>
        <v>0</v>
      </c>
      <c r="AA4497" s="14">
        <f t="shared" si="1434"/>
        <v>0</v>
      </c>
      <c r="AB4497" s="14">
        <f t="shared" ref="AB4497:AB4509" si="1438">R4497+W4497</f>
        <v>0</v>
      </c>
      <c r="AC4497" s="15">
        <f t="shared" si="1437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804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31"/>
        <v>549.12</v>
      </c>
      <c r="Y4498" s="14">
        <f t="shared" si="1432"/>
        <v>0</v>
      </c>
      <c r="Z4498" s="14">
        <f t="shared" si="1433"/>
        <v>0</v>
      </c>
      <c r="AA4498" s="14">
        <f t="shared" si="1434"/>
        <v>0</v>
      </c>
      <c r="AB4498" s="14">
        <f t="shared" si="1438"/>
        <v>0</v>
      </c>
      <c r="AC4498" s="15">
        <f t="shared" si="1437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654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31"/>
        <v>549.12</v>
      </c>
      <c r="Y4499" s="14">
        <f t="shared" si="1432"/>
        <v>0</v>
      </c>
      <c r="Z4499" s="14">
        <f t="shared" si="1433"/>
        <v>0</v>
      </c>
      <c r="AA4499" s="14">
        <f t="shared" si="1434"/>
        <v>0</v>
      </c>
      <c r="AB4499" s="14">
        <f t="shared" si="1438"/>
        <v>0</v>
      </c>
      <c r="AC4499" s="15">
        <f t="shared" si="1437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595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31"/>
        <v>188.76</v>
      </c>
      <c r="Y4500" s="14">
        <f t="shared" si="1432"/>
        <v>455.4</v>
      </c>
      <c r="Z4500" s="14">
        <f t="shared" si="1433"/>
        <v>0</v>
      </c>
      <c r="AA4500" s="14">
        <f t="shared" si="1434"/>
        <v>0</v>
      </c>
      <c r="AB4500" s="14">
        <f t="shared" si="1438"/>
        <v>0</v>
      </c>
      <c r="AC4500" s="15">
        <f t="shared" si="1437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830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31"/>
        <v>188.76</v>
      </c>
      <c r="Y4501" s="14">
        <f t="shared" si="1432"/>
        <v>0</v>
      </c>
      <c r="Z4501" s="14">
        <f t="shared" si="1433"/>
        <v>455.4</v>
      </c>
      <c r="AA4501" s="14">
        <f t="shared" si="1434"/>
        <v>0</v>
      </c>
      <c r="AB4501" s="14">
        <f t="shared" si="1438"/>
        <v>0</v>
      </c>
      <c r="AC4501" s="15">
        <f t="shared" si="1437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831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31"/>
        <v>188.76</v>
      </c>
      <c r="Y4502" s="14">
        <f t="shared" si="1432"/>
        <v>0</v>
      </c>
      <c r="Z4502" s="14">
        <f t="shared" si="1433"/>
        <v>0</v>
      </c>
      <c r="AA4502" s="14">
        <f t="shared" si="1434"/>
        <v>455.4</v>
      </c>
      <c r="AB4502" s="14">
        <f t="shared" si="1438"/>
        <v>0</v>
      </c>
      <c r="AC4502" s="15">
        <f t="shared" si="1437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832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31"/>
        <v>188.76</v>
      </c>
      <c r="Y4503" s="14">
        <f t="shared" si="1432"/>
        <v>0</v>
      </c>
      <c r="Z4503" s="14">
        <f t="shared" si="1433"/>
        <v>0</v>
      </c>
      <c r="AA4503" s="14">
        <f t="shared" si="1434"/>
        <v>0</v>
      </c>
      <c r="AB4503" s="14">
        <f t="shared" si="1438"/>
        <v>455.4</v>
      </c>
      <c r="AC4503" s="15">
        <f t="shared" si="1437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833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431"/>
        <v>673.2</v>
      </c>
      <c r="Y4504" s="14">
        <f t="shared" si="1432"/>
        <v>0</v>
      </c>
      <c r="Z4504" s="14">
        <f t="shared" si="1433"/>
        <v>0</v>
      </c>
      <c r="AA4504" s="14">
        <f t="shared" si="1434"/>
        <v>0</v>
      </c>
      <c r="AB4504" s="14">
        <f t="shared" si="1438"/>
        <v>0</v>
      </c>
      <c r="AC4504" s="15">
        <f t="shared" si="1437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834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31"/>
        <v>673.2</v>
      </c>
      <c r="Y4505" s="14">
        <f t="shared" si="1432"/>
        <v>0</v>
      </c>
      <c r="Z4505" s="14">
        <f t="shared" si="1433"/>
        <v>0</v>
      </c>
      <c r="AA4505" s="14">
        <f t="shared" si="1434"/>
        <v>0</v>
      </c>
      <c r="AB4505" s="14">
        <f t="shared" si="1438"/>
        <v>0</v>
      </c>
      <c r="AC4505" s="15">
        <f t="shared" si="1437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31"/>
        <v>673.2</v>
      </c>
      <c r="Y4506" s="14">
        <f t="shared" si="1432"/>
        <v>0</v>
      </c>
      <c r="Z4506" s="14">
        <f t="shared" si="1433"/>
        <v>0</v>
      </c>
      <c r="AA4506" s="14">
        <f t="shared" si="1434"/>
        <v>0</v>
      </c>
      <c r="AB4506" s="14">
        <f t="shared" si="1438"/>
        <v>0</v>
      </c>
      <c r="AC4506" s="15">
        <f t="shared" si="1437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31"/>
        <v>733.92000000000007</v>
      </c>
      <c r="Y4507" s="14">
        <f t="shared" si="1432"/>
        <v>0</v>
      </c>
      <c r="Z4507" s="14">
        <f t="shared" si="1433"/>
        <v>0</v>
      </c>
      <c r="AA4507" s="14">
        <f t="shared" si="1434"/>
        <v>0</v>
      </c>
      <c r="AB4507" s="14">
        <f t="shared" si="1438"/>
        <v>0</v>
      </c>
      <c r="AC4507" s="15">
        <f t="shared" si="1437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31"/>
        <v>643.10400000000004</v>
      </c>
      <c r="Y4508" s="14">
        <f t="shared" si="1432"/>
        <v>0</v>
      </c>
      <c r="Z4508" s="14">
        <f t="shared" si="1433"/>
        <v>0</v>
      </c>
      <c r="AA4508" s="14">
        <f t="shared" si="1434"/>
        <v>0</v>
      </c>
      <c r="AB4508" s="14">
        <f t="shared" si="1438"/>
        <v>0</v>
      </c>
      <c r="AC4508" s="15">
        <f t="shared" si="1437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31"/>
        <v>595.20000000000005</v>
      </c>
      <c r="Y4509" s="52">
        <f t="shared" si="1432"/>
        <v>0</v>
      </c>
      <c r="Z4509" s="52">
        <f t="shared" si="1433"/>
        <v>0</v>
      </c>
      <c r="AA4509" s="52">
        <f t="shared" si="1434"/>
        <v>0</v>
      </c>
      <c r="AB4509" s="52">
        <f t="shared" si="1438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801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31"/>
        <v>689.43999999999994</v>
      </c>
      <c r="Y4510" s="14">
        <f t="shared" si="1432"/>
        <v>0</v>
      </c>
      <c r="Z4510" s="14">
        <f t="shared" si="1433"/>
        <v>0</v>
      </c>
      <c r="AA4510" s="14">
        <f t="shared" si="1434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802</v>
      </c>
      <c r="B4511" s="87">
        <v>16</v>
      </c>
      <c r="C4511" s="21" t="s">
        <v>835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31"/>
        <v>560.48</v>
      </c>
      <c r="Y4511" s="14">
        <f t="shared" si="1432"/>
        <v>0</v>
      </c>
      <c r="Z4511" s="14">
        <f t="shared" si="1433"/>
        <v>0</v>
      </c>
      <c r="AA4511" s="14">
        <f t="shared" si="1434"/>
        <v>0</v>
      </c>
      <c r="AB4511" s="14">
        <f>R4511+W4511</f>
        <v>0</v>
      </c>
      <c r="AC4511" s="15">
        <f t="shared" ref="AC4511:AC4523" si="1439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803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31"/>
        <v>560.48</v>
      </c>
      <c r="Y4512" s="14">
        <f t="shared" si="1432"/>
        <v>0</v>
      </c>
      <c r="Z4512" s="14">
        <f t="shared" si="1433"/>
        <v>0</v>
      </c>
      <c r="AA4512" s="14">
        <f t="shared" si="1434"/>
        <v>0</v>
      </c>
      <c r="AB4512" s="14">
        <f t="shared" ref="AB4512:AB4524" si="1440">R4512+W4512</f>
        <v>0</v>
      </c>
      <c r="AC4512" s="15">
        <f t="shared" si="1439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804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31"/>
        <v>560.48</v>
      </c>
      <c r="Y4513" s="14">
        <f t="shared" si="1432"/>
        <v>0</v>
      </c>
      <c r="Z4513" s="14">
        <f t="shared" si="1433"/>
        <v>0</v>
      </c>
      <c r="AA4513" s="14">
        <f t="shared" si="1434"/>
        <v>0</v>
      </c>
      <c r="AB4513" s="14">
        <f t="shared" si="1440"/>
        <v>0</v>
      </c>
      <c r="AC4513" s="15">
        <f t="shared" si="1439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654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31"/>
        <v>560.48</v>
      </c>
      <c r="Y4514" s="14">
        <f t="shared" si="1432"/>
        <v>0</v>
      </c>
      <c r="Z4514" s="14">
        <f t="shared" si="1433"/>
        <v>0</v>
      </c>
      <c r="AA4514" s="14">
        <f t="shared" si="1434"/>
        <v>0</v>
      </c>
      <c r="AB4514" s="14">
        <f t="shared" si="1440"/>
        <v>0</v>
      </c>
      <c r="AC4514" s="15">
        <f t="shared" si="1439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595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31"/>
        <v>193.44</v>
      </c>
      <c r="Y4515" s="14">
        <f t="shared" si="1432"/>
        <v>465</v>
      </c>
      <c r="Z4515" s="14">
        <f t="shared" si="1433"/>
        <v>0</v>
      </c>
      <c r="AA4515" s="14">
        <f t="shared" si="1434"/>
        <v>0</v>
      </c>
      <c r="AB4515" s="14">
        <f t="shared" si="1440"/>
        <v>0</v>
      </c>
      <c r="AC4515" s="15">
        <f t="shared" si="1439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830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31"/>
        <v>193.44</v>
      </c>
      <c r="Y4516" s="14">
        <f t="shared" si="1432"/>
        <v>0</v>
      </c>
      <c r="Z4516" s="14">
        <f t="shared" si="1433"/>
        <v>465</v>
      </c>
      <c r="AA4516" s="14">
        <f t="shared" si="1434"/>
        <v>0</v>
      </c>
      <c r="AB4516" s="14">
        <f t="shared" si="1440"/>
        <v>0</v>
      </c>
      <c r="AC4516" s="15">
        <f t="shared" si="1439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831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31"/>
        <v>193.44</v>
      </c>
      <c r="Y4517" s="14">
        <f t="shared" si="1432"/>
        <v>0</v>
      </c>
      <c r="Z4517" s="14">
        <f t="shared" si="1433"/>
        <v>0</v>
      </c>
      <c r="AA4517" s="14">
        <f t="shared" si="1434"/>
        <v>465</v>
      </c>
      <c r="AB4517" s="14">
        <f t="shared" si="1440"/>
        <v>0</v>
      </c>
      <c r="AC4517" s="15">
        <f t="shared" si="1439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832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31"/>
        <v>193.44</v>
      </c>
      <c r="Y4518" s="14">
        <f t="shared" si="1432"/>
        <v>0</v>
      </c>
      <c r="Z4518" s="14">
        <f t="shared" si="1433"/>
        <v>0</v>
      </c>
      <c r="AA4518" s="14">
        <f t="shared" si="1434"/>
        <v>0</v>
      </c>
      <c r="AB4518" s="14">
        <f t="shared" si="1440"/>
        <v>465</v>
      </c>
      <c r="AC4518" s="15">
        <f t="shared" si="1439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833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431"/>
        <v>688.2</v>
      </c>
      <c r="Y4519" s="14">
        <f t="shared" si="1432"/>
        <v>0</v>
      </c>
      <c r="Z4519" s="14">
        <f t="shared" si="1433"/>
        <v>0</v>
      </c>
      <c r="AA4519" s="14">
        <f t="shared" si="1434"/>
        <v>0</v>
      </c>
      <c r="AB4519" s="14">
        <f t="shared" si="1440"/>
        <v>0</v>
      </c>
      <c r="AC4519" s="15">
        <f t="shared" si="1439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834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31"/>
        <v>688.2</v>
      </c>
      <c r="Y4520" s="14">
        <f t="shared" si="1432"/>
        <v>0</v>
      </c>
      <c r="Z4520" s="14">
        <f t="shared" si="1433"/>
        <v>0</v>
      </c>
      <c r="AA4520" s="14">
        <f t="shared" si="1434"/>
        <v>0</v>
      </c>
      <c r="AB4520" s="14">
        <f t="shared" si="1440"/>
        <v>0</v>
      </c>
      <c r="AC4520" s="15">
        <f t="shared" si="1439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31"/>
        <v>688.2</v>
      </c>
      <c r="Y4521" s="14">
        <f t="shared" si="1432"/>
        <v>0</v>
      </c>
      <c r="Z4521" s="14">
        <f t="shared" si="1433"/>
        <v>0</v>
      </c>
      <c r="AA4521" s="14">
        <f t="shared" si="1434"/>
        <v>0</v>
      </c>
      <c r="AB4521" s="14">
        <f t="shared" si="1440"/>
        <v>0</v>
      </c>
      <c r="AC4521" s="15">
        <f t="shared" si="1439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31"/>
        <v>751.93599999999992</v>
      </c>
      <c r="Y4522" s="14">
        <f t="shared" si="1432"/>
        <v>0</v>
      </c>
      <c r="Z4522" s="14">
        <f t="shared" si="1433"/>
        <v>0</v>
      </c>
      <c r="AA4522" s="14">
        <f t="shared" si="1434"/>
        <v>0</v>
      </c>
      <c r="AB4522" s="14">
        <f t="shared" si="1440"/>
        <v>0</v>
      </c>
      <c r="AC4522" s="15">
        <f t="shared" si="1439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31"/>
        <v>651.74400000000003</v>
      </c>
      <c r="Y4523" s="14">
        <f t="shared" si="1432"/>
        <v>0</v>
      </c>
      <c r="Z4523" s="14">
        <f t="shared" si="1433"/>
        <v>0</v>
      </c>
      <c r="AA4523" s="14">
        <f t="shared" si="1434"/>
        <v>0</v>
      </c>
      <c r="AB4523" s="14">
        <f t="shared" si="1440"/>
        <v>0</v>
      </c>
      <c r="AC4523" s="15">
        <f t="shared" si="1439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31"/>
        <v>384</v>
      </c>
      <c r="Y4524" s="52">
        <f t="shared" si="1432"/>
        <v>0</v>
      </c>
      <c r="Z4524" s="52">
        <f t="shared" si="1433"/>
        <v>330</v>
      </c>
      <c r="AA4524" s="52">
        <f t="shared" si="1434"/>
        <v>0</v>
      </c>
      <c r="AB4524" s="52">
        <f t="shared" si="1440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801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31"/>
        <v>505.6</v>
      </c>
      <c r="Y4525" s="14">
        <f t="shared" si="1432"/>
        <v>0</v>
      </c>
      <c r="Z4525" s="14">
        <f t="shared" si="1433"/>
        <v>264</v>
      </c>
      <c r="AA4525" s="14">
        <f t="shared" si="1434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802</v>
      </c>
      <c r="B4526" s="91">
        <v>20</v>
      </c>
      <c r="C4526" s="21" t="s">
        <v>835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31"/>
        <v>361.6</v>
      </c>
      <c r="Y4526" s="14">
        <f t="shared" si="1432"/>
        <v>0</v>
      </c>
      <c r="Z4526" s="14">
        <f t="shared" si="1433"/>
        <v>330</v>
      </c>
      <c r="AA4526" s="14">
        <f t="shared" si="1434"/>
        <v>0</v>
      </c>
      <c r="AB4526" s="14">
        <f>R4526+W4526</f>
        <v>0</v>
      </c>
      <c r="AC4526" s="15">
        <f t="shared" ref="AC4526:AC4538" si="1441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803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31"/>
        <v>361.6</v>
      </c>
      <c r="Y4527" s="14">
        <f t="shared" si="1432"/>
        <v>0</v>
      </c>
      <c r="Z4527" s="14">
        <f t="shared" si="1433"/>
        <v>330</v>
      </c>
      <c r="AA4527" s="14">
        <f t="shared" si="1434"/>
        <v>0</v>
      </c>
      <c r="AB4527" s="14">
        <f t="shared" ref="AB4527:AB4538" si="1442">R4527+W4527</f>
        <v>0</v>
      </c>
      <c r="AC4527" s="15">
        <f t="shared" si="1441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804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31"/>
        <v>361.6</v>
      </c>
      <c r="Y4528" s="14">
        <f t="shared" si="1432"/>
        <v>0</v>
      </c>
      <c r="Z4528" s="14">
        <f t="shared" si="1433"/>
        <v>330</v>
      </c>
      <c r="AA4528" s="14">
        <f t="shared" si="1434"/>
        <v>0</v>
      </c>
      <c r="AB4528" s="14">
        <f t="shared" si="1442"/>
        <v>0</v>
      </c>
      <c r="AC4528" s="15">
        <f t="shared" si="1441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654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31"/>
        <v>361.6</v>
      </c>
      <c r="Y4529" s="14">
        <f t="shared" si="1432"/>
        <v>0</v>
      </c>
      <c r="Z4529" s="14">
        <f t="shared" si="1433"/>
        <v>330</v>
      </c>
      <c r="AA4529" s="14">
        <f t="shared" si="1434"/>
        <v>0</v>
      </c>
      <c r="AB4529" s="14">
        <f t="shared" si="1442"/>
        <v>0</v>
      </c>
      <c r="AC4529" s="15">
        <f t="shared" si="1441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595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70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420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31"/>
        <v>124.8</v>
      </c>
      <c r="Y4530" s="14">
        <f t="shared" si="1432"/>
        <v>720</v>
      </c>
      <c r="Z4530" s="14">
        <f t="shared" si="1433"/>
        <v>0</v>
      </c>
      <c r="AA4530" s="14">
        <f t="shared" si="1434"/>
        <v>0</v>
      </c>
      <c r="AB4530" s="14">
        <f t="shared" si="1442"/>
        <v>0</v>
      </c>
      <c r="AC4530" s="15">
        <f t="shared" si="1441"/>
        <v>844.8</v>
      </c>
      <c r="AD4530" s="48">
        <f>(ROUND(AC4530-AC4524,1)/AC4524)</f>
        <v>0.18319327731092439</v>
      </c>
      <c r="AE4530" s="113"/>
      <c r="AF4530" s="60"/>
    </row>
    <row r="4531" spans="1:32">
      <c r="A4531" s="99" t="s">
        <v>830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40</v>
      </c>
      <c r="L4531" s="13">
        <v>40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480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31"/>
        <v>124.8</v>
      </c>
      <c r="Y4531" s="14">
        <f t="shared" si="1432"/>
        <v>0</v>
      </c>
      <c r="Z4531" s="14">
        <f t="shared" si="1433"/>
        <v>780</v>
      </c>
      <c r="AA4531" s="14">
        <f t="shared" si="1434"/>
        <v>0</v>
      </c>
      <c r="AB4531" s="14">
        <f t="shared" si="1442"/>
        <v>0</v>
      </c>
      <c r="AC4531" s="15">
        <f t="shared" si="1441"/>
        <v>904.8</v>
      </c>
      <c r="AD4531" s="48">
        <f>(ROUND(AC4531-AC4524,1)/AC4524)</f>
        <v>0.26722689075630252</v>
      </c>
      <c r="AE4531" s="113"/>
      <c r="AF4531" s="60"/>
    </row>
    <row r="4532" spans="1:32">
      <c r="A4532" s="99" t="s">
        <v>831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70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420</v>
      </c>
      <c r="W4532" s="14">
        <f>(R4532/100)*(K4532*$K$11)+(R4532/100)*(L4532*$L$11)</f>
        <v>0</v>
      </c>
      <c r="X4532" s="14">
        <f t="shared" si="1431"/>
        <v>124.8</v>
      </c>
      <c r="Y4532" s="14">
        <f t="shared" si="1432"/>
        <v>0</v>
      </c>
      <c r="Z4532" s="14">
        <f t="shared" si="1433"/>
        <v>0</v>
      </c>
      <c r="AA4532" s="14">
        <f t="shared" si="1434"/>
        <v>720</v>
      </c>
      <c r="AB4532" s="14">
        <f t="shared" si="1442"/>
        <v>0</v>
      </c>
      <c r="AC4532" s="15">
        <f t="shared" si="1441"/>
        <v>844.8</v>
      </c>
      <c r="AD4532" s="48">
        <f>(ROUND(AC4532-AC4524,1)/AC4524)</f>
        <v>0.18319327731092439</v>
      </c>
      <c r="AE4532" s="113"/>
      <c r="AF4532" s="60"/>
    </row>
    <row r="4533" spans="1:32">
      <c r="A4533" s="99" t="s">
        <v>832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35</v>
      </c>
      <c r="L4533" s="13">
        <v>35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420</v>
      </c>
      <c r="X4533" s="14">
        <f t="shared" si="1431"/>
        <v>124.8</v>
      </c>
      <c r="Y4533" s="14">
        <f t="shared" si="1432"/>
        <v>0</v>
      </c>
      <c r="Z4533" s="14">
        <f t="shared" si="1433"/>
        <v>0</v>
      </c>
      <c r="AA4533" s="14">
        <f t="shared" si="1434"/>
        <v>0</v>
      </c>
      <c r="AB4533" s="14">
        <f t="shared" si="1442"/>
        <v>720</v>
      </c>
      <c r="AC4533" s="15">
        <f t="shared" si="1441"/>
        <v>844.8</v>
      </c>
      <c r="AD4533" s="48">
        <f>(ROUND(AC4533-AC4524,1)/AC4524)</f>
        <v>0.18319327731092439</v>
      </c>
      <c r="AE4533" s="113"/>
      <c r="AF4533" s="60"/>
    </row>
    <row r="4534" spans="1:32">
      <c r="A4534" s="99" t="s">
        <v>833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40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264</v>
      </c>
      <c r="T4534" s="14">
        <f>(O4534/100)*(K4534*$K$13)+(O4534/100)*(M4534*$M$13)</f>
        <v>0</v>
      </c>
      <c r="U4534" s="14">
        <f>(P4534/100)*(K4534*$K$13)+(P4534/100)*(L4534*$L$13)+(P4534/100)*(M4534*$M$13)</f>
        <v>198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31"/>
        <v>384</v>
      </c>
      <c r="Y4534" s="14">
        <f t="shared" si="1432"/>
        <v>0</v>
      </c>
      <c r="Z4534" s="14">
        <f t="shared" si="1433"/>
        <v>445.5</v>
      </c>
      <c r="AA4534" s="14">
        <f t="shared" si="1434"/>
        <v>0</v>
      </c>
      <c r="AB4534" s="14">
        <f t="shared" si="1442"/>
        <v>0</v>
      </c>
      <c r="AC4534" s="15">
        <f t="shared" si="1441"/>
        <v>829.5</v>
      </c>
      <c r="AD4534" s="48">
        <f>(ROUND(AC4534-AC4524,1)/AC4524)</f>
        <v>0.16176470588235295</v>
      </c>
      <c r="AE4534" s="113"/>
      <c r="AF4534" s="60"/>
    </row>
    <row r="4535" spans="1:32">
      <c r="A4535" s="99" t="s">
        <v>834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80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31"/>
        <v>780</v>
      </c>
      <c r="Y4535" s="14">
        <f t="shared" si="1432"/>
        <v>0</v>
      </c>
      <c r="Z4535" s="14">
        <f t="shared" si="1433"/>
        <v>0</v>
      </c>
      <c r="AA4535" s="14">
        <f t="shared" si="1434"/>
        <v>0</v>
      </c>
      <c r="AB4535" s="14">
        <f t="shared" si="1442"/>
        <v>0</v>
      </c>
      <c r="AC4535" s="15">
        <f t="shared" si="1441"/>
        <v>780</v>
      </c>
      <c r="AD4535" s="48">
        <f>(ROUND(AC4535-AC4524,1)/AC4524)</f>
        <v>9.2436974789915971E-2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80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31"/>
        <v>780</v>
      </c>
      <c r="Y4536" s="14">
        <f t="shared" si="1432"/>
        <v>0</v>
      </c>
      <c r="Z4536" s="14">
        <f t="shared" si="1433"/>
        <v>0</v>
      </c>
      <c r="AA4536" s="14">
        <f t="shared" si="1434"/>
        <v>0</v>
      </c>
      <c r="AB4536" s="14">
        <f t="shared" si="1442"/>
        <v>0</v>
      </c>
      <c r="AC4536" s="15">
        <f t="shared" si="1441"/>
        <v>780</v>
      </c>
      <c r="AD4536" s="48">
        <f>(ROUND(AC4536-AC4524,1)/AC4524)</f>
        <v>9.2436974789915971E-2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100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473.6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31"/>
        <v>601.6</v>
      </c>
      <c r="Y4537" s="14">
        <f t="shared" si="1432"/>
        <v>0</v>
      </c>
      <c r="Z4537" s="14">
        <f t="shared" si="1433"/>
        <v>264</v>
      </c>
      <c r="AA4537" s="14">
        <f t="shared" si="1434"/>
        <v>0</v>
      </c>
      <c r="AB4537" s="14">
        <f t="shared" si="1442"/>
        <v>0</v>
      </c>
      <c r="AC4537" s="15">
        <f t="shared" si="1441"/>
        <v>865.6</v>
      </c>
      <c r="AD4537" s="48">
        <f>(ROUND(AC4537-AC4524,1)/AC4524)</f>
        <v>0.21232492997198879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70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377.6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31"/>
        <v>505.6</v>
      </c>
      <c r="Y4538" s="14">
        <f t="shared" si="1432"/>
        <v>0</v>
      </c>
      <c r="Z4538" s="14">
        <f t="shared" si="1433"/>
        <v>264</v>
      </c>
      <c r="AA4538" s="14">
        <f t="shared" si="1434"/>
        <v>0</v>
      </c>
      <c r="AB4538" s="14">
        <f t="shared" si="1442"/>
        <v>0</v>
      </c>
      <c r="AC4538" s="15">
        <f t="shared" si="1441"/>
        <v>769.6</v>
      </c>
      <c r="AD4538" s="48">
        <f>(ROUND(AC4538-AC4524,1)/AC4524)</f>
        <v>7.7871148459383754E-2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43">N4539+S4539</f>
        <v>728</v>
      </c>
      <c r="Y4539" s="52">
        <f t="shared" ref="Y4539:Y4553" si="1444">O4539+T4539</f>
        <v>0</v>
      </c>
      <c r="Z4539" s="52">
        <f t="shared" ref="Z4539:Z4553" si="1445">P4539+U4539</f>
        <v>0</v>
      </c>
      <c r="AA4539" s="52">
        <f t="shared" ref="AA4539:AA4553" si="1446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801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43"/>
        <v>873.6</v>
      </c>
      <c r="Y4540" s="14">
        <f t="shared" si="1444"/>
        <v>0</v>
      </c>
      <c r="Z4540" s="14">
        <f t="shared" si="1445"/>
        <v>0</v>
      </c>
      <c r="AA4540" s="14">
        <f t="shared" si="1446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802</v>
      </c>
      <c r="B4541" s="93">
        <v>12</v>
      </c>
      <c r="C4541" s="21" t="s">
        <v>835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43"/>
        <v>681.2</v>
      </c>
      <c r="Y4541" s="14">
        <f t="shared" si="1444"/>
        <v>0</v>
      </c>
      <c r="Z4541" s="14">
        <f t="shared" si="1445"/>
        <v>0</v>
      </c>
      <c r="AA4541" s="14">
        <f t="shared" si="1446"/>
        <v>0</v>
      </c>
      <c r="AB4541" s="14">
        <f>R4541+W4541</f>
        <v>0</v>
      </c>
      <c r="AC4541" s="15">
        <f t="shared" ref="AC4541:AC4553" si="1447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803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43"/>
        <v>681.2</v>
      </c>
      <c r="Y4542" s="14">
        <f t="shared" si="1444"/>
        <v>0</v>
      </c>
      <c r="Z4542" s="14">
        <f t="shared" si="1445"/>
        <v>0</v>
      </c>
      <c r="AA4542" s="14">
        <f t="shared" si="1446"/>
        <v>0</v>
      </c>
      <c r="AB4542" s="14">
        <f t="shared" ref="AB4542:AB4553" si="1448">R4542+W4542</f>
        <v>0</v>
      </c>
      <c r="AC4542" s="15">
        <f t="shared" si="1447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804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43"/>
        <v>681.2</v>
      </c>
      <c r="Y4543" s="14">
        <f t="shared" si="1444"/>
        <v>0</v>
      </c>
      <c r="Z4543" s="14">
        <f t="shared" si="1445"/>
        <v>0</v>
      </c>
      <c r="AA4543" s="14">
        <f t="shared" si="1446"/>
        <v>0</v>
      </c>
      <c r="AB4543" s="14">
        <f t="shared" si="1448"/>
        <v>0</v>
      </c>
      <c r="AC4543" s="15">
        <f t="shared" si="1447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654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43"/>
        <v>681.2</v>
      </c>
      <c r="Y4544" s="14">
        <f t="shared" si="1444"/>
        <v>0</v>
      </c>
      <c r="Z4544" s="14">
        <f t="shared" si="1445"/>
        <v>0</v>
      </c>
      <c r="AA4544" s="14">
        <f t="shared" si="1446"/>
        <v>0</v>
      </c>
      <c r="AB4544" s="14">
        <f t="shared" si="1448"/>
        <v>0</v>
      </c>
      <c r="AC4544" s="15">
        <f t="shared" si="1447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595</v>
      </c>
      <c r="B4545" s="93"/>
      <c r="C4545" s="21" t="s">
        <v>1</v>
      </c>
      <c r="D4545" s="12">
        <v>65</v>
      </c>
      <c r="E4545" s="12">
        <v>240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360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360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43"/>
        <v>152.1</v>
      </c>
      <c r="Y4545" s="14">
        <f t="shared" si="1444"/>
        <v>720</v>
      </c>
      <c r="Z4545" s="14">
        <f t="shared" si="1445"/>
        <v>0</v>
      </c>
      <c r="AA4545" s="14">
        <f t="shared" si="1446"/>
        <v>0</v>
      </c>
      <c r="AB4545" s="14">
        <f t="shared" si="1448"/>
        <v>0</v>
      </c>
      <c r="AC4545" s="15">
        <f t="shared" si="1447"/>
        <v>872.1</v>
      </c>
      <c r="AD4545" s="48">
        <f>(ROUND(AC4545-AC4539,1)/AC4539)</f>
        <v>0.19793956043956043</v>
      </c>
      <c r="AE4545" s="113"/>
      <c r="AF4545" s="60"/>
    </row>
    <row r="4546" spans="1:32">
      <c r="A4546" s="99" t="s">
        <v>830</v>
      </c>
      <c r="B4546" s="93"/>
      <c r="C4546" s="21" t="s">
        <v>2</v>
      </c>
      <c r="D4546" s="12">
        <v>65</v>
      </c>
      <c r="E4546" s="12">
        <v>0</v>
      </c>
      <c r="F4546" s="12">
        <v>240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360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360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43"/>
        <v>194.35</v>
      </c>
      <c r="Y4546" s="14">
        <f t="shared" si="1444"/>
        <v>0</v>
      </c>
      <c r="Z4546" s="14">
        <f t="shared" si="1445"/>
        <v>720</v>
      </c>
      <c r="AA4546" s="14">
        <f t="shared" si="1446"/>
        <v>0</v>
      </c>
      <c r="AB4546" s="14">
        <f t="shared" si="1448"/>
        <v>0</v>
      </c>
      <c r="AC4546" s="15">
        <f t="shared" si="1447"/>
        <v>914.4</v>
      </c>
      <c r="AD4546" s="48">
        <f>(ROUND(AC4546-AC4539,1)/AC4539)</f>
        <v>0.25604395604395608</v>
      </c>
      <c r="AE4546" s="113"/>
      <c r="AF4546" s="60"/>
    </row>
    <row r="4547" spans="1:32">
      <c r="A4547" s="99" t="s">
        <v>831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240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360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360</v>
      </c>
      <c r="W4547" s="14">
        <f>(R4547/100)*(K4547*$K$11)+(R4547/100)*(L4547*$L$11)</f>
        <v>0</v>
      </c>
      <c r="X4547" s="14">
        <f t="shared" si="1443"/>
        <v>236.6</v>
      </c>
      <c r="Y4547" s="14">
        <f t="shared" si="1444"/>
        <v>0</v>
      </c>
      <c r="Z4547" s="14">
        <f t="shared" si="1445"/>
        <v>0</v>
      </c>
      <c r="AA4547" s="14">
        <f t="shared" si="1446"/>
        <v>720</v>
      </c>
      <c r="AB4547" s="14">
        <f t="shared" si="1448"/>
        <v>0</v>
      </c>
      <c r="AC4547" s="15">
        <f t="shared" si="1447"/>
        <v>956.6</v>
      </c>
      <c r="AD4547" s="48">
        <f>(ROUND(AC4547-AC4539,1)/AC4539)</f>
        <v>0.31401098901098901</v>
      </c>
      <c r="AE4547" s="113"/>
      <c r="AF4547" s="60"/>
    </row>
    <row r="4548" spans="1:32">
      <c r="A4548" s="99" t="s">
        <v>832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240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360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360</v>
      </c>
      <c r="X4548" s="14">
        <f t="shared" si="1443"/>
        <v>194.35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si="1448"/>
        <v>720</v>
      </c>
      <c r="AC4548" s="15">
        <f t="shared" si="1447"/>
        <v>914.4</v>
      </c>
      <c r="AD4548" s="48">
        <f>(ROUND(AC4548-AC4539,1)/AC4539)</f>
        <v>0.25604395604395608</v>
      </c>
      <c r="AE4548" s="113"/>
      <c r="AF4548" s="60"/>
    </row>
    <row r="4549" spans="1:32">
      <c r="A4549" s="99" t="s">
        <v>833</v>
      </c>
      <c r="B4549" s="93"/>
      <c r="C4549" s="21" t="s">
        <v>327</v>
      </c>
      <c r="D4549" s="12">
        <v>130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195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448.5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43"/>
        <v>643.5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643.5</v>
      </c>
      <c r="AD4549" s="48">
        <f>(ROUND(AC4549-AC4539,1)/AC4539)</f>
        <v>-0.11607142857142858</v>
      </c>
      <c r="AE4549" s="113"/>
      <c r="AF4549" s="60"/>
    </row>
    <row r="4550" spans="1:32">
      <c r="A4550" s="99" t="s">
        <v>834</v>
      </c>
      <c r="B4550" s="93"/>
      <c r="C4550" s="21" t="s">
        <v>328</v>
      </c>
      <c r="D4550" s="12">
        <v>192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288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518.4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43"/>
        <v>806.4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806.4</v>
      </c>
      <c r="AD4550" s="48">
        <f>(ROUND(AC4550-AC4539,1)/AC4539)</f>
        <v>0.1076923076923077</v>
      </c>
      <c r="AE4550" s="113"/>
      <c r="AF4550" s="60"/>
    </row>
    <row r="4551" spans="1:32">
      <c r="A4551" s="99"/>
      <c r="B4551" s="93" t="s">
        <v>876</v>
      </c>
      <c r="C4551" s="21" t="s">
        <v>329</v>
      </c>
      <c r="D4551" s="12">
        <v>192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288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518.4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43"/>
        <v>806.4</v>
      </c>
      <c r="Y4551" s="14">
        <f t="shared" si="1444"/>
        <v>0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806.4</v>
      </c>
      <c r="AD4551" s="48">
        <f>(ROUND(AC4551-AC4539,1)/AC4539)</f>
        <v>0.1076923076923077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43"/>
        <v>850.72</v>
      </c>
      <c r="Y4552" s="14">
        <f t="shared" si="1444"/>
        <v>0</v>
      </c>
      <c r="Z4552" s="14">
        <f t="shared" si="1445"/>
        <v>0</v>
      </c>
      <c r="AA4552" s="14">
        <f t="shared" si="1446"/>
        <v>0</v>
      </c>
      <c r="AB4552" s="14">
        <f t="shared" si="1448"/>
        <v>0</v>
      </c>
      <c r="AC4552" s="15">
        <f t="shared" si="1447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43"/>
        <v>850.72</v>
      </c>
      <c r="Y4553" s="14">
        <f t="shared" si="1444"/>
        <v>0</v>
      </c>
      <c r="Z4553" s="14">
        <f t="shared" si="1445"/>
        <v>0</v>
      </c>
      <c r="AA4553" s="14">
        <f t="shared" si="1446"/>
        <v>0</v>
      </c>
      <c r="AB4553" s="14">
        <f t="shared" si="1448"/>
        <v>0</v>
      </c>
      <c r="AC4553" s="15">
        <f t="shared" si="1447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8" t="s">
        <v>196</v>
      </c>
      <c r="C4554" s="148"/>
      <c r="D4554" s="148"/>
      <c r="E4554" s="148"/>
      <c r="F4554" s="148"/>
      <c r="G4554" s="148"/>
      <c r="H4554" s="148"/>
      <c r="I4554" s="148"/>
      <c r="J4554" s="148"/>
      <c r="K4554" s="148"/>
      <c r="L4554" s="148"/>
      <c r="M4554" s="148"/>
      <c r="N4554" s="148"/>
      <c r="O4554" s="148"/>
      <c r="P4554" s="148"/>
      <c r="Q4554" s="148"/>
      <c r="R4554" s="148"/>
      <c r="S4554" s="148"/>
      <c r="T4554" s="148"/>
      <c r="U4554" s="148"/>
      <c r="V4554" s="148"/>
      <c r="W4554" s="148"/>
      <c r="X4554" s="148"/>
      <c r="Y4554" s="148"/>
      <c r="Z4554" s="148"/>
      <c r="AA4554" s="148"/>
      <c r="AB4554" s="148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9">N4555+S4555</f>
        <v>540</v>
      </c>
      <c r="Y4555" s="14">
        <f t="shared" ref="Y4555:Y4600" si="1450">O4555+T4555</f>
        <v>0</v>
      </c>
      <c r="Z4555" s="14">
        <f t="shared" ref="Z4555:Z4600" si="1451">P4555+U4555</f>
        <v>0</v>
      </c>
      <c r="AA4555" s="14">
        <f t="shared" ref="AA4555:AA4600" si="1452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801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9"/>
        <v>622.79999999999995</v>
      </c>
      <c r="Y4556" s="14">
        <f t="shared" si="1450"/>
        <v>0</v>
      </c>
      <c r="Z4556" s="14">
        <f t="shared" si="1451"/>
        <v>0</v>
      </c>
      <c r="AA4556" s="14">
        <f t="shared" si="1452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802</v>
      </c>
      <c r="B4557" s="87">
        <v>10</v>
      </c>
      <c r="C4557" s="21" t="s">
        <v>835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9"/>
        <v>504</v>
      </c>
      <c r="Y4557" s="14">
        <f t="shared" si="1450"/>
        <v>0</v>
      </c>
      <c r="Z4557" s="14">
        <f t="shared" si="1451"/>
        <v>0</v>
      </c>
      <c r="AA4557" s="14">
        <f t="shared" si="1452"/>
        <v>0</v>
      </c>
      <c r="AB4557" s="14">
        <f>R4557+W4557</f>
        <v>0</v>
      </c>
      <c r="AC4557" s="15">
        <f t="shared" ref="AC4557:AC4569" si="1453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803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9"/>
        <v>504</v>
      </c>
      <c r="Y4558" s="14">
        <f t="shared" si="1450"/>
        <v>0</v>
      </c>
      <c r="Z4558" s="14">
        <f t="shared" si="1451"/>
        <v>0</v>
      </c>
      <c r="AA4558" s="14">
        <f t="shared" si="1452"/>
        <v>0</v>
      </c>
      <c r="AB4558" s="14">
        <f t="shared" ref="AB4558:AB4600" si="1454">R4558+W4558</f>
        <v>0</v>
      </c>
      <c r="AC4558" s="15">
        <f t="shared" si="1453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804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9"/>
        <v>504</v>
      </c>
      <c r="Y4559" s="14">
        <f t="shared" si="1450"/>
        <v>0</v>
      </c>
      <c r="Z4559" s="14">
        <f t="shared" si="1451"/>
        <v>0</v>
      </c>
      <c r="AA4559" s="14">
        <f t="shared" si="1452"/>
        <v>0</v>
      </c>
      <c r="AB4559" s="14">
        <f t="shared" si="1454"/>
        <v>0</v>
      </c>
      <c r="AC4559" s="15">
        <f t="shared" si="1453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654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9"/>
        <v>504</v>
      </c>
      <c r="Y4560" s="14">
        <f t="shared" si="1450"/>
        <v>0</v>
      </c>
      <c r="Z4560" s="14">
        <f t="shared" si="1451"/>
        <v>0</v>
      </c>
      <c r="AA4560" s="14">
        <f t="shared" si="1452"/>
        <v>0</v>
      </c>
      <c r="AB4560" s="14">
        <f t="shared" si="1454"/>
        <v>0</v>
      </c>
      <c r="AC4560" s="15">
        <f t="shared" si="1453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595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9"/>
        <v>175.5</v>
      </c>
      <c r="Y4561" s="14">
        <f t="shared" si="1450"/>
        <v>418.5</v>
      </c>
      <c r="Z4561" s="14">
        <f t="shared" si="1451"/>
        <v>0</v>
      </c>
      <c r="AA4561" s="14">
        <f t="shared" si="1452"/>
        <v>0</v>
      </c>
      <c r="AB4561" s="14">
        <f t="shared" si="1454"/>
        <v>0</v>
      </c>
      <c r="AC4561" s="15">
        <f t="shared" si="1453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830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9"/>
        <v>175.5</v>
      </c>
      <c r="Y4562" s="14">
        <f t="shared" si="1450"/>
        <v>0</v>
      </c>
      <c r="Z4562" s="14">
        <f t="shared" si="1451"/>
        <v>418.5</v>
      </c>
      <c r="AA4562" s="14">
        <f t="shared" si="1452"/>
        <v>0</v>
      </c>
      <c r="AB4562" s="14">
        <f t="shared" si="1454"/>
        <v>0</v>
      </c>
      <c r="AC4562" s="15">
        <f t="shared" si="1453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831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9"/>
        <v>175.5</v>
      </c>
      <c r="Y4563" s="14">
        <f t="shared" si="1450"/>
        <v>0</v>
      </c>
      <c r="Z4563" s="14">
        <f t="shared" si="1451"/>
        <v>0</v>
      </c>
      <c r="AA4563" s="14">
        <f t="shared" si="1452"/>
        <v>418.5</v>
      </c>
      <c r="AB4563" s="14">
        <f t="shared" si="1454"/>
        <v>0</v>
      </c>
      <c r="AC4563" s="15">
        <f t="shared" si="1453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832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9"/>
        <v>175.5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4"/>
        <v>418.5</v>
      </c>
      <c r="AC4564" s="15">
        <f t="shared" si="1453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833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49"/>
        <v>621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4"/>
        <v>0</v>
      </c>
      <c r="AC4565" s="15">
        <f t="shared" si="1453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834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9"/>
        <v>621</v>
      </c>
      <c r="Y4566" s="14">
        <f t="shared" si="1450"/>
        <v>0</v>
      </c>
      <c r="Z4566" s="14">
        <f t="shared" si="1451"/>
        <v>0</v>
      </c>
      <c r="AA4566" s="14">
        <f t="shared" si="1452"/>
        <v>0</v>
      </c>
      <c r="AB4566" s="14">
        <f t="shared" si="1454"/>
        <v>0</v>
      </c>
      <c r="AC4566" s="15">
        <f t="shared" si="1453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9"/>
        <v>621</v>
      </c>
      <c r="Y4567" s="14">
        <f t="shared" si="1450"/>
        <v>0</v>
      </c>
      <c r="Z4567" s="14">
        <f t="shared" si="1451"/>
        <v>0</v>
      </c>
      <c r="AA4567" s="14">
        <f t="shared" si="1452"/>
        <v>0</v>
      </c>
      <c r="AB4567" s="14">
        <f t="shared" si="1454"/>
        <v>0</v>
      </c>
      <c r="AC4567" s="15">
        <f t="shared" si="1453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9"/>
        <v>579.59999999999991</v>
      </c>
      <c r="Y4568" s="14">
        <f t="shared" si="1450"/>
        <v>0</v>
      </c>
      <c r="Z4568" s="14">
        <f t="shared" si="1451"/>
        <v>0</v>
      </c>
      <c r="AA4568" s="14">
        <f t="shared" si="1452"/>
        <v>0</v>
      </c>
      <c r="AB4568" s="14">
        <f t="shared" si="1454"/>
        <v>0</v>
      </c>
      <c r="AC4568" s="15">
        <f t="shared" si="1453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9"/>
        <v>684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4"/>
        <v>0</v>
      </c>
      <c r="AC4569" s="15">
        <f t="shared" si="1453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9"/>
        <v>600</v>
      </c>
      <c r="Y4570" s="52">
        <f t="shared" si="1450"/>
        <v>0</v>
      </c>
      <c r="Z4570" s="52">
        <f t="shared" si="1451"/>
        <v>0</v>
      </c>
      <c r="AA4570" s="52">
        <f t="shared" si="1452"/>
        <v>0</v>
      </c>
      <c r="AB4570" s="52">
        <f t="shared" si="1454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801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9"/>
        <v>720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802</v>
      </c>
      <c r="B4572" s="89">
        <v>0</v>
      </c>
      <c r="C4572" s="21" t="s">
        <v>835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9"/>
        <v>560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>R4572+W4572</f>
        <v>0</v>
      </c>
      <c r="AC4572" s="15">
        <f t="shared" ref="AC4572:AC4584" si="1455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803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9"/>
        <v>560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ref="AB4573:AB4584" si="1456">R4573+W4573</f>
        <v>0</v>
      </c>
      <c r="AC4573" s="15">
        <f t="shared" si="1455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804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9"/>
        <v>560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6"/>
        <v>0</v>
      </c>
      <c r="AC4574" s="15">
        <f t="shared" si="1455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654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9"/>
        <v>560</v>
      </c>
      <c r="Y4575" s="14">
        <f t="shared" si="1450"/>
        <v>0</v>
      </c>
      <c r="Z4575" s="14">
        <f t="shared" si="1451"/>
        <v>0</v>
      </c>
      <c r="AA4575" s="14">
        <f t="shared" si="1452"/>
        <v>0</v>
      </c>
      <c r="AB4575" s="14">
        <f t="shared" si="1456"/>
        <v>0</v>
      </c>
      <c r="AC4575" s="15">
        <f t="shared" si="1455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595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9"/>
        <v>195</v>
      </c>
      <c r="Y4576" s="14">
        <f t="shared" si="1450"/>
        <v>465</v>
      </c>
      <c r="Z4576" s="14">
        <f t="shared" si="1451"/>
        <v>0</v>
      </c>
      <c r="AA4576" s="14">
        <f t="shared" si="1452"/>
        <v>0</v>
      </c>
      <c r="AB4576" s="14">
        <f t="shared" si="1456"/>
        <v>0</v>
      </c>
      <c r="AC4576" s="15">
        <f t="shared" si="1455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830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9"/>
        <v>195</v>
      </c>
      <c r="Y4577" s="14">
        <f t="shared" si="1450"/>
        <v>0</v>
      </c>
      <c r="Z4577" s="14">
        <f t="shared" si="1451"/>
        <v>465</v>
      </c>
      <c r="AA4577" s="14">
        <f t="shared" si="1452"/>
        <v>0</v>
      </c>
      <c r="AB4577" s="14">
        <f t="shared" si="1456"/>
        <v>0</v>
      </c>
      <c r="AC4577" s="15">
        <f t="shared" si="1455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831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9"/>
        <v>195</v>
      </c>
      <c r="Y4578" s="14">
        <f t="shared" si="1450"/>
        <v>0</v>
      </c>
      <c r="Z4578" s="14">
        <f t="shared" si="1451"/>
        <v>0</v>
      </c>
      <c r="AA4578" s="14">
        <f t="shared" si="1452"/>
        <v>465</v>
      </c>
      <c r="AB4578" s="14">
        <f t="shared" si="1456"/>
        <v>0</v>
      </c>
      <c r="AC4578" s="15">
        <f t="shared" si="1455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832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9"/>
        <v>195</v>
      </c>
      <c r="Y4579" s="14">
        <f t="shared" si="1450"/>
        <v>0</v>
      </c>
      <c r="Z4579" s="14">
        <f t="shared" si="1451"/>
        <v>0</v>
      </c>
      <c r="AA4579" s="14">
        <f t="shared" si="1452"/>
        <v>0</v>
      </c>
      <c r="AB4579" s="14">
        <f t="shared" si="1456"/>
        <v>465</v>
      </c>
      <c r="AC4579" s="15">
        <f t="shared" si="1455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833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49"/>
        <v>690</v>
      </c>
      <c r="Y4580" s="14">
        <f t="shared" si="1450"/>
        <v>0</v>
      </c>
      <c r="Z4580" s="14">
        <f t="shared" si="1451"/>
        <v>0</v>
      </c>
      <c r="AA4580" s="14">
        <f t="shared" si="1452"/>
        <v>0</v>
      </c>
      <c r="AB4580" s="14">
        <f t="shared" si="1456"/>
        <v>0</v>
      </c>
      <c r="AC4580" s="15">
        <f t="shared" si="1455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834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9"/>
        <v>690</v>
      </c>
      <c r="Y4581" s="14">
        <f t="shared" si="1450"/>
        <v>0</v>
      </c>
      <c r="Z4581" s="14">
        <f t="shared" si="1451"/>
        <v>0</v>
      </c>
      <c r="AA4581" s="14">
        <f t="shared" si="1452"/>
        <v>0</v>
      </c>
      <c r="AB4581" s="14">
        <f t="shared" si="1456"/>
        <v>0</v>
      </c>
      <c r="AC4581" s="15">
        <f t="shared" si="1455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9"/>
        <v>690</v>
      </c>
      <c r="Y4582" s="14">
        <f t="shared" si="1450"/>
        <v>0</v>
      </c>
      <c r="Z4582" s="14">
        <f t="shared" si="1451"/>
        <v>0</v>
      </c>
      <c r="AA4582" s="14">
        <f t="shared" si="1452"/>
        <v>0</v>
      </c>
      <c r="AB4582" s="14">
        <f t="shared" si="1456"/>
        <v>0</v>
      </c>
      <c r="AC4582" s="15">
        <f t="shared" si="1455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9"/>
        <v>699.2</v>
      </c>
      <c r="Y4583" s="14">
        <f t="shared" si="1450"/>
        <v>0</v>
      </c>
      <c r="Z4583" s="14">
        <f t="shared" si="1451"/>
        <v>0</v>
      </c>
      <c r="AA4583" s="14">
        <f t="shared" si="1452"/>
        <v>0</v>
      </c>
      <c r="AB4583" s="14">
        <f t="shared" si="1456"/>
        <v>0</v>
      </c>
      <c r="AC4583" s="15">
        <f t="shared" si="1455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9"/>
        <v>699.2</v>
      </c>
      <c r="Y4584" s="14">
        <f t="shared" si="1450"/>
        <v>0</v>
      </c>
      <c r="Z4584" s="14">
        <f t="shared" si="1451"/>
        <v>0</v>
      </c>
      <c r="AA4584" s="14">
        <f t="shared" si="1452"/>
        <v>0</v>
      </c>
      <c r="AB4584" s="14">
        <f t="shared" si="1456"/>
        <v>0</v>
      </c>
      <c r="AC4584" s="15">
        <f t="shared" si="1455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9"/>
        <v>480</v>
      </c>
      <c r="Y4585" s="52">
        <f t="shared" si="1450"/>
        <v>0</v>
      </c>
      <c r="Z4585" s="52">
        <f t="shared" si="1451"/>
        <v>120</v>
      </c>
      <c r="AA4585" s="52">
        <f t="shared" si="1452"/>
        <v>0</v>
      </c>
      <c r="AB4585" s="52">
        <f t="shared" si="1454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801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9"/>
        <v>608</v>
      </c>
      <c r="Y4586" s="14">
        <f t="shared" si="1450"/>
        <v>0</v>
      </c>
      <c r="Z4586" s="14">
        <f t="shared" si="1451"/>
        <v>96</v>
      </c>
      <c r="AA4586" s="14">
        <f t="shared" si="1452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802</v>
      </c>
      <c r="B4587" s="91">
        <v>12</v>
      </c>
      <c r="C4587" s="21" t="s">
        <v>835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9"/>
        <v>448</v>
      </c>
      <c r="Y4587" s="14">
        <f t="shared" si="1450"/>
        <v>0</v>
      </c>
      <c r="Z4587" s="14">
        <f t="shared" si="1451"/>
        <v>120</v>
      </c>
      <c r="AA4587" s="14">
        <f t="shared" si="1452"/>
        <v>0</v>
      </c>
      <c r="AB4587" s="14">
        <f>R4587+W4587</f>
        <v>0</v>
      </c>
      <c r="AC4587" s="15">
        <f t="shared" ref="AC4587:AC4599" si="1457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803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9"/>
        <v>448</v>
      </c>
      <c r="Y4588" s="14">
        <f t="shared" si="1450"/>
        <v>0</v>
      </c>
      <c r="Z4588" s="14">
        <f t="shared" si="1451"/>
        <v>120</v>
      </c>
      <c r="AA4588" s="14">
        <f t="shared" si="1452"/>
        <v>0</v>
      </c>
      <c r="AB4588" s="14">
        <f t="shared" ref="AB4588:AB4599" si="1458">R4588+W4588</f>
        <v>0</v>
      </c>
      <c r="AC4588" s="15">
        <f t="shared" si="1457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804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9"/>
        <v>448</v>
      </c>
      <c r="Y4589" s="14">
        <f t="shared" si="1450"/>
        <v>0</v>
      </c>
      <c r="Z4589" s="14">
        <f t="shared" si="1451"/>
        <v>120</v>
      </c>
      <c r="AA4589" s="14">
        <f t="shared" si="1452"/>
        <v>0</v>
      </c>
      <c r="AB4589" s="14">
        <f t="shared" si="1458"/>
        <v>0</v>
      </c>
      <c r="AC4589" s="15">
        <f t="shared" si="1457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654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9"/>
        <v>448</v>
      </c>
      <c r="Y4590" s="14">
        <f t="shared" si="1450"/>
        <v>0</v>
      </c>
      <c r="Z4590" s="14">
        <f t="shared" si="1451"/>
        <v>120</v>
      </c>
      <c r="AA4590" s="14">
        <f t="shared" si="1452"/>
        <v>0</v>
      </c>
      <c r="AB4590" s="14">
        <f t="shared" si="1458"/>
        <v>0</v>
      </c>
      <c r="AC4590" s="15">
        <f t="shared" si="1457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595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9"/>
        <v>156</v>
      </c>
      <c r="Y4591" s="14">
        <f t="shared" si="1450"/>
        <v>546</v>
      </c>
      <c r="Z4591" s="14">
        <f t="shared" si="1451"/>
        <v>0</v>
      </c>
      <c r="AA4591" s="14">
        <f t="shared" si="1452"/>
        <v>0</v>
      </c>
      <c r="AB4591" s="14">
        <f t="shared" si="1458"/>
        <v>0</v>
      </c>
      <c r="AC4591" s="15">
        <f t="shared" si="1457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830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9"/>
        <v>156</v>
      </c>
      <c r="Y4592" s="14">
        <f t="shared" si="1450"/>
        <v>0</v>
      </c>
      <c r="Z4592" s="14">
        <f t="shared" si="1451"/>
        <v>546</v>
      </c>
      <c r="AA4592" s="14">
        <f t="shared" si="1452"/>
        <v>0</v>
      </c>
      <c r="AB4592" s="14">
        <f t="shared" si="1458"/>
        <v>0</v>
      </c>
      <c r="AC4592" s="15">
        <f t="shared" si="1457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831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9"/>
        <v>156</v>
      </c>
      <c r="Y4593" s="14">
        <f t="shared" si="1450"/>
        <v>0</v>
      </c>
      <c r="Z4593" s="14">
        <f t="shared" si="1451"/>
        <v>0</v>
      </c>
      <c r="AA4593" s="14">
        <f t="shared" si="1452"/>
        <v>546</v>
      </c>
      <c r="AB4593" s="14">
        <f t="shared" si="1458"/>
        <v>0</v>
      </c>
      <c r="AC4593" s="15">
        <f t="shared" si="1457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832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9"/>
        <v>156</v>
      </c>
      <c r="Y4594" s="14">
        <f t="shared" si="1450"/>
        <v>0</v>
      </c>
      <c r="Z4594" s="14">
        <f t="shared" si="1451"/>
        <v>0</v>
      </c>
      <c r="AA4594" s="14">
        <f t="shared" si="1452"/>
        <v>0</v>
      </c>
      <c r="AB4594" s="14">
        <f t="shared" si="1458"/>
        <v>546</v>
      </c>
      <c r="AC4594" s="15">
        <f t="shared" si="1457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833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49"/>
        <v>528</v>
      </c>
      <c r="Y4595" s="14">
        <f t="shared" si="1450"/>
        <v>0</v>
      </c>
      <c r="Z4595" s="14">
        <f t="shared" si="1451"/>
        <v>216</v>
      </c>
      <c r="AA4595" s="14">
        <f t="shared" si="1452"/>
        <v>0</v>
      </c>
      <c r="AB4595" s="14">
        <f t="shared" si="1458"/>
        <v>0</v>
      </c>
      <c r="AC4595" s="15">
        <f t="shared" si="1457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834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9"/>
        <v>748.8</v>
      </c>
      <c r="Y4596" s="14">
        <f t="shared" si="1450"/>
        <v>0</v>
      </c>
      <c r="Z4596" s="14">
        <f t="shared" si="1451"/>
        <v>0</v>
      </c>
      <c r="AA4596" s="14">
        <f t="shared" si="1452"/>
        <v>0</v>
      </c>
      <c r="AB4596" s="14">
        <f t="shared" si="1458"/>
        <v>0</v>
      </c>
      <c r="AC4596" s="15">
        <f t="shared" si="1457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9"/>
        <v>748.8</v>
      </c>
      <c r="Y4597" s="14">
        <f t="shared" si="1450"/>
        <v>0</v>
      </c>
      <c r="Z4597" s="14">
        <f t="shared" si="1451"/>
        <v>0</v>
      </c>
      <c r="AA4597" s="14">
        <f t="shared" si="1452"/>
        <v>0</v>
      </c>
      <c r="AB4597" s="14">
        <f t="shared" si="1458"/>
        <v>0</v>
      </c>
      <c r="AC4597" s="15">
        <f t="shared" si="1457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9"/>
        <v>531.20000000000005</v>
      </c>
      <c r="Y4598" s="14">
        <f t="shared" si="1450"/>
        <v>0</v>
      </c>
      <c r="Z4598" s="14">
        <f t="shared" si="1451"/>
        <v>96</v>
      </c>
      <c r="AA4598" s="14">
        <f t="shared" si="1452"/>
        <v>0</v>
      </c>
      <c r="AB4598" s="14">
        <f t="shared" si="1458"/>
        <v>0</v>
      </c>
      <c r="AC4598" s="15">
        <f t="shared" si="1457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9"/>
        <v>614.4</v>
      </c>
      <c r="Y4599" s="14">
        <f t="shared" si="1450"/>
        <v>0</v>
      </c>
      <c r="Z4599" s="14">
        <f t="shared" si="1451"/>
        <v>96</v>
      </c>
      <c r="AA4599" s="14">
        <f t="shared" si="1452"/>
        <v>0</v>
      </c>
      <c r="AB4599" s="14">
        <f t="shared" si="1458"/>
        <v>0</v>
      </c>
      <c r="AC4599" s="15">
        <f t="shared" si="1457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617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9"/>
        <v>480</v>
      </c>
      <c r="Y4600" s="52">
        <f t="shared" si="1450"/>
        <v>0</v>
      </c>
      <c r="Z4600" s="52">
        <f t="shared" si="1451"/>
        <v>0</v>
      </c>
      <c r="AA4600" s="52">
        <f t="shared" si="1452"/>
        <v>120</v>
      </c>
      <c r="AB4600" s="52">
        <f t="shared" si="1454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801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9">N4601+S4601</f>
        <v>608</v>
      </c>
      <c r="Y4601" s="14">
        <f t="shared" ref="Y4601:Y4614" si="1460">O4601+T4601</f>
        <v>0</v>
      </c>
      <c r="Z4601" s="14">
        <f t="shared" ref="Z4601:Z4614" si="1461">P4601+U4601</f>
        <v>0</v>
      </c>
      <c r="AA4601" s="14">
        <f t="shared" ref="AA4601:AA4614" si="1462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802</v>
      </c>
      <c r="B4602" s="93">
        <v>12</v>
      </c>
      <c r="C4602" s="21" t="s">
        <v>835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9"/>
        <v>448</v>
      </c>
      <c r="Y4602" s="14">
        <f t="shared" si="1460"/>
        <v>0</v>
      </c>
      <c r="Z4602" s="14">
        <f t="shared" si="1461"/>
        <v>0</v>
      </c>
      <c r="AA4602" s="14">
        <f t="shared" si="1462"/>
        <v>120</v>
      </c>
      <c r="AB4602" s="14">
        <f>R4602+W4602</f>
        <v>0</v>
      </c>
      <c r="AC4602" s="15">
        <f t="shared" ref="AC4602:AC4614" si="1463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803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9"/>
        <v>448</v>
      </c>
      <c r="Y4603" s="14">
        <f t="shared" si="1460"/>
        <v>0</v>
      </c>
      <c r="Z4603" s="14">
        <f t="shared" si="1461"/>
        <v>0</v>
      </c>
      <c r="AA4603" s="14">
        <f t="shared" si="1462"/>
        <v>120</v>
      </c>
      <c r="AB4603" s="14">
        <f t="shared" ref="AB4603:AB4614" si="1464">R4603+W4603</f>
        <v>0</v>
      </c>
      <c r="AC4603" s="15">
        <f t="shared" si="1463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804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9"/>
        <v>448</v>
      </c>
      <c r="Y4604" s="14">
        <f t="shared" si="1460"/>
        <v>0</v>
      </c>
      <c r="Z4604" s="14">
        <f t="shared" si="1461"/>
        <v>0</v>
      </c>
      <c r="AA4604" s="14">
        <f t="shared" si="1462"/>
        <v>120</v>
      </c>
      <c r="AB4604" s="14">
        <f t="shared" si="1464"/>
        <v>0</v>
      </c>
      <c r="AC4604" s="15">
        <f t="shared" si="1463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654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9"/>
        <v>448</v>
      </c>
      <c r="Y4605" s="14">
        <f t="shared" si="1460"/>
        <v>0</v>
      </c>
      <c r="Z4605" s="14">
        <f t="shared" si="1461"/>
        <v>0</v>
      </c>
      <c r="AA4605" s="14">
        <f t="shared" si="1462"/>
        <v>120</v>
      </c>
      <c r="AB4605" s="14">
        <f t="shared" si="1464"/>
        <v>0</v>
      </c>
      <c r="AC4605" s="15">
        <f t="shared" si="1463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595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9"/>
        <v>156</v>
      </c>
      <c r="Y4606" s="14">
        <f t="shared" si="1460"/>
        <v>546</v>
      </c>
      <c r="Z4606" s="14">
        <f t="shared" si="1461"/>
        <v>0</v>
      </c>
      <c r="AA4606" s="14">
        <f t="shared" si="1462"/>
        <v>0</v>
      </c>
      <c r="AB4606" s="14">
        <f t="shared" si="1464"/>
        <v>0</v>
      </c>
      <c r="AC4606" s="15">
        <f t="shared" si="1463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830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9"/>
        <v>156</v>
      </c>
      <c r="Y4607" s="14">
        <f t="shared" si="1460"/>
        <v>0</v>
      </c>
      <c r="Z4607" s="14">
        <f t="shared" si="1461"/>
        <v>546</v>
      </c>
      <c r="AA4607" s="14">
        <f t="shared" si="1462"/>
        <v>0</v>
      </c>
      <c r="AB4607" s="14">
        <f t="shared" si="1464"/>
        <v>0</v>
      </c>
      <c r="AC4607" s="15">
        <f t="shared" si="1463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831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9"/>
        <v>156</v>
      </c>
      <c r="Y4608" s="14">
        <f t="shared" si="1460"/>
        <v>0</v>
      </c>
      <c r="Z4608" s="14">
        <f t="shared" si="1461"/>
        <v>0</v>
      </c>
      <c r="AA4608" s="14">
        <f t="shared" si="1462"/>
        <v>546</v>
      </c>
      <c r="AB4608" s="14">
        <f t="shared" si="1464"/>
        <v>0</v>
      </c>
      <c r="AC4608" s="15">
        <f t="shared" si="1463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832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9"/>
        <v>156</v>
      </c>
      <c r="Y4609" s="14">
        <f t="shared" si="1460"/>
        <v>0</v>
      </c>
      <c r="Z4609" s="14">
        <f t="shared" si="1461"/>
        <v>0</v>
      </c>
      <c r="AA4609" s="14">
        <f t="shared" si="1462"/>
        <v>0</v>
      </c>
      <c r="AB4609" s="14">
        <f t="shared" si="1464"/>
        <v>546</v>
      </c>
      <c r="AC4609" s="15">
        <f t="shared" si="1463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833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(N4610/100)*(I4610*$I$14)+(N4610/100)*(J4610*$J$14)+(N4610/100)*(M4610*$M$14)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 t="shared" si="1459"/>
        <v>528</v>
      </c>
      <c r="Y4610" s="14">
        <f t="shared" si="1460"/>
        <v>0</v>
      </c>
      <c r="Z4610" s="14">
        <f t="shared" si="1461"/>
        <v>0</v>
      </c>
      <c r="AA4610" s="14">
        <f t="shared" si="1462"/>
        <v>216</v>
      </c>
      <c r="AB4610" s="14">
        <f t="shared" si="1464"/>
        <v>0</v>
      </c>
      <c r="AC4610" s="15">
        <f t="shared" si="1463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834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9"/>
        <v>748.8</v>
      </c>
      <c r="Y4611" s="14">
        <f t="shared" si="1460"/>
        <v>0</v>
      </c>
      <c r="Z4611" s="14">
        <f t="shared" si="1461"/>
        <v>0</v>
      </c>
      <c r="AA4611" s="14">
        <f t="shared" si="1462"/>
        <v>0</v>
      </c>
      <c r="AB4611" s="14">
        <f t="shared" si="1464"/>
        <v>0</v>
      </c>
      <c r="AC4611" s="15">
        <f t="shared" si="1463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9"/>
        <v>748.8</v>
      </c>
      <c r="Y4612" s="14">
        <f t="shared" si="1460"/>
        <v>0</v>
      </c>
      <c r="Z4612" s="14">
        <f t="shared" si="1461"/>
        <v>0</v>
      </c>
      <c r="AA4612" s="14">
        <f t="shared" si="1462"/>
        <v>0</v>
      </c>
      <c r="AB4612" s="14">
        <f t="shared" si="1464"/>
        <v>0</v>
      </c>
      <c r="AC4612" s="15">
        <f t="shared" si="1463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9"/>
        <v>614.4</v>
      </c>
      <c r="Y4613" s="14">
        <f t="shared" si="1460"/>
        <v>0</v>
      </c>
      <c r="Z4613" s="14">
        <f t="shared" si="1461"/>
        <v>0</v>
      </c>
      <c r="AA4613" s="14">
        <f t="shared" si="1462"/>
        <v>96</v>
      </c>
      <c r="AB4613" s="14">
        <f t="shared" si="1464"/>
        <v>0</v>
      </c>
      <c r="AC4613" s="15">
        <f t="shared" si="1463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9"/>
        <v>531.20000000000005</v>
      </c>
      <c r="Y4614" s="14">
        <f t="shared" si="1460"/>
        <v>0</v>
      </c>
      <c r="Z4614" s="14">
        <f t="shared" si="1461"/>
        <v>0</v>
      </c>
      <c r="AA4614" s="14">
        <f t="shared" si="1462"/>
        <v>96</v>
      </c>
      <c r="AB4614" s="14">
        <f t="shared" si="1464"/>
        <v>0</v>
      </c>
      <c r="AC4614" s="15">
        <f t="shared" si="1463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65">N4615+S4615</f>
        <v>593.6</v>
      </c>
      <c r="Y4615" s="52">
        <f t="shared" ref="Y4615:Y4659" si="1466">O4615+T4615</f>
        <v>0</v>
      </c>
      <c r="Z4615" s="52">
        <f t="shared" ref="Z4615:Z4659" si="1467">P4615+U4615</f>
        <v>0</v>
      </c>
      <c r="AA4615" s="52">
        <f t="shared" ref="AA4615:AA4659" si="1468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801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65"/>
        <v>712.32</v>
      </c>
      <c r="Y4616" s="14">
        <f t="shared" si="1466"/>
        <v>0</v>
      </c>
      <c r="Z4616" s="14">
        <f t="shared" si="1467"/>
        <v>0</v>
      </c>
      <c r="AA4616" s="14">
        <f t="shared" si="1468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802</v>
      </c>
      <c r="B4617" s="91">
        <v>10</v>
      </c>
      <c r="C4617" s="21" t="s">
        <v>835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65"/>
        <v>555.44000000000005</v>
      </c>
      <c r="Y4617" s="14">
        <f t="shared" si="1466"/>
        <v>0</v>
      </c>
      <c r="Z4617" s="14">
        <f t="shared" si="1467"/>
        <v>0</v>
      </c>
      <c r="AA4617" s="14">
        <f t="shared" si="1468"/>
        <v>0</v>
      </c>
      <c r="AB4617" s="14">
        <f>R4617+W4617</f>
        <v>0</v>
      </c>
      <c r="AC4617" s="15">
        <f t="shared" ref="AC4617:AC4629" si="1469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803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65"/>
        <v>555.44000000000005</v>
      </c>
      <c r="Y4618" s="14">
        <f t="shared" si="1466"/>
        <v>0</v>
      </c>
      <c r="Z4618" s="14">
        <f t="shared" si="1467"/>
        <v>0</v>
      </c>
      <c r="AA4618" s="14">
        <f t="shared" si="1468"/>
        <v>0</v>
      </c>
      <c r="AB4618" s="14">
        <f t="shared" ref="AB4618:AB4629" si="1470">R4618+W4618</f>
        <v>0</v>
      </c>
      <c r="AC4618" s="15">
        <f t="shared" si="1469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804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65"/>
        <v>555.44000000000005</v>
      </c>
      <c r="Y4619" s="14">
        <f t="shared" si="1466"/>
        <v>0</v>
      </c>
      <c r="Z4619" s="14">
        <f t="shared" si="1467"/>
        <v>0</v>
      </c>
      <c r="AA4619" s="14">
        <f t="shared" si="1468"/>
        <v>0</v>
      </c>
      <c r="AB4619" s="14">
        <f t="shared" si="1470"/>
        <v>0</v>
      </c>
      <c r="AC4619" s="15">
        <f t="shared" si="1469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654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65"/>
        <v>555.44000000000005</v>
      </c>
      <c r="Y4620" s="14">
        <f t="shared" si="1466"/>
        <v>0</v>
      </c>
      <c r="Z4620" s="14">
        <f t="shared" si="1467"/>
        <v>0</v>
      </c>
      <c r="AA4620" s="14">
        <f t="shared" si="1468"/>
        <v>0</v>
      </c>
      <c r="AB4620" s="14">
        <f t="shared" si="1470"/>
        <v>0</v>
      </c>
      <c r="AC4620" s="15">
        <f t="shared" si="1469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595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65"/>
        <v>124.02000000000001</v>
      </c>
      <c r="Y4621" s="14">
        <f t="shared" si="1466"/>
        <v>579.6</v>
      </c>
      <c r="Z4621" s="14">
        <f t="shared" si="1467"/>
        <v>0</v>
      </c>
      <c r="AA4621" s="14">
        <f t="shared" si="1468"/>
        <v>0</v>
      </c>
      <c r="AB4621" s="14">
        <f t="shared" si="1470"/>
        <v>0</v>
      </c>
      <c r="AC4621" s="15">
        <f t="shared" si="1469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830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65"/>
        <v>190.16400000000002</v>
      </c>
      <c r="Y4622" s="14">
        <f t="shared" si="1466"/>
        <v>0</v>
      </c>
      <c r="Z4622" s="14">
        <f t="shared" si="1467"/>
        <v>503.70000000000005</v>
      </c>
      <c r="AA4622" s="14">
        <f t="shared" si="1468"/>
        <v>0</v>
      </c>
      <c r="AB4622" s="14">
        <f t="shared" si="1470"/>
        <v>0</v>
      </c>
      <c r="AC4622" s="15">
        <f t="shared" si="1469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831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65"/>
        <v>235.63800000000001</v>
      </c>
      <c r="Y4623" s="14">
        <f t="shared" si="1466"/>
        <v>0</v>
      </c>
      <c r="Z4623" s="14">
        <f t="shared" si="1467"/>
        <v>0</v>
      </c>
      <c r="AA4623" s="14">
        <f t="shared" si="1468"/>
        <v>451.95</v>
      </c>
      <c r="AB4623" s="14">
        <f t="shared" si="1470"/>
        <v>0</v>
      </c>
      <c r="AC4623" s="15">
        <f t="shared" si="1469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832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65"/>
        <v>190.16400000000002</v>
      </c>
      <c r="Y4624" s="14">
        <f t="shared" si="1466"/>
        <v>0</v>
      </c>
      <c r="Z4624" s="14">
        <f t="shared" si="1467"/>
        <v>0</v>
      </c>
      <c r="AA4624" s="14">
        <f t="shared" si="1468"/>
        <v>0</v>
      </c>
      <c r="AB4624" s="14">
        <f t="shared" si="1470"/>
        <v>503.70000000000005</v>
      </c>
      <c r="AC4624" s="15">
        <f t="shared" si="1469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833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65"/>
        <v>683.7</v>
      </c>
      <c r="Y4625" s="14">
        <f t="shared" si="1466"/>
        <v>0</v>
      </c>
      <c r="Z4625" s="14">
        <f t="shared" si="1467"/>
        <v>0</v>
      </c>
      <c r="AA4625" s="14">
        <f t="shared" si="1468"/>
        <v>0</v>
      </c>
      <c r="AB4625" s="14">
        <f t="shared" si="1470"/>
        <v>0</v>
      </c>
      <c r="AC4625" s="15">
        <f t="shared" si="1469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834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65"/>
        <v>705.9</v>
      </c>
      <c r="Y4626" s="14">
        <f t="shared" si="1466"/>
        <v>0</v>
      </c>
      <c r="Z4626" s="14">
        <f t="shared" si="1467"/>
        <v>0</v>
      </c>
      <c r="AA4626" s="14">
        <f t="shared" si="1468"/>
        <v>0</v>
      </c>
      <c r="AB4626" s="14">
        <f t="shared" si="1470"/>
        <v>0</v>
      </c>
      <c r="AC4626" s="15">
        <f t="shared" si="1469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65"/>
        <v>705.9</v>
      </c>
      <c r="Y4627" s="14">
        <f t="shared" si="1466"/>
        <v>0</v>
      </c>
      <c r="Z4627" s="14">
        <f t="shared" si="1467"/>
        <v>0</v>
      </c>
      <c r="AA4627" s="14">
        <f t="shared" si="1468"/>
        <v>0</v>
      </c>
      <c r="AB4627" s="14">
        <f t="shared" si="1470"/>
        <v>0</v>
      </c>
      <c r="AC4627" s="15">
        <f t="shared" si="1469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65"/>
        <v>693.6640000000001</v>
      </c>
      <c r="Y4628" s="14">
        <f t="shared" si="1466"/>
        <v>0</v>
      </c>
      <c r="Z4628" s="14">
        <f t="shared" si="1467"/>
        <v>0</v>
      </c>
      <c r="AA4628" s="14">
        <f t="shared" si="1468"/>
        <v>0</v>
      </c>
      <c r="AB4628" s="14">
        <f t="shared" si="1470"/>
        <v>0</v>
      </c>
      <c r="AC4628" s="15">
        <f t="shared" si="1469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65"/>
        <v>693.6640000000001</v>
      </c>
      <c r="Y4629" s="14">
        <f t="shared" si="1466"/>
        <v>0</v>
      </c>
      <c r="Z4629" s="14">
        <f t="shared" si="1467"/>
        <v>0</v>
      </c>
      <c r="AA4629" s="14">
        <f t="shared" si="1468"/>
        <v>0</v>
      </c>
      <c r="AB4629" s="14">
        <f t="shared" si="1470"/>
        <v>0</v>
      </c>
      <c r="AC4629" s="15">
        <f t="shared" si="1469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71">N4630+S4630</f>
        <v>636</v>
      </c>
      <c r="Y4630" s="52">
        <f t="shared" ref="Y4630:Y4644" si="1472">O4630+T4630</f>
        <v>0</v>
      </c>
      <c r="Z4630" s="52">
        <f t="shared" ref="Z4630:Z4644" si="1473">P4630+U4630</f>
        <v>0</v>
      </c>
      <c r="AA4630" s="52">
        <f t="shared" ref="AA4630:AA4644" si="1474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801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71"/>
        <v>738</v>
      </c>
      <c r="Y4631" s="14">
        <f t="shared" si="1472"/>
        <v>0</v>
      </c>
      <c r="Z4631" s="14">
        <f t="shared" si="1473"/>
        <v>0</v>
      </c>
      <c r="AA4631" s="14">
        <f t="shared" si="1474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802</v>
      </c>
      <c r="B4632" s="93">
        <v>0</v>
      </c>
      <c r="C4632" s="21" t="s">
        <v>835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71"/>
        <v>602.4</v>
      </c>
      <c r="Y4632" s="14">
        <f t="shared" si="1472"/>
        <v>0</v>
      </c>
      <c r="Z4632" s="14">
        <f t="shared" si="1473"/>
        <v>0</v>
      </c>
      <c r="AA4632" s="14">
        <f t="shared" si="1474"/>
        <v>0</v>
      </c>
      <c r="AB4632" s="14">
        <f>R4632+W4632</f>
        <v>0</v>
      </c>
      <c r="AC4632" s="15">
        <f t="shared" ref="AC4632:AC4644" si="1475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803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71"/>
        <v>602.4</v>
      </c>
      <c r="Y4633" s="14">
        <f t="shared" si="1472"/>
        <v>0</v>
      </c>
      <c r="Z4633" s="14">
        <f t="shared" si="1473"/>
        <v>0</v>
      </c>
      <c r="AA4633" s="14">
        <f t="shared" si="1474"/>
        <v>0</v>
      </c>
      <c r="AB4633" s="14">
        <f t="shared" ref="AB4633:AB4644" si="1476">R4633+W4633</f>
        <v>0</v>
      </c>
      <c r="AC4633" s="15">
        <f t="shared" si="1475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804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71"/>
        <v>602.4</v>
      </c>
      <c r="Y4634" s="14">
        <f t="shared" si="1472"/>
        <v>0</v>
      </c>
      <c r="Z4634" s="14">
        <f t="shared" si="1473"/>
        <v>0</v>
      </c>
      <c r="AA4634" s="14">
        <f t="shared" si="1474"/>
        <v>0</v>
      </c>
      <c r="AB4634" s="14">
        <f t="shared" si="1476"/>
        <v>0</v>
      </c>
      <c r="AC4634" s="15">
        <f t="shared" si="1475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654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71"/>
        <v>602.4</v>
      </c>
      <c r="Y4635" s="14">
        <f t="shared" si="1472"/>
        <v>0</v>
      </c>
      <c r="Z4635" s="14">
        <f t="shared" si="1473"/>
        <v>0</v>
      </c>
      <c r="AA4635" s="14">
        <f t="shared" si="1474"/>
        <v>0</v>
      </c>
      <c r="AB4635" s="14">
        <f t="shared" si="1476"/>
        <v>0</v>
      </c>
      <c r="AC4635" s="15">
        <f t="shared" si="1475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71"/>
        <v>206.7</v>
      </c>
      <c r="Y4636" s="14">
        <f t="shared" si="1472"/>
        <v>495</v>
      </c>
      <c r="Z4636" s="14">
        <f t="shared" si="1473"/>
        <v>0</v>
      </c>
      <c r="AA4636" s="14">
        <f t="shared" si="1474"/>
        <v>0</v>
      </c>
      <c r="AB4636" s="14">
        <f t="shared" si="1476"/>
        <v>0</v>
      </c>
      <c r="AC4636" s="15">
        <f t="shared" si="1475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830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71"/>
        <v>206.7</v>
      </c>
      <c r="Y4637" s="14">
        <f t="shared" si="1472"/>
        <v>0</v>
      </c>
      <c r="Z4637" s="14">
        <f t="shared" si="1473"/>
        <v>495</v>
      </c>
      <c r="AA4637" s="14">
        <f t="shared" si="1474"/>
        <v>0</v>
      </c>
      <c r="AB4637" s="14">
        <f t="shared" si="1476"/>
        <v>0</v>
      </c>
      <c r="AC4637" s="15">
        <f t="shared" si="1475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831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71"/>
        <v>206.7</v>
      </c>
      <c r="Y4638" s="14">
        <f t="shared" si="1472"/>
        <v>0</v>
      </c>
      <c r="Z4638" s="14">
        <f t="shared" si="1473"/>
        <v>0</v>
      </c>
      <c r="AA4638" s="14">
        <f t="shared" si="1474"/>
        <v>495</v>
      </c>
      <c r="AB4638" s="14">
        <f t="shared" si="1476"/>
        <v>0</v>
      </c>
      <c r="AC4638" s="15">
        <f t="shared" si="1475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832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71"/>
        <v>206.7</v>
      </c>
      <c r="Y4639" s="14">
        <f t="shared" si="1472"/>
        <v>0</v>
      </c>
      <c r="Z4639" s="14">
        <f t="shared" si="1473"/>
        <v>0</v>
      </c>
      <c r="AA4639" s="14">
        <f t="shared" si="1474"/>
        <v>0</v>
      </c>
      <c r="AB4639" s="14">
        <f t="shared" si="1476"/>
        <v>495</v>
      </c>
      <c r="AC4639" s="15">
        <f t="shared" si="1475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833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71"/>
        <v>738</v>
      </c>
      <c r="Y4640" s="14">
        <f t="shared" si="1472"/>
        <v>0</v>
      </c>
      <c r="Z4640" s="14">
        <f t="shared" si="1473"/>
        <v>0</v>
      </c>
      <c r="AA4640" s="14">
        <f t="shared" si="1474"/>
        <v>0</v>
      </c>
      <c r="AB4640" s="14">
        <f t="shared" si="1476"/>
        <v>0</v>
      </c>
      <c r="AC4640" s="15">
        <f t="shared" si="1475"/>
        <v>738</v>
      </c>
      <c r="AD4640" s="48">
        <f>(ROUND(AC4640-AC4630,1)/AC4630)</f>
        <v>0.16037735849056603</v>
      </c>
      <c r="AE4640" s="113" t="s">
        <v>800</v>
      </c>
      <c r="AF4640" s="60"/>
    </row>
    <row r="4641" spans="1:32">
      <c r="A4641" s="99" t="s">
        <v>834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71"/>
        <v>738</v>
      </c>
      <c r="Y4641" s="14">
        <f t="shared" si="1472"/>
        <v>0</v>
      </c>
      <c r="Z4641" s="14">
        <f t="shared" si="1473"/>
        <v>0</v>
      </c>
      <c r="AA4641" s="14">
        <f t="shared" si="1474"/>
        <v>0</v>
      </c>
      <c r="AB4641" s="14">
        <f t="shared" si="1476"/>
        <v>0</v>
      </c>
      <c r="AC4641" s="15">
        <f t="shared" si="1475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71"/>
        <v>738</v>
      </c>
      <c r="Y4642" s="14">
        <f t="shared" si="1472"/>
        <v>0</v>
      </c>
      <c r="Z4642" s="14">
        <f t="shared" si="1473"/>
        <v>0</v>
      </c>
      <c r="AA4642" s="14">
        <f t="shared" si="1474"/>
        <v>0</v>
      </c>
      <c r="AB4642" s="14">
        <f t="shared" si="1476"/>
        <v>0</v>
      </c>
      <c r="AC4642" s="15">
        <f t="shared" si="1475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71"/>
        <v>676.8</v>
      </c>
      <c r="Y4643" s="14">
        <f t="shared" si="1472"/>
        <v>0</v>
      </c>
      <c r="Z4643" s="14">
        <f t="shared" si="1473"/>
        <v>0</v>
      </c>
      <c r="AA4643" s="14">
        <f t="shared" si="1474"/>
        <v>0</v>
      </c>
      <c r="AB4643" s="14">
        <f t="shared" si="1476"/>
        <v>0</v>
      </c>
      <c r="AC4643" s="15">
        <f t="shared" si="1475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71"/>
        <v>828</v>
      </c>
      <c r="Y4644" s="14">
        <f t="shared" si="1472"/>
        <v>0</v>
      </c>
      <c r="Z4644" s="14">
        <f t="shared" si="1473"/>
        <v>0</v>
      </c>
      <c r="AA4644" s="14">
        <f t="shared" si="1474"/>
        <v>0</v>
      </c>
      <c r="AB4644" s="14">
        <f t="shared" si="1476"/>
        <v>0</v>
      </c>
      <c r="AC4644" s="15">
        <f t="shared" si="1475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65"/>
        <v>0</v>
      </c>
      <c r="Y4645" s="52">
        <f t="shared" si="1466"/>
        <v>0</v>
      </c>
      <c r="Z4645" s="52">
        <f t="shared" si="1467"/>
        <v>0</v>
      </c>
      <c r="AA4645" s="52">
        <f t="shared" si="1468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801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65"/>
        <v>0</v>
      </c>
      <c r="Y4646" s="14">
        <f t="shared" si="1466"/>
        <v>0</v>
      </c>
      <c r="Z4646" s="14">
        <f t="shared" si="1467"/>
        <v>0</v>
      </c>
      <c r="AA4646" s="14">
        <f t="shared" si="1468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802</v>
      </c>
      <c r="B4647" s="91">
        <v>0</v>
      </c>
      <c r="C4647" s="21" t="s">
        <v>835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65"/>
        <v>0</v>
      </c>
      <c r="Y4647" s="14">
        <f t="shared" si="1466"/>
        <v>0</v>
      </c>
      <c r="Z4647" s="14">
        <f t="shared" si="1467"/>
        <v>0</v>
      </c>
      <c r="AA4647" s="14">
        <f t="shared" si="1468"/>
        <v>0</v>
      </c>
      <c r="AB4647" s="14">
        <f>R4647+W4647</f>
        <v>524</v>
      </c>
      <c r="AC4647" s="15">
        <f t="shared" ref="AC4647:AC4659" si="1477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803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65"/>
        <v>0</v>
      </c>
      <c r="Y4648" s="14">
        <f t="shared" si="1466"/>
        <v>0</v>
      </c>
      <c r="Z4648" s="14">
        <f t="shared" si="1467"/>
        <v>0</v>
      </c>
      <c r="AA4648" s="14">
        <f t="shared" si="1468"/>
        <v>0</v>
      </c>
      <c r="AB4648" s="14">
        <f t="shared" ref="AB4648:AB4659" si="1478">R4648+W4648</f>
        <v>524</v>
      </c>
      <c r="AC4648" s="15">
        <f t="shared" si="1477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804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65"/>
        <v>0</v>
      </c>
      <c r="Y4649" s="14">
        <f t="shared" si="1466"/>
        <v>0</v>
      </c>
      <c r="Z4649" s="14">
        <f t="shared" si="1467"/>
        <v>0</v>
      </c>
      <c r="AA4649" s="14">
        <f t="shared" si="1468"/>
        <v>0</v>
      </c>
      <c r="AB4649" s="14">
        <f t="shared" si="1478"/>
        <v>524</v>
      </c>
      <c r="AC4649" s="15">
        <f t="shared" si="1477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654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65"/>
        <v>0</v>
      </c>
      <c r="Y4650" s="14">
        <f t="shared" si="1466"/>
        <v>0</v>
      </c>
      <c r="Z4650" s="14">
        <f t="shared" si="1467"/>
        <v>0</v>
      </c>
      <c r="AA4650" s="14">
        <f t="shared" si="1468"/>
        <v>0</v>
      </c>
      <c r="AB4650" s="14">
        <f t="shared" si="1478"/>
        <v>524</v>
      </c>
      <c r="AC4650" s="15">
        <f t="shared" si="1477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65"/>
        <v>0</v>
      </c>
      <c r="Y4651" s="14">
        <f t="shared" si="1466"/>
        <v>639</v>
      </c>
      <c r="Z4651" s="14">
        <f t="shared" si="1467"/>
        <v>0</v>
      </c>
      <c r="AA4651" s="14">
        <f t="shared" si="1468"/>
        <v>0</v>
      </c>
      <c r="AB4651" s="14">
        <f t="shared" si="1478"/>
        <v>0</v>
      </c>
      <c r="AC4651" s="15">
        <f t="shared" si="1477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830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65"/>
        <v>0</v>
      </c>
      <c r="Y4652" s="14">
        <f t="shared" si="1466"/>
        <v>0</v>
      </c>
      <c r="Z4652" s="14">
        <f t="shared" si="1467"/>
        <v>639</v>
      </c>
      <c r="AA4652" s="14">
        <f t="shared" si="1468"/>
        <v>0</v>
      </c>
      <c r="AB4652" s="14">
        <f t="shared" si="1478"/>
        <v>0</v>
      </c>
      <c r="AC4652" s="15">
        <f t="shared" si="1477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831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65"/>
        <v>0</v>
      </c>
      <c r="Y4653" s="14">
        <f t="shared" si="1466"/>
        <v>0</v>
      </c>
      <c r="Z4653" s="14">
        <f t="shared" si="1467"/>
        <v>0</v>
      </c>
      <c r="AA4653" s="14">
        <f t="shared" si="1468"/>
        <v>639</v>
      </c>
      <c r="AB4653" s="14">
        <f t="shared" si="1478"/>
        <v>0</v>
      </c>
      <c r="AC4653" s="15">
        <f t="shared" si="1477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832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65"/>
        <v>0</v>
      </c>
      <c r="Y4654" s="14">
        <f t="shared" si="1466"/>
        <v>0</v>
      </c>
      <c r="Z4654" s="14">
        <f t="shared" si="1467"/>
        <v>0</v>
      </c>
      <c r="AA4654" s="14">
        <f t="shared" si="1468"/>
        <v>0</v>
      </c>
      <c r="AB4654" s="14">
        <f t="shared" si="1478"/>
        <v>639</v>
      </c>
      <c r="AC4654" s="15">
        <f t="shared" si="1477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833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 t="shared" si="1465"/>
        <v>0</v>
      </c>
      <c r="Y4655" s="14">
        <f t="shared" si="1466"/>
        <v>0</v>
      </c>
      <c r="Z4655" s="14">
        <f t="shared" si="1467"/>
        <v>0</v>
      </c>
      <c r="AA4655" s="14">
        <f t="shared" si="1468"/>
        <v>0</v>
      </c>
      <c r="AB4655" s="14">
        <f t="shared" si="1478"/>
        <v>645</v>
      </c>
      <c r="AC4655" s="15">
        <f t="shared" si="1477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834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65"/>
        <v>639</v>
      </c>
      <c r="Y4656" s="14">
        <f t="shared" si="1466"/>
        <v>0</v>
      </c>
      <c r="Z4656" s="14">
        <f t="shared" si="1467"/>
        <v>0</v>
      </c>
      <c r="AA4656" s="14">
        <f t="shared" si="1468"/>
        <v>0</v>
      </c>
      <c r="AB4656" s="14">
        <f t="shared" si="1478"/>
        <v>0</v>
      </c>
      <c r="AC4656" s="15">
        <f t="shared" si="1477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65"/>
        <v>639</v>
      </c>
      <c r="Y4657" s="14">
        <f t="shared" si="1466"/>
        <v>0</v>
      </c>
      <c r="Z4657" s="14">
        <f t="shared" si="1467"/>
        <v>0</v>
      </c>
      <c r="AA4657" s="14">
        <f t="shared" si="1468"/>
        <v>0</v>
      </c>
      <c r="AB4657" s="14">
        <f t="shared" si="1478"/>
        <v>0</v>
      </c>
      <c r="AC4657" s="15">
        <f t="shared" si="1477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65"/>
        <v>0</v>
      </c>
      <c r="Y4658" s="14">
        <f t="shared" si="1466"/>
        <v>0</v>
      </c>
      <c r="Z4658" s="14">
        <f t="shared" si="1467"/>
        <v>0</v>
      </c>
      <c r="AA4658" s="14">
        <f t="shared" si="1468"/>
        <v>0</v>
      </c>
      <c r="AB4658" s="14">
        <f t="shared" si="1478"/>
        <v>608</v>
      </c>
      <c r="AC4658" s="15">
        <f t="shared" si="1477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65"/>
        <v>0</v>
      </c>
      <c r="Y4659" s="14">
        <f t="shared" si="1466"/>
        <v>0</v>
      </c>
      <c r="Z4659" s="14">
        <f t="shared" si="1467"/>
        <v>0</v>
      </c>
      <c r="AA4659" s="14">
        <f t="shared" si="1468"/>
        <v>0</v>
      </c>
      <c r="AB4659" s="14">
        <f t="shared" si="1478"/>
        <v>608</v>
      </c>
      <c r="AC4659" s="15">
        <f t="shared" si="1477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8" t="s">
        <v>347</v>
      </c>
      <c r="C4660" s="148"/>
      <c r="D4660" s="148"/>
      <c r="E4660" s="148"/>
      <c r="F4660" s="148"/>
      <c r="G4660" s="148"/>
      <c r="H4660" s="148"/>
      <c r="I4660" s="148"/>
      <c r="J4660" s="148"/>
      <c r="K4660" s="148"/>
      <c r="L4660" s="148"/>
      <c r="M4660" s="148"/>
      <c r="N4660" s="148"/>
      <c r="O4660" s="148"/>
      <c r="P4660" s="148"/>
      <c r="Q4660" s="148"/>
      <c r="R4660" s="148"/>
      <c r="S4660" s="148"/>
      <c r="T4660" s="148"/>
      <c r="U4660" s="148"/>
      <c r="V4660" s="148"/>
      <c r="W4660" s="148"/>
      <c r="X4660" s="148"/>
      <c r="Y4660" s="148"/>
      <c r="Z4660" s="148"/>
      <c r="AA4660" s="148"/>
      <c r="AB4660" s="148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9">N4661+S4661</f>
        <v>480</v>
      </c>
      <c r="Y4661" s="14">
        <f t="shared" ref="Y4661:Y4675" si="1480">O4661+T4661</f>
        <v>0</v>
      </c>
      <c r="Z4661" s="14">
        <f t="shared" ref="Z4661:Z4675" si="1481">P4661+U4661</f>
        <v>0</v>
      </c>
      <c r="AA4661" s="14">
        <f t="shared" ref="AA4661:AA4675" si="1482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801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9"/>
        <v>544</v>
      </c>
      <c r="Y4662" s="14">
        <f t="shared" si="1480"/>
        <v>0</v>
      </c>
      <c r="Z4662" s="14">
        <f t="shared" si="1481"/>
        <v>0</v>
      </c>
      <c r="AA4662" s="14">
        <f t="shared" si="1482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802</v>
      </c>
      <c r="B4663" s="87">
        <v>14</v>
      </c>
      <c r="C4663" s="21" t="s">
        <v>835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9"/>
        <v>448</v>
      </c>
      <c r="Y4663" s="14">
        <f t="shared" si="1480"/>
        <v>0</v>
      </c>
      <c r="Z4663" s="14">
        <f t="shared" si="1481"/>
        <v>0</v>
      </c>
      <c r="AA4663" s="14">
        <f t="shared" si="1482"/>
        <v>0</v>
      </c>
      <c r="AB4663" s="14">
        <f>R4663+W4663</f>
        <v>0</v>
      </c>
      <c r="AC4663" s="15">
        <f t="shared" ref="AC4663:AC4675" si="1483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803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9"/>
        <v>448</v>
      </c>
      <c r="Y4664" s="14">
        <f t="shared" si="1480"/>
        <v>0</v>
      </c>
      <c r="Z4664" s="14">
        <f t="shared" si="1481"/>
        <v>0</v>
      </c>
      <c r="AA4664" s="14">
        <f t="shared" si="1482"/>
        <v>0</v>
      </c>
      <c r="AB4664" s="14">
        <f t="shared" ref="AB4664:AB4675" si="1484">R4664+W4664</f>
        <v>0</v>
      </c>
      <c r="AC4664" s="15">
        <f t="shared" si="1483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804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9"/>
        <v>448</v>
      </c>
      <c r="Y4665" s="14">
        <f t="shared" si="1480"/>
        <v>0</v>
      </c>
      <c r="Z4665" s="14">
        <f t="shared" si="1481"/>
        <v>0</v>
      </c>
      <c r="AA4665" s="14">
        <f t="shared" si="1482"/>
        <v>0</v>
      </c>
      <c r="AB4665" s="14">
        <f t="shared" si="1484"/>
        <v>0</v>
      </c>
      <c r="AC4665" s="15">
        <f t="shared" si="1483"/>
        <v>448</v>
      </c>
      <c r="AD4665" s="48">
        <f>(ROUND(AC4665-AC4661,1)/AC4661)</f>
        <v>-6.6666666666666666E-2</v>
      </c>
    </row>
    <row r="4666" spans="1:32">
      <c r="A4666" s="99" t="s">
        <v>654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9"/>
        <v>448</v>
      </c>
      <c r="Y4666" s="14">
        <f t="shared" si="1480"/>
        <v>0</v>
      </c>
      <c r="Z4666" s="14">
        <f t="shared" si="1481"/>
        <v>0</v>
      </c>
      <c r="AA4666" s="14">
        <f t="shared" si="1482"/>
        <v>0</v>
      </c>
      <c r="AB4666" s="14">
        <f t="shared" si="1484"/>
        <v>0</v>
      </c>
      <c r="AC4666" s="15">
        <f t="shared" si="1483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595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9"/>
        <v>156</v>
      </c>
      <c r="Y4667" s="14">
        <f t="shared" si="1480"/>
        <v>408</v>
      </c>
      <c r="Z4667" s="14">
        <f t="shared" si="1481"/>
        <v>0</v>
      </c>
      <c r="AA4667" s="14">
        <f t="shared" si="1482"/>
        <v>0</v>
      </c>
      <c r="AB4667" s="14">
        <f t="shared" si="1484"/>
        <v>0</v>
      </c>
      <c r="AC4667" s="15">
        <f t="shared" si="1483"/>
        <v>564</v>
      </c>
      <c r="AD4667" s="48">
        <f>(ROUND(AC4667-AC4661,1)/AC4661)</f>
        <v>0.17499999999999999</v>
      </c>
    </row>
    <row r="4668" spans="1:32">
      <c r="A4668" s="99" t="s">
        <v>830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9"/>
        <v>156</v>
      </c>
      <c r="Y4668" s="14">
        <f t="shared" si="1480"/>
        <v>0</v>
      </c>
      <c r="Z4668" s="14">
        <f t="shared" si="1481"/>
        <v>408</v>
      </c>
      <c r="AA4668" s="14">
        <f t="shared" si="1482"/>
        <v>0</v>
      </c>
      <c r="AB4668" s="14">
        <f t="shared" si="1484"/>
        <v>0</v>
      </c>
      <c r="AC4668" s="15">
        <f t="shared" si="1483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831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9"/>
        <v>156</v>
      </c>
      <c r="Y4669" s="14">
        <f t="shared" si="1480"/>
        <v>0</v>
      </c>
      <c r="Z4669" s="14">
        <f t="shared" si="1481"/>
        <v>0</v>
      </c>
      <c r="AA4669" s="14">
        <f t="shared" si="1482"/>
        <v>408</v>
      </c>
      <c r="AB4669" s="14">
        <f t="shared" si="1484"/>
        <v>0</v>
      </c>
      <c r="AC4669" s="15">
        <f t="shared" si="1483"/>
        <v>564</v>
      </c>
      <c r="AD4669" s="48">
        <f>(ROUND(AC4669-AC4661,1)/AC4661)</f>
        <v>0.17499999999999999</v>
      </c>
    </row>
    <row r="4670" spans="1:32">
      <c r="A4670" s="99" t="s">
        <v>832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9"/>
        <v>156</v>
      </c>
      <c r="Y4670" s="14">
        <f t="shared" si="1480"/>
        <v>0</v>
      </c>
      <c r="Z4670" s="14">
        <f t="shared" si="1481"/>
        <v>0</v>
      </c>
      <c r="AA4670" s="14">
        <f t="shared" si="1482"/>
        <v>0</v>
      </c>
      <c r="AB4670" s="14">
        <f t="shared" si="1484"/>
        <v>408</v>
      </c>
      <c r="AC4670" s="15">
        <f t="shared" si="1483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833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79"/>
        <v>552</v>
      </c>
      <c r="Y4671" s="14">
        <f t="shared" si="1480"/>
        <v>0</v>
      </c>
      <c r="Z4671" s="14">
        <f t="shared" si="1481"/>
        <v>0</v>
      </c>
      <c r="AA4671" s="14">
        <f t="shared" si="1482"/>
        <v>0</v>
      </c>
      <c r="AB4671" s="14">
        <f t="shared" si="1484"/>
        <v>0</v>
      </c>
      <c r="AC4671" s="15">
        <f t="shared" si="1483"/>
        <v>552</v>
      </c>
      <c r="AD4671" s="48">
        <f>(ROUND(AC4671-AC4661,1)/AC4661)</f>
        <v>0.15</v>
      </c>
    </row>
    <row r="4672" spans="1:32">
      <c r="A4672" s="99" t="s">
        <v>834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9"/>
        <v>552</v>
      </c>
      <c r="Y4672" s="14">
        <f t="shared" si="1480"/>
        <v>0</v>
      </c>
      <c r="Z4672" s="14">
        <f t="shared" si="1481"/>
        <v>0</v>
      </c>
      <c r="AA4672" s="14">
        <f t="shared" si="1482"/>
        <v>0</v>
      </c>
      <c r="AB4672" s="14">
        <f t="shared" si="1484"/>
        <v>0</v>
      </c>
      <c r="AC4672" s="15">
        <f t="shared" si="1483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9"/>
        <v>552</v>
      </c>
      <c r="Y4673" s="14">
        <f t="shared" si="1480"/>
        <v>0</v>
      </c>
      <c r="Z4673" s="14">
        <f t="shared" si="1481"/>
        <v>0</v>
      </c>
      <c r="AA4673" s="14">
        <f t="shared" si="1482"/>
        <v>0</v>
      </c>
      <c r="AB4673" s="14">
        <f t="shared" si="1484"/>
        <v>0</v>
      </c>
      <c r="AC4673" s="15">
        <f t="shared" si="1483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9"/>
        <v>569.59999999999991</v>
      </c>
      <c r="Y4674" s="14">
        <f t="shared" si="1480"/>
        <v>0</v>
      </c>
      <c r="Z4674" s="14">
        <f t="shared" si="1481"/>
        <v>0</v>
      </c>
      <c r="AA4674" s="14">
        <f t="shared" si="1482"/>
        <v>0</v>
      </c>
      <c r="AB4674" s="14">
        <f t="shared" si="1484"/>
        <v>0</v>
      </c>
      <c r="AC4674" s="15">
        <f t="shared" si="1483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9"/>
        <v>531.20000000000005</v>
      </c>
      <c r="Y4675" s="14">
        <f t="shared" si="1480"/>
        <v>0</v>
      </c>
      <c r="Z4675" s="14">
        <f t="shared" si="1481"/>
        <v>0</v>
      </c>
      <c r="AA4675" s="14">
        <f t="shared" si="1482"/>
        <v>0</v>
      </c>
      <c r="AB4675" s="14">
        <f t="shared" si="1484"/>
        <v>0</v>
      </c>
      <c r="AC4675" s="15">
        <f t="shared" si="1483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85">N4676+S4676</f>
        <v>540</v>
      </c>
      <c r="Y4676" s="52">
        <f t="shared" ref="Y4676:Y4691" si="1486">O4676+T4676</f>
        <v>0</v>
      </c>
      <c r="Z4676" s="52">
        <f t="shared" ref="Z4676:Z4691" si="1487">P4676+U4676</f>
        <v>0</v>
      </c>
      <c r="AA4676" s="52">
        <f t="shared" ref="AA4676:AA4691" si="1488">Q4676+V4676</f>
        <v>0</v>
      </c>
      <c r="AB4676" s="52">
        <f t="shared" ref="AB4676:AB4691" si="1489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801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85"/>
        <v>612</v>
      </c>
      <c r="Y4677" s="14">
        <f t="shared" si="1486"/>
        <v>0</v>
      </c>
      <c r="Z4677" s="14">
        <f t="shared" si="1487"/>
        <v>0</v>
      </c>
      <c r="AA4677" s="14">
        <f t="shared" si="1488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802</v>
      </c>
      <c r="B4678" s="91">
        <v>18</v>
      </c>
      <c r="C4678" s="21" t="s">
        <v>835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85"/>
        <v>504</v>
      </c>
      <c r="Y4678" s="14">
        <f t="shared" si="1486"/>
        <v>0</v>
      </c>
      <c r="Z4678" s="14">
        <f t="shared" si="1487"/>
        <v>0</v>
      </c>
      <c r="AA4678" s="14">
        <f t="shared" si="1488"/>
        <v>0</v>
      </c>
      <c r="AB4678" s="14">
        <f>R4678+W4678</f>
        <v>0</v>
      </c>
      <c r="AC4678" s="15">
        <f t="shared" ref="AC4678:AC4690" si="1490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803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85"/>
        <v>504</v>
      </c>
      <c r="Y4679" s="14">
        <f t="shared" si="1486"/>
        <v>0</v>
      </c>
      <c r="Z4679" s="14">
        <f t="shared" si="1487"/>
        <v>0</v>
      </c>
      <c r="AA4679" s="14">
        <f t="shared" si="1488"/>
        <v>0</v>
      </c>
      <c r="AB4679" s="14">
        <f t="shared" ref="AB4679:AB4690" si="1491">R4679+W4679</f>
        <v>0</v>
      </c>
      <c r="AC4679" s="15">
        <f t="shared" si="1490"/>
        <v>504</v>
      </c>
      <c r="AD4679" s="48">
        <f>(ROUND(AC4679-AC4676,1)/AC4676)</f>
        <v>-6.6666666666666666E-2</v>
      </c>
    </row>
    <row r="4680" spans="1:32">
      <c r="A4680" s="99" t="s">
        <v>804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85"/>
        <v>504</v>
      </c>
      <c r="Y4680" s="14">
        <f t="shared" si="1486"/>
        <v>0</v>
      </c>
      <c r="Z4680" s="14">
        <f t="shared" si="1487"/>
        <v>0</v>
      </c>
      <c r="AA4680" s="14">
        <f t="shared" si="1488"/>
        <v>0</v>
      </c>
      <c r="AB4680" s="14">
        <f t="shared" si="1491"/>
        <v>0</v>
      </c>
      <c r="AC4680" s="15">
        <f t="shared" si="1490"/>
        <v>504</v>
      </c>
      <c r="AD4680" s="48">
        <f>(ROUND(AC4680-AC4676,1)/AC4676)</f>
        <v>-6.6666666666666666E-2</v>
      </c>
    </row>
    <row r="4681" spans="1:32">
      <c r="A4681" s="99" t="s">
        <v>654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85"/>
        <v>504</v>
      </c>
      <c r="Y4681" s="14">
        <f t="shared" si="1486"/>
        <v>0</v>
      </c>
      <c r="Z4681" s="14">
        <f t="shared" si="1487"/>
        <v>0</v>
      </c>
      <c r="AA4681" s="14">
        <f t="shared" si="1488"/>
        <v>0</v>
      </c>
      <c r="AB4681" s="14">
        <f t="shared" si="1491"/>
        <v>0</v>
      </c>
      <c r="AC4681" s="15">
        <f t="shared" si="1490"/>
        <v>504</v>
      </c>
      <c r="AD4681" s="48">
        <f>(ROUND(AC4681-AC4676,1)/AC4676)</f>
        <v>-6.6666666666666666E-2</v>
      </c>
    </row>
    <row r="4682" spans="1:32">
      <c r="A4682" s="99" t="s">
        <v>595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85"/>
        <v>175.5</v>
      </c>
      <c r="Y4682" s="14">
        <f t="shared" si="1486"/>
        <v>459</v>
      </c>
      <c r="Z4682" s="14">
        <f t="shared" si="1487"/>
        <v>0</v>
      </c>
      <c r="AA4682" s="14">
        <f t="shared" si="1488"/>
        <v>0</v>
      </c>
      <c r="AB4682" s="14">
        <f t="shared" si="1491"/>
        <v>0</v>
      </c>
      <c r="AC4682" s="15">
        <f t="shared" si="1490"/>
        <v>634.5</v>
      </c>
      <c r="AD4682" s="48">
        <f>(ROUND(AC4682-AC4676,1)/AC4676)</f>
        <v>0.17499999999999999</v>
      </c>
    </row>
    <row r="4683" spans="1:32">
      <c r="A4683" s="99" t="s">
        <v>830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85"/>
        <v>175.5</v>
      </c>
      <c r="Y4683" s="14">
        <f t="shared" si="1486"/>
        <v>0</v>
      </c>
      <c r="Z4683" s="14">
        <f t="shared" si="1487"/>
        <v>459</v>
      </c>
      <c r="AA4683" s="14">
        <f t="shared" si="1488"/>
        <v>0</v>
      </c>
      <c r="AB4683" s="14">
        <f t="shared" si="1491"/>
        <v>0</v>
      </c>
      <c r="AC4683" s="15">
        <f t="shared" si="1490"/>
        <v>634.5</v>
      </c>
      <c r="AD4683" s="48">
        <f>(ROUND(AC4683-AC4676,1)/AC4676)</f>
        <v>0.17499999999999999</v>
      </c>
    </row>
    <row r="4684" spans="1:32">
      <c r="A4684" s="99" t="s">
        <v>831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85"/>
        <v>175.5</v>
      </c>
      <c r="Y4684" s="14">
        <f t="shared" si="1486"/>
        <v>0</v>
      </c>
      <c r="Z4684" s="14">
        <f t="shared" si="1487"/>
        <v>0</v>
      </c>
      <c r="AA4684" s="14">
        <f t="shared" si="1488"/>
        <v>459</v>
      </c>
      <c r="AB4684" s="14">
        <f t="shared" si="1491"/>
        <v>0</v>
      </c>
      <c r="AC4684" s="15">
        <f t="shared" si="1490"/>
        <v>634.5</v>
      </c>
      <c r="AD4684" s="48">
        <f>(ROUND(AC4684-AC4676,1)/AC4676)</f>
        <v>0.17499999999999999</v>
      </c>
    </row>
    <row r="4685" spans="1:32">
      <c r="A4685" s="99" t="s">
        <v>832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85"/>
        <v>175.5</v>
      </c>
      <c r="Y4685" s="14">
        <f t="shared" si="1486"/>
        <v>0</v>
      </c>
      <c r="Z4685" s="14">
        <f t="shared" si="1487"/>
        <v>0</v>
      </c>
      <c r="AA4685" s="14">
        <f t="shared" si="1488"/>
        <v>0</v>
      </c>
      <c r="AB4685" s="14">
        <f t="shared" si="1491"/>
        <v>459</v>
      </c>
      <c r="AC4685" s="15">
        <f t="shared" si="1490"/>
        <v>634.5</v>
      </c>
      <c r="AD4685" s="48">
        <f>(ROUND(AC4685-AC4676,1)/AC4676)</f>
        <v>0.17499999999999999</v>
      </c>
    </row>
    <row r="4686" spans="1:32">
      <c r="A4686" s="99" t="s">
        <v>833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85"/>
        <v>621</v>
      </c>
      <c r="Y4686" s="14">
        <f t="shared" si="1486"/>
        <v>0</v>
      </c>
      <c r="Z4686" s="14">
        <f t="shared" si="1487"/>
        <v>0</v>
      </c>
      <c r="AA4686" s="14">
        <f t="shared" si="1488"/>
        <v>0</v>
      </c>
      <c r="AB4686" s="14">
        <f t="shared" si="1491"/>
        <v>0</v>
      </c>
      <c r="AC4686" s="15">
        <f t="shared" si="1490"/>
        <v>621</v>
      </c>
      <c r="AD4686" s="48">
        <f>(ROUND(AC4686-AC4676,1)/AC4676)</f>
        <v>0.15</v>
      </c>
    </row>
    <row r="4687" spans="1:32">
      <c r="A4687" s="99" t="s">
        <v>834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85"/>
        <v>621</v>
      </c>
      <c r="Y4687" s="14">
        <f t="shared" si="1486"/>
        <v>0</v>
      </c>
      <c r="Z4687" s="14">
        <f t="shared" si="1487"/>
        <v>0</v>
      </c>
      <c r="AA4687" s="14">
        <f t="shared" si="1488"/>
        <v>0</v>
      </c>
      <c r="AB4687" s="14">
        <f t="shared" si="1491"/>
        <v>0</v>
      </c>
      <c r="AC4687" s="15">
        <f t="shared" si="1490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85"/>
        <v>621</v>
      </c>
      <c r="Y4688" s="14">
        <f t="shared" si="1486"/>
        <v>0</v>
      </c>
      <c r="Z4688" s="14">
        <f t="shared" si="1487"/>
        <v>0</v>
      </c>
      <c r="AA4688" s="14">
        <f t="shared" si="1488"/>
        <v>0</v>
      </c>
      <c r="AB4688" s="14">
        <f t="shared" si="1491"/>
        <v>0</v>
      </c>
      <c r="AC4688" s="15">
        <f t="shared" si="1490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85"/>
        <v>676.8</v>
      </c>
      <c r="Y4689" s="14">
        <f t="shared" si="1486"/>
        <v>0</v>
      </c>
      <c r="Z4689" s="14">
        <f t="shared" si="1487"/>
        <v>0</v>
      </c>
      <c r="AA4689" s="14">
        <f t="shared" si="1488"/>
        <v>0</v>
      </c>
      <c r="AB4689" s="14">
        <f t="shared" si="1491"/>
        <v>0</v>
      </c>
      <c r="AC4689" s="15">
        <f t="shared" si="1490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85"/>
        <v>612</v>
      </c>
      <c r="Y4690" s="14">
        <f t="shared" si="1486"/>
        <v>0</v>
      </c>
      <c r="Z4690" s="14">
        <f t="shared" si="1487"/>
        <v>0</v>
      </c>
      <c r="AA4690" s="14">
        <f t="shared" si="1488"/>
        <v>0</v>
      </c>
      <c r="AB4690" s="14">
        <f t="shared" si="1491"/>
        <v>0</v>
      </c>
      <c r="AC4690" s="15">
        <f t="shared" si="1490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85"/>
        <v>533.6</v>
      </c>
      <c r="Y4691" s="52">
        <f t="shared" si="1486"/>
        <v>0</v>
      </c>
      <c r="Z4691" s="52">
        <f t="shared" si="1487"/>
        <v>0</v>
      </c>
      <c r="AA4691" s="52">
        <f t="shared" si="1488"/>
        <v>0</v>
      </c>
      <c r="AB4691" s="52">
        <f t="shared" si="1489"/>
        <v>0</v>
      </c>
      <c r="AC4691" s="53">
        <f>ROUND(X4691+Y4691+Z4691+AA4691+AB4691,1)</f>
        <v>533.6</v>
      </c>
      <c r="AD4691" s="58"/>
    </row>
    <row r="4692" spans="1:30">
      <c r="A4692" s="99" t="s">
        <v>801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92">N4692+S4692</f>
        <v>614.56000000000006</v>
      </c>
      <c r="Y4692" s="14">
        <f t="shared" ref="Y4692:Y4720" si="1493">O4692+T4692</f>
        <v>0</v>
      </c>
      <c r="Z4692" s="14">
        <f t="shared" ref="Z4692:Z4720" si="1494">P4692+U4692</f>
        <v>0</v>
      </c>
      <c r="AA4692" s="14">
        <f t="shared" ref="AA4692:AA4720" si="1495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802</v>
      </c>
      <c r="B4693" s="93">
        <v>20</v>
      </c>
      <c r="C4693" s="21" t="s">
        <v>835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92"/>
        <v>498.64000000000004</v>
      </c>
      <c r="Y4693" s="14">
        <f t="shared" si="1493"/>
        <v>0</v>
      </c>
      <c r="Z4693" s="14">
        <f t="shared" si="1494"/>
        <v>0</v>
      </c>
      <c r="AA4693" s="14">
        <f t="shared" si="1495"/>
        <v>0</v>
      </c>
      <c r="AB4693" s="14">
        <f>R4693+W4693</f>
        <v>0</v>
      </c>
      <c r="AC4693" s="15">
        <f t="shared" ref="AC4693:AC4705" si="1496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803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92"/>
        <v>498.64000000000004</v>
      </c>
      <c r="Y4694" s="14">
        <f t="shared" si="1493"/>
        <v>0</v>
      </c>
      <c r="Z4694" s="14">
        <f t="shared" si="1494"/>
        <v>0</v>
      </c>
      <c r="AA4694" s="14">
        <f t="shared" si="1495"/>
        <v>0</v>
      </c>
      <c r="AB4694" s="14">
        <f t="shared" ref="AB4694:AB4706" si="1497">R4694+W4694</f>
        <v>0</v>
      </c>
      <c r="AC4694" s="15">
        <f t="shared" si="1496"/>
        <v>498.6</v>
      </c>
      <c r="AD4694" s="48">
        <f>(ROUND(AC4694-AC4691,1)/AC4691)</f>
        <v>-6.5592203898050969E-2</v>
      </c>
    </row>
    <row r="4695" spans="1:30">
      <c r="A4695" s="99" t="s">
        <v>804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92"/>
        <v>498.64000000000004</v>
      </c>
      <c r="Y4695" s="14">
        <f t="shared" si="1493"/>
        <v>0</v>
      </c>
      <c r="Z4695" s="14">
        <f t="shared" si="1494"/>
        <v>0</v>
      </c>
      <c r="AA4695" s="14">
        <f t="shared" si="1495"/>
        <v>0</v>
      </c>
      <c r="AB4695" s="14">
        <f t="shared" si="1497"/>
        <v>0</v>
      </c>
      <c r="AC4695" s="15">
        <f t="shared" si="1496"/>
        <v>498.6</v>
      </c>
      <c r="AD4695" s="48">
        <f>(ROUND(AC4695-AC4691,1)/AC4691)</f>
        <v>-6.5592203898050969E-2</v>
      </c>
    </row>
    <row r="4696" spans="1:30">
      <c r="A4696" s="99" t="s">
        <v>654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92"/>
        <v>498.64000000000004</v>
      </c>
      <c r="Y4696" s="14">
        <f t="shared" si="1493"/>
        <v>0</v>
      </c>
      <c r="Z4696" s="14">
        <f t="shared" si="1494"/>
        <v>0</v>
      </c>
      <c r="AA4696" s="14">
        <f t="shared" si="1495"/>
        <v>0</v>
      </c>
      <c r="AB4696" s="14">
        <f t="shared" si="1497"/>
        <v>0</v>
      </c>
      <c r="AC4696" s="15">
        <f t="shared" si="1496"/>
        <v>498.6</v>
      </c>
      <c r="AD4696" s="48">
        <f>(ROUND(AC4696-AC4691,1)/AC4691)</f>
        <v>-6.5592203898050969E-2</v>
      </c>
    </row>
    <row r="4697" spans="1:30">
      <c r="A4697" s="99" t="s">
        <v>595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92"/>
        <v>173.42000000000002</v>
      </c>
      <c r="Y4697" s="14">
        <f t="shared" si="1493"/>
        <v>450</v>
      </c>
      <c r="Z4697" s="14">
        <f t="shared" si="1494"/>
        <v>0</v>
      </c>
      <c r="AA4697" s="14">
        <f t="shared" si="1495"/>
        <v>0</v>
      </c>
      <c r="AB4697" s="14">
        <f t="shared" si="1497"/>
        <v>0</v>
      </c>
      <c r="AC4697" s="15">
        <f t="shared" si="1496"/>
        <v>623.4</v>
      </c>
      <c r="AD4697" s="48">
        <f>(ROUND(AC4697-AC4691,1)/AC4691)</f>
        <v>0.16829085457271364</v>
      </c>
    </row>
    <row r="4698" spans="1:30">
      <c r="A4698" s="99" t="s">
        <v>830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92"/>
        <v>173.42000000000002</v>
      </c>
      <c r="Y4698" s="14">
        <f t="shared" si="1493"/>
        <v>0</v>
      </c>
      <c r="Z4698" s="14">
        <f t="shared" si="1494"/>
        <v>450</v>
      </c>
      <c r="AA4698" s="14">
        <f t="shared" si="1495"/>
        <v>0</v>
      </c>
      <c r="AB4698" s="14">
        <f t="shared" si="1497"/>
        <v>0</v>
      </c>
      <c r="AC4698" s="15">
        <f t="shared" si="1496"/>
        <v>623.4</v>
      </c>
      <c r="AD4698" s="48">
        <f>(ROUND(AC4698-AC4691,1)/AC4691)</f>
        <v>0.16829085457271364</v>
      </c>
    </row>
    <row r="4699" spans="1:30">
      <c r="A4699" s="99" t="s">
        <v>831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92"/>
        <v>173.42000000000002</v>
      </c>
      <c r="Y4699" s="14">
        <f t="shared" si="1493"/>
        <v>0</v>
      </c>
      <c r="Z4699" s="14">
        <f t="shared" si="1494"/>
        <v>0</v>
      </c>
      <c r="AA4699" s="14">
        <f t="shared" si="1495"/>
        <v>450</v>
      </c>
      <c r="AB4699" s="14">
        <f t="shared" si="1497"/>
        <v>0</v>
      </c>
      <c r="AC4699" s="15">
        <f t="shared" si="1496"/>
        <v>623.4</v>
      </c>
      <c r="AD4699" s="48">
        <f>(ROUND(AC4699-AC4691,1)/AC4691)</f>
        <v>0.16829085457271364</v>
      </c>
    </row>
    <row r="4700" spans="1:30">
      <c r="A4700" s="99" t="s">
        <v>832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92"/>
        <v>173.42000000000002</v>
      </c>
      <c r="Y4700" s="14">
        <f t="shared" si="1493"/>
        <v>0</v>
      </c>
      <c r="Z4700" s="14">
        <f t="shared" si="1494"/>
        <v>0</v>
      </c>
      <c r="AA4700" s="14">
        <f t="shared" si="1495"/>
        <v>0</v>
      </c>
      <c r="AB4700" s="14">
        <f t="shared" si="1497"/>
        <v>450</v>
      </c>
      <c r="AC4700" s="15">
        <f t="shared" si="1496"/>
        <v>623.4</v>
      </c>
      <c r="AD4700" s="48">
        <f>(ROUND(AC4700-AC4691,1)/AC4691)</f>
        <v>0.16829085457271364</v>
      </c>
    </row>
    <row r="4701" spans="1:30">
      <c r="A4701" s="99" t="s">
        <v>833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92"/>
        <v>612.72</v>
      </c>
      <c r="Y4701" s="14">
        <f t="shared" si="1493"/>
        <v>0</v>
      </c>
      <c r="Z4701" s="14">
        <f t="shared" si="1494"/>
        <v>0</v>
      </c>
      <c r="AA4701" s="14">
        <f t="shared" si="1495"/>
        <v>0</v>
      </c>
      <c r="AB4701" s="14">
        <f t="shared" si="1497"/>
        <v>0</v>
      </c>
      <c r="AC4701" s="15">
        <f t="shared" si="1496"/>
        <v>612.70000000000005</v>
      </c>
      <c r="AD4701" s="48">
        <f>(ROUND(AC4701-AC4691,1)/AC4691)</f>
        <v>0.14823838080959517</v>
      </c>
    </row>
    <row r="4702" spans="1:30">
      <c r="A4702" s="99" t="s">
        <v>834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92"/>
        <v>612.72</v>
      </c>
      <c r="Y4702" s="14">
        <f t="shared" si="1493"/>
        <v>0</v>
      </c>
      <c r="Z4702" s="14">
        <f t="shared" si="1494"/>
        <v>0</v>
      </c>
      <c r="AA4702" s="14">
        <f t="shared" si="1495"/>
        <v>0</v>
      </c>
      <c r="AB4702" s="14">
        <f t="shared" si="1497"/>
        <v>0</v>
      </c>
      <c r="AC4702" s="15">
        <f t="shared" si="1496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92"/>
        <v>612.72</v>
      </c>
      <c r="Y4703" s="14">
        <f t="shared" si="1493"/>
        <v>0</v>
      </c>
      <c r="Z4703" s="14">
        <f t="shared" si="1494"/>
        <v>0</v>
      </c>
      <c r="AA4703" s="14">
        <f t="shared" si="1495"/>
        <v>0</v>
      </c>
      <c r="AB4703" s="14">
        <f t="shared" si="1497"/>
        <v>0</v>
      </c>
      <c r="AC4703" s="15">
        <f t="shared" si="1496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92"/>
        <v>684.48000000000013</v>
      </c>
      <c r="Y4704" s="14">
        <f t="shared" si="1493"/>
        <v>0</v>
      </c>
      <c r="Z4704" s="14">
        <f t="shared" si="1494"/>
        <v>0</v>
      </c>
      <c r="AA4704" s="14">
        <f t="shared" si="1495"/>
        <v>0</v>
      </c>
      <c r="AB4704" s="14">
        <f t="shared" si="1497"/>
        <v>0</v>
      </c>
      <c r="AC4704" s="15">
        <f t="shared" si="1496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92"/>
        <v>568.92800000000011</v>
      </c>
      <c r="Y4705" s="14">
        <f t="shared" si="1493"/>
        <v>0</v>
      </c>
      <c r="Z4705" s="14">
        <f t="shared" si="1494"/>
        <v>0</v>
      </c>
      <c r="AA4705" s="14">
        <f t="shared" si="1495"/>
        <v>0</v>
      </c>
      <c r="AB4705" s="14">
        <f t="shared" si="1497"/>
        <v>0</v>
      </c>
      <c r="AC4705" s="15">
        <f t="shared" si="1496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871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92"/>
        <v>548.79999999999995</v>
      </c>
      <c r="Y4706" s="52">
        <f t="shared" si="1493"/>
        <v>0</v>
      </c>
      <c r="Z4706" s="52">
        <f t="shared" si="1494"/>
        <v>0</v>
      </c>
      <c r="AA4706" s="52">
        <f t="shared" si="1495"/>
        <v>0</v>
      </c>
      <c r="AB4706" s="52">
        <f t="shared" si="1497"/>
        <v>0</v>
      </c>
      <c r="AC4706" s="53">
        <f>ROUND(X4706+Y4706+Z4706+AA4706+AB4706,1)</f>
        <v>548.79999999999995</v>
      </c>
      <c r="AD4706" s="58"/>
    </row>
    <row r="4707" spans="1:30">
      <c r="A4707" s="99" t="s">
        <v>801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92"/>
        <v>635.04</v>
      </c>
      <c r="Y4707" s="14">
        <f t="shared" si="1493"/>
        <v>0</v>
      </c>
      <c r="Z4707" s="14">
        <f t="shared" si="1494"/>
        <v>0</v>
      </c>
      <c r="AA4707" s="14">
        <f t="shared" si="1495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802</v>
      </c>
      <c r="B4708" s="91">
        <v>15</v>
      </c>
      <c r="C4708" s="21" t="s">
        <v>835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92"/>
        <v>513.52</v>
      </c>
      <c r="Y4708" s="14">
        <f t="shared" si="1493"/>
        <v>0</v>
      </c>
      <c r="Z4708" s="14">
        <f t="shared" si="1494"/>
        <v>0</v>
      </c>
      <c r="AA4708" s="14">
        <f t="shared" si="1495"/>
        <v>0</v>
      </c>
      <c r="AB4708" s="14">
        <f>R4708+W4708</f>
        <v>0</v>
      </c>
      <c r="AC4708" s="15">
        <f t="shared" ref="AC4708:AC4720" si="1498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803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92"/>
        <v>513.52</v>
      </c>
      <c r="Y4709" s="14">
        <f t="shared" si="1493"/>
        <v>0</v>
      </c>
      <c r="Z4709" s="14">
        <f t="shared" si="1494"/>
        <v>0</v>
      </c>
      <c r="AA4709" s="14">
        <f t="shared" si="1495"/>
        <v>0</v>
      </c>
      <c r="AB4709" s="14">
        <f t="shared" ref="AB4709:AB4721" si="1499">R4709+W4709</f>
        <v>0</v>
      </c>
      <c r="AC4709" s="15">
        <f t="shared" si="1498"/>
        <v>513.5</v>
      </c>
      <c r="AD4709" s="48">
        <f>(ROUND(AC4709-AC4706,1)/AC4706)</f>
        <v>-6.4322157434402338E-2</v>
      </c>
    </row>
    <row r="4710" spans="1:30">
      <c r="A4710" s="99" t="s">
        <v>804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92"/>
        <v>513.52</v>
      </c>
      <c r="Y4710" s="14">
        <f t="shared" si="1493"/>
        <v>0</v>
      </c>
      <c r="Z4710" s="14">
        <f t="shared" si="1494"/>
        <v>0</v>
      </c>
      <c r="AA4710" s="14">
        <f t="shared" si="1495"/>
        <v>0</v>
      </c>
      <c r="AB4710" s="14">
        <f t="shared" si="1499"/>
        <v>0</v>
      </c>
      <c r="AC4710" s="15">
        <f t="shared" si="1498"/>
        <v>513.5</v>
      </c>
      <c r="AD4710" s="48">
        <f>(ROUND(AC4710-AC4706,1)/AC4706)</f>
        <v>-6.4322157434402338E-2</v>
      </c>
    </row>
    <row r="4711" spans="1:30">
      <c r="A4711" s="99" t="s">
        <v>654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92"/>
        <v>513.52</v>
      </c>
      <c r="Y4711" s="14">
        <f t="shared" si="1493"/>
        <v>0</v>
      </c>
      <c r="Z4711" s="14">
        <f t="shared" si="1494"/>
        <v>0</v>
      </c>
      <c r="AA4711" s="14">
        <f t="shared" si="1495"/>
        <v>0</v>
      </c>
      <c r="AB4711" s="14">
        <f t="shared" si="1499"/>
        <v>0</v>
      </c>
      <c r="AC4711" s="15">
        <f t="shared" si="1498"/>
        <v>513.5</v>
      </c>
      <c r="AD4711" s="48">
        <f>(ROUND(AC4711-AC4706,1)/AC4706)</f>
        <v>-6.4322157434402338E-2</v>
      </c>
    </row>
    <row r="4712" spans="1:30">
      <c r="A4712" s="99" t="s">
        <v>595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92"/>
        <v>178.36</v>
      </c>
      <c r="Y4712" s="14">
        <f t="shared" si="1493"/>
        <v>481.79999999999995</v>
      </c>
      <c r="Z4712" s="14">
        <f t="shared" si="1494"/>
        <v>0</v>
      </c>
      <c r="AA4712" s="14">
        <f t="shared" si="1495"/>
        <v>0</v>
      </c>
      <c r="AB4712" s="14">
        <f t="shared" si="1499"/>
        <v>0</v>
      </c>
      <c r="AC4712" s="15">
        <f t="shared" si="1498"/>
        <v>660.2</v>
      </c>
      <c r="AD4712" s="48">
        <f>(ROUND(AC4712-AC4706,1)/AC4706)</f>
        <v>0.20298833819241985</v>
      </c>
    </row>
    <row r="4713" spans="1:30">
      <c r="A4713" s="99" t="s">
        <v>830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92"/>
        <v>178.36</v>
      </c>
      <c r="Y4713" s="14">
        <f t="shared" si="1493"/>
        <v>0</v>
      </c>
      <c r="Z4713" s="14">
        <f t="shared" si="1494"/>
        <v>481.79999999999995</v>
      </c>
      <c r="AA4713" s="14">
        <f t="shared" si="1495"/>
        <v>0</v>
      </c>
      <c r="AB4713" s="14">
        <f t="shared" si="1499"/>
        <v>0</v>
      </c>
      <c r="AC4713" s="15">
        <f t="shared" si="1498"/>
        <v>660.2</v>
      </c>
      <c r="AD4713" s="48">
        <f>(ROUND(AC4713-AC4706,1)/AC4706)</f>
        <v>0.20298833819241985</v>
      </c>
    </row>
    <row r="4714" spans="1:30">
      <c r="A4714" s="99" t="s">
        <v>831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92"/>
        <v>178.36</v>
      </c>
      <c r="Y4714" s="14">
        <f t="shared" si="1493"/>
        <v>0</v>
      </c>
      <c r="Z4714" s="14">
        <f t="shared" si="1494"/>
        <v>0</v>
      </c>
      <c r="AA4714" s="14">
        <f t="shared" si="1495"/>
        <v>481.79999999999995</v>
      </c>
      <c r="AB4714" s="14">
        <f t="shared" si="1499"/>
        <v>0</v>
      </c>
      <c r="AC4714" s="15">
        <f t="shared" si="1498"/>
        <v>660.2</v>
      </c>
      <c r="AD4714" s="48">
        <f>(ROUND(AC4714-AC4706,1)/AC4706)</f>
        <v>0.20298833819241985</v>
      </c>
    </row>
    <row r="4715" spans="1:30">
      <c r="A4715" s="99" t="s">
        <v>832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92"/>
        <v>178.36</v>
      </c>
      <c r="Y4715" s="14">
        <f t="shared" si="1493"/>
        <v>0</v>
      </c>
      <c r="Z4715" s="14">
        <f t="shared" si="1494"/>
        <v>0</v>
      </c>
      <c r="AA4715" s="14">
        <f t="shared" si="1495"/>
        <v>0</v>
      </c>
      <c r="AB4715" s="14">
        <f t="shared" si="1499"/>
        <v>481.79999999999995</v>
      </c>
      <c r="AC4715" s="15">
        <f t="shared" si="1498"/>
        <v>660.2</v>
      </c>
      <c r="AD4715" s="48">
        <f>(ROUND(AC4715-AC4706,1)/AC4706)</f>
        <v>0.20298833819241985</v>
      </c>
    </row>
    <row r="4716" spans="1:30">
      <c r="A4716" s="99" t="s">
        <v>833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92"/>
        <v>646.79999999999995</v>
      </c>
      <c r="Y4716" s="14">
        <f t="shared" si="1493"/>
        <v>0</v>
      </c>
      <c r="Z4716" s="14">
        <f t="shared" si="1494"/>
        <v>0</v>
      </c>
      <c r="AA4716" s="14">
        <f t="shared" si="1495"/>
        <v>0</v>
      </c>
      <c r="AB4716" s="14">
        <f t="shared" si="1499"/>
        <v>0</v>
      </c>
      <c r="AC4716" s="15">
        <f t="shared" si="1498"/>
        <v>646.79999999999995</v>
      </c>
      <c r="AD4716" s="48">
        <f>(ROUND(AC4716-AC4706,1)/AC4706)</f>
        <v>0.17857142857142858</v>
      </c>
    </row>
    <row r="4717" spans="1:30">
      <c r="A4717" s="99" t="s">
        <v>834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92"/>
        <v>646.79999999999995</v>
      </c>
      <c r="Y4717" s="14">
        <f t="shared" si="1493"/>
        <v>0</v>
      </c>
      <c r="Z4717" s="14">
        <f t="shared" si="1494"/>
        <v>0</v>
      </c>
      <c r="AA4717" s="14">
        <f t="shared" si="1495"/>
        <v>0</v>
      </c>
      <c r="AB4717" s="14">
        <f t="shared" si="1499"/>
        <v>0</v>
      </c>
      <c r="AC4717" s="15">
        <f t="shared" si="1498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92"/>
        <v>646.79999999999995</v>
      </c>
      <c r="Y4718" s="14">
        <f t="shared" si="1493"/>
        <v>0</v>
      </c>
      <c r="Z4718" s="14">
        <f t="shared" si="1494"/>
        <v>0</v>
      </c>
      <c r="AA4718" s="14">
        <f t="shared" si="1495"/>
        <v>0</v>
      </c>
      <c r="AB4718" s="14">
        <f t="shared" si="1499"/>
        <v>0</v>
      </c>
      <c r="AC4718" s="15">
        <f t="shared" si="1498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92"/>
        <v>607.6</v>
      </c>
      <c r="Y4719" s="14">
        <f t="shared" si="1493"/>
        <v>0</v>
      </c>
      <c r="Z4719" s="14">
        <f t="shared" si="1494"/>
        <v>0</v>
      </c>
      <c r="AA4719" s="14">
        <f t="shared" si="1495"/>
        <v>0</v>
      </c>
      <c r="AB4719" s="14">
        <f t="shared" si="1499"/>
        <v>0</v>
      </c>
      <c r="AC4719" s="15">
        <f t="shared" si="1498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92"/>
        <v>697.76</v>
      </c>
      <c r="Y4720" s="14">
        <f t="shared" si="1493"/>
        <v>0</v>
      </c>
      <c r="Z4720" s="14">
        <f t="shared" si="1494"/>
        <v>0</v>
      </c>
      <c r="AA4720" s="14">
        <f t="shared" si="1495"/>
        <v>0</v>
      </c>
      <c r="AB4720" s="14">
        <f t="shared" si="1499"/>
        <v>0</v>
      </c>
      <c r="AC4720" s="15">
        <f t="shared" si="1498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878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500">N4721+S4721</f>
        <v>552</v>
      </c>
      <c r="Y4721" s="52">
        <f t="shared" ref="Y4721:Y4735" si="1501">O4721+T4721</f>
        <v>0</v>
      </c>
      <c r="Z4721" s="52">
        <f t="shared" ref="Z4721:Z4735" si="1502">P4721+U4721</f>
        <v>0</v>
      </c>
      <c r="AA4721" s="52">
        <f t="shared" ref="AA4721:AA4735" si="1503">Q4721+V4721</f>
        <v>0</v>
      </c>
      <c r="AB4721" s="52">
        <f t="shared" si="1499"/>
        <v>0</v>
      </c>
      <c r="AC4721" s="53">
        <f>ROUND(X4721+Y4721+Z4721+AA4721+AB4721,1)</f>
        <v>552</v>
      </c>
      <c r="AD4721" s="58"/>
    </row>
    <row r="4722" spans="1:30">
      <c r="A4722" s="99" t="s">
        <v>801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500"/>
        <v>644.00000000000011</v>
      </c>
      <c r="Y4722" s="14">
        <f t="shared" si="1501"/>
        <v>0</v>
      </c>
      <c r="Z4722" s="14">
        <f t="shared" si="1502"/>
        <v>0</v>
      </c>
      <c r="AA4722" s="14">
        <f t="shared" si="1503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802</v>
      </c>
      <c r="B4723" s="93">
        <v>12</v>
      </c>
      <c r="C4723" s="21" t="s">
        <v>835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500"/>
        <v>515.20000000000005</v>
      </c>
      <c r="Y4723" s="14">
        <f t="shared" si="1501"/>
        <v>0</v>
      </c>
      <c r="Z4723" s="14">
        <f t="shared" si="1502"/>
        <v>0</v>
      </c>
      <c r="AA4723" s="14">
        <f t="shared" si="1503"/>
        <v>0</v>
      </c>
      <c r="AB4723" s="14">
        <f>R4723+W4723</f>
        <v>0</v>
      </c>
      <c r="AC4723" s="15">
        <f t="shared" ref="AC4723:AC4735" si="1504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803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500"/>
        <v>515.20000000000005</v>
      </c>
      <c r="Y4724" s="14">
        <f t="shared" si="1501"/>
        <v>0</v>
      </c>
      <c r="Z4724" s="14">
        <f t="shared" si="1502"/>
        <v>0</v>
      </c>
      <c r="AA4724" s="14">
        <f t="shared" si="1503"/>
        <v>0</v>
      </c>
      <c r="AB4724" s="14">
        <f t="shared" ref="AB4724:AB4735" si="1505">R4724+W4724</f>
        <v>0</v>
      </c>
      <c r="AC4724" s="15">
        <f t="shared" si="1504"/>
        <v>515.20000000000005</v>
      </c>
      <c r="AD4724" s="48">
        <f>(ROUND(AC4724-AC4721,1)/AC4721)</f>
        <v>-6.6666666666666666E-2</v>
      </c>
    </row>
    <row r="4725" spans="1:30">
      <c r="A4725" s="99" t="s">
        <v>804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500"/>
        <v>515.20000000000005</v>
      </c>
      <c r="Y4725" s="14">
        <f t="shared" si="1501"/>
        <v>0</v>
      </c>
      <c r="Z4725" s="14">
        <f t="shared" si="1502"/>
        <v>0</v>
      </c>
      <c r="AA4725" s="14">
        <f t="shared" si="1503"/>
        <v>0</v>
      </c>
      <c r="AB4725" s="14">
        <f t="shared" si="1505"/>
        <v>0</v>
      </c>
      <c r="AC4725" s="15">
        <f t="shared" si="1504"/>
        <v>515.20000000000005</v>
      </c>
      <c r="AD4725" s="48">
        <f>(ROUND(AC4725-AC4721,1)/AC4721)</f>
        <v>-6.6666666666666666E-2</v>
      </c>
    </row>
    <row r="4726" spans="1:30">
      <c r="A4726" s="99" t="s">
        <v>654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500"/>
        <v>515.20000000000005</v>
      </c>
      <c r="Y4726" s="14">
        <f t="shared" si="1501"/>
        <v>0</v>
      </c>
      <c r="Z4726" s="14">
        <f t="shared" si="1502"/>
        <v>0</v>
      </c>
      <c r="AA4726" s="14">
        <f t="shared" si="1503"/>
        <v>0</v>
      </c>
      <c r="AB4726" s="14">
        <f t="shared" si="1505"/>
        <v>0</v>
      </c>
      <c r="AC4726" s="15">
        <f t="shared" si="1504"/>
        <v>515.20000000000005</v>
      </c>
      <c r="AD4726" s="48">
        <f>(ROUND(AC4726-AC4721,1)/AC4721)</f>
        <v>-6.6666666666666666E-2</v>
      </c>
    </row>
    <row r="4727" spans="1:30">
      <c r="A4727" s="99" t="s">
        <v>595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500"/>
        <v>179.4</v>
      </c>
      <c r="Y4727" s="14">
        <f t="shared" si="1501"/>
        <v>468</v>
      </c>
      <c r="Z4727" s="14">
        <f t="shared" si="1502"/>
        <v>0</v>
      </c>
      <c r="AA4727" s="14">
        <f t="shared" si="1503"/>
        <v>0</v>
      </c>
      <c r="AB4727" s="14">
        <f t="shared" si="1505"/>
        <v>0</v>
      </c>
      <c r="AC4727" s="15">
        <f t="shared" si="1504"/>
        <v>647.4</v>
      </c>
      <c r="AD4727" s="48">
        <f>(ROUND(AC4727-AC4721,1)/AC4721)</f>
        <v>0.17282608695652174</v>
      </c>
    </row>
    <row r="4728" spans="1:30">
      <c r="A4728" s="99" t="s">
        <v>830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500"/>
        <v>179.4</v>
      </c>
      <c r="Y4728" s="14">
        <f t="shared" si="1501"/>
        <v>0</v>
      </c>
      <c r="Z4728" s="14">
        <f t="shared" si="1502"/>
        <v>468</v>
      </c>
      <c r="AA4728" s="14">
        <f t="shared" si="1503"/>
        <v>0</v>
      </c>
      <c r="AB4728" s="14">
        <f t="shared" si="1505"/>
        <v>0</v>
      </c>
      <c r="AC4728" s="15">
        <f t="shared" si="1504"/>
        <v>647.4</v>
      </c>
      <c r="AD4728" s="48">
        <f>(ROUND(AC4728-AC4721,1)/AC4721)</f>
        <v>0.17282608695652174</v>
      </c>
    </row>
    <row r="4729" spans="1:30">
      <c r="A4729" s="99" t="s">
        <v>831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500"/>
        <v>179.4</v>
      </c>
      <c r="Y4729" s="14">
        <f t="shared" si="1501"/>
        <v>0</v>
      </c>
      <c r="Z4729" s="14">
        <f t="shared" si="1502"/>
        <v>0</v>
      </c>
      <c r="AA4729" s="14">
        <f t="shared" si="1503"/>
        <v>468</v>
      </c>
      <c r="AB4729" s="14">
        <f t="shared" si="1505"/>
        <v>0</v>
      </c>
      <c r="AC4729" s="15">
        <f t="shared" si="1504"/>
        <v>647.4</v>
      </c>
      <c r="AD4729" s="48">
        <f>(ROUND(AC4729-AC4721,1)/AC4721)</f>
        <v>0.17282608695652174</v>
      </c>
    </row>
    <row r="4730" spans="1:30">
      <c r="A4730" s="99" t="s">
        <v>832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500"/>
        <v>179.4</v>
      </c>
      <c r="Y4730" s="14">
        <f t="shared" si="1501"/>
        <v>0</v>
      </c>
      <c r="Z4730" s="14">
        <f t="shared" si="1502"/>
        <v>0</v>
      </c>
      <c r="AA4730" s="14">
        <f t="shared" si="1503"/>
        <v>0</v>
      </c>
      <c r="AB4730" s="14">
        <f t="shared" si="1505"/>
        <v>468</v>
      </c>
      <c r="AC4730" s="15">
        <f t="shared" si="1504"/>
        <v>647.4</v>
      </c>
      <c r="AD4730" s="48">
        <f>(ROUND(AC4730-AC4721,1)/AC4721)</f>
        <v>0.17282608695652174</v>
      </c>
    </row>
    <row r="4731" spans="1:30">
      <c r="A4731" s="99" t="s">
        <v>833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500"/>
        <v>634.79999999999995</v>
      </c>
      <c r="Y4731" s="14">
        <f t="shared" si="1501"/>
        <v>0</v>
      </c>
      <c r="Z4731" s="14">
        <f t="shared" si="1502"/>
        <v>0</v>
      </c>
      <c r="AA4731" s="14">
        <f t="shared" si="1503"/>
        <v>0</v>
      </c>
      <c r="AB4731" s="14">
        <f t="shared" si="1505"/>
        <v>0</v>
      </c>
      <c r="AC4731" s="15">
        <f t="shared" si="1504"/>
        <v>634.79999999999995</v>
      </c>
      <c r="AD4731" s="48">
        <f>(ROUND(AC4731-AC4721,1)/AC4721)</f>
        <v>0.15</v>
      </c>
    </row>
    <row r="4732" spans="1:30">
      <c r="A4732" s="99" t="s">
        <v>834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500"/>
        <v>634.79999999999995</v>
      </c>
      <c r="Y4732" s="14">
        <f t="shared" si="1501"/>
        <v>0</v>
      </c>
      <c r="Z4732" s="14">
        <f t="shared" si="1502"/>
        <v>0</v>
      </c>
      <c r="AA4732" s="14">
        <f t="shared" si="1503"/>
        <v>0</v>
      </c>
      <c r="AB4732" s="14">
        <f t="shared" si="1505"/>
        <v>0</v>
      </c>
      <c r="AC4732" s="15">
        <f t="shared" si="1504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500"/>
        <v>634.79999999999995</v>
      </c>
      <c r="Y4733" s="14">
        <f t="shared" si="1501"/>
        <v>0</v>
      </c>
      <c r="Z4733" s="14">
        <f t="shared" si="1502"/>
        <v>0</v>
      </c>
      <c r="AA4733" s="14">
        <f t="shared" si="1503"/>
        <v>0</v>
      </c>
      <c r="AB4733" s="14">
        <f t="shared" si="1505"/>
        <v>0</v>
      </c>
      <c r="AC4733" s="15">
        <f t="shared" si="1504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500"/>
        <v>574.08000000000015</v>
      </c>
      <c r="Y4734" s="14">
        <f t="shared" si="1501"/>
        <v>0</v>
      </c>
      <c r="Z4734" s="14">
        <f t="shared" si="1502"/>
        <v>0</v>
      </c>
      <c r="AA4734" s="14">
        <f t="shared" si="1503"/>
        <v>0</v>
      </c>
      <c r="AB4734" s="14">
        <f t="shared" si="1505"/>
        <v>0</v>
      </c>
      <c r="AC4734" s="15">
        <f t="shared" si="1504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500"/>
        <v>691.84000000000015</v>
      </c>
      <c r="Y4735" s="14">
        <f t="shared" si="1501"/>
        <v>0</v>
      </c>
      <c r="Z4735" s="14">
        <f t="shared" si="1502"/>
        <v>0</v>
      </c>
      <c r="AA4735" s="14">
        <f t="shared" si="1503"/>
        <v>0</v>
      </c>
      <c r="AB4735" s="14">
        <f t="shared" si="1505"/>
        <v>0</v>
      </c>
      <c r="AC4735" s="15">
        <f t="shared" si="1504"/>
        <v>691.8</v>
      </c>
      <c r="AD4735" s="48">
        <f>(ROUND(AC4735-AC4721,1)/AC4721)</f>
        <v>0.25326086956521743</v>
      </c>
    </row>
    <row r="4736" spans="1:30">
      <c r="A4736" s="107"/>
      <c r="B4736" s="148" t="s">
        <v>348</v>
      </c>
      <c r="C4736" s="148"/>
      <c r="D4736" s="148"/>
      <c r="E4736" s="148"/>
      <c r="F4736" s="148"/>
      <c r="G4736" s="148"/>
      <c r="H4736" s="148"/>
      <c r="I4736" s="148"/>
      <c r="J4736" s="148"/>
      <c r="K4736" s="148"/>
      <c r="L4736" s="148"/>
      <c r="M4736" s="148"/>
      <c r="N4736" s="148"/>
      <c r="O4736" s="148"/>
      <c r="P4736" s="148"/>
      <c r="Q4736" s="148"/>
      <c r="R4736" s="148"/>
      <c r="S4736" s="148"/>
      <c r="T4736" s="148"/>
      <c r="U4736" s="148"/>
      <c r="V4736" s="148"/>
      <c r="W4736" s="148"/>
      <c r="X4736" s="148"/>
      <c r="Y4736" s="148"/>
      <c r="Z4736" s="148"/>
      <c r="AA4736" s="148"/>
      <c r="AB4736" s="148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6">N4737+S4737</f>
        <v>585.59999999999991</v>
      </c>
      <c r="Y4737" s="14">
        <f t="shared" ref="Y4737:Y4751" si="1507">O4737+T4737</f>
        <v>0</v>
      </c>
      <c r="Z4737" s="14">
        <f t="shared" ref="Z4737:Z4751" si="1508">P4737+U4737</f>
        <v>0</v>
      </c>
      <c r="AA4737" s="14">
        <f t="shared" ref="AA4737:AA4751" si="1509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801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6"/>
        <v>712.48000000000013</v>
      </c>
      <c r="Y4738" s="14">
        <f t="shared" si="1507"/>
        <v>0</v>
      </c>
      <c r="Z4738" s="14">
        <f t="shared" si="1508"/>
        <v>0</v>
      </c>
      <c r="AA4738" s="14">
        <f t="shared" si="1509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802</v>
      </c>
      <c r="B4739" s="87">
        <v>10</v>
      </c>
      <c r="C4739" s="21" t="s">
        <v>835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6"/>
        <v>551.44000000000005</v>
      </c>
      <c r="Y4739" s="14">
        <f t="shared" si="1507"/>
        <v>0</v>
      </c>
      <c r="Z4739" s="14">
        <f t="shared" si="1508"/>
        <v>0</v>
      </c>
      <c r="AA4739" s="14">
        <f t="shared" si="1509"/>
        <v>0</v>
      </c>
      <c r="AB4739" s="14">
        <f>R4739+W4739</f>
        <v>0</v>
      </c>
      <c r="AC4739" s="15">
        <f t="shared" ref="AC4739:AC4751" si="1510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803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6"/>
        <v>551.44000000000005</v>
      </c>
      <c r="Y4740" s="14">
        <f t="shared" si="1507"/>
        <v>0</v>
      </c>
      <c r="Z4740" s="14">
        <f t="shared" si="1508"/>
        <v>0</v>
      </c>
      <c r="AA4740" s="14">
        <f t="shared" si="1509"/>
        <v>0</v>
      </c>
      <c r="AB4740" s="14">
        <f t="shared" ref="AB4740:AB4752" si="1511">R4740+W4740</f>
        <v>0</v>
      </c>
      <c r="AC4740" s="15">
        <f t="shared" si="1510"/>
        <v>551.4</v>
      </c>
      <c r="AD4740" s="48">
        <f>(ROUND(AC4740-AC4737,1)/AC4737)</f>
        <v>-5.8401639344262297E-2</v>
      </c>
    </row>
    <row r="4741" spans="1:30">
      <c r="A4741" s="99" t="s">
        <v>804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6"/>
        <v>551.44000000000005</v>
      </c>
      <c r="Y4741" s="14">
        <f t="shared" si="1507"/>
        <v>0</v>
      </c>
      <c r="Z4741" s="14">
        <f t="shared" si="1508"/>
        <v>0</v>
      </c>
      <c r="AA4741" s="14">
        <f t="shared" si="1509"/>
        <v>0</v>
      </c>
      <c r="AB4741" s="14">
        <f t="shared" si="1511"/>
        <v>0</v>
      </c>
      <c r="AC4741" s="15">
        <f t="shared" si="1510"/>
        <v>551.4</v>
      </c>
      <c r="AD4741" s="48">
        <f>(ROUND(AC4741-AC4737,1)/AC4737)</f>
        <v>-5.8401639344262297E-2</v>
      </c>
    </row>
    <row r="4742" spans="1:30">
      <c r="A4742" s="99" t="s">
        <v>654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6"/>
        <v>551.44000000000005</v>
      </c>
      <c r="Y4742" s="14">
        <f t="shared" si="1507"/>
        <v>0</v>
      </c>
      <c r="Z4742" s="14">
        <f t="shared" si="1508"/>
        <v>0</v>
      </c>
      <c r="AA4742" s="14">
        <f t="shared" si="1509"/>
        <v>0</v>
      </c>
      <c r="AB4742" s="14">
        <f t="shared" si="1511"/>
        <v>0</v>
      </c>
      <c r="AC4742" s="15">
        <f t="shared" si="1510"/>
        <v>551.4</v>
      </c>
      <c r="AD4742" s="48">
        <f>(ROUND(AC4742-AC4737,1)/AC4737)</f>
        <v>-5.8401639344262297E-2</v>
      </c>
    </row>
    <row r="4743" spans="1:30">
      <c r="A4743" s="99" t="s">
        <v>595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6"/>
        <v>190.32</v>
      </c>
      <c r="Y4743" s="14">
        <f t="shared" si="1507"/>
        <v>457.5</v>
      </c>
      <c r="Z4743" s="14">
        <f t="shared" si="1508"/>
        <v>0</v>
      </c>
      <c r="AA4743" s="14">
        <f t="shared" si="1509"/>
        <v>0</v>
      </c>
      <c r="AB4743" s="14">
        <f t="shared" si="1511"/>
        <v>0</v>
      </c>
      <c r="AC4743" s="15">
        <f t="shared" si="1510"/>
        <v>647.79999999999995</v>
      </c>
      <c r="AD4743" s="48">
        <f>(ROUND(AC4743-AC4737,1)/AC4737)</f>
        <v>0.10621584699453553</v>
      </c>
    </row>
    <row r="4744" spans="1:30">
      <c r="A4744" s="99" t="s">
        <v>830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6"/>
        <v>190.32</v>
      </c>
      <c r="Y4744" s="14">
        <f t="shared" si="1507"/>
        <v>0</v>
      </c>
      <c r="Z4744" s="14">
        <f t="shared" si="1508"/>
        <v>457.5</v>
      </c>
      <c r="AA4744" s="14">
        <f t="shared" si="1509"/>
        <v>0</v>
      </c>
      <c r="AB4744" s="14">
        <f t="shared" si="1511"/>
        <v>0</v>
      </c>
      <c r="AC4744" s="15">
        <f t="shared" si="1510"/>
        <v>647.79999999999995</v>
      </c>
      <c r="AD4744" s="48">
        <f>(ROUND(AC4744-AC4737,1)/AC4737)</f>
        <v>0.10621584699453553</v>
      </c>
    </row>
    <row r="4745" spans="1:30">
      <c r="A4745" s="99" t="s">
        <v>831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6"/>
        <v>190.32</v>
      </c>
      <c r="Y4745" s="14">
        <f t="shared" si="1507"/>
        <v>0</v>
      </c>
      <c r="Z4745" s="14">
        <f t="shared" si="1508"/>
        <v>0</v>
      </c>
      <c r="AA4745" s="14">
        <f t="shared" si="1509"/>
        <v>457.5</v>
      </c>
      <c r="AB4745" s="14">
        <f t="shared" si="1511"/>
        <v>0</v>
      </c>
      <c r="AC4745" s="15">
        <f t="shared" si="1510"/>
        <v>647.79999999999995</v>
      </c>
      <c r="AD4745" s="48">
        <f>(ROUND(AC4745-AC4737,1)/AC4737)</f>
        <v>0.10621584699453553</v>
      </c>
    </row>
    <row r="4746" spans="1:30">
      <c r="A4746" s="99" t="s">
        <v>832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6"/>
        <v>190.32</v>
      </c>
      <c r="Y4746" s="14">
        <f t="shared" si="1507"/>
        <v>0</v>
      </c>
      <c r="Z4746" s="14">
        <f t="shared" si="1508"/>
        <v>0</v>
      </c>
      <c r="AA4746" s="14">
        <f t="shared" si="1509"/>
        <v>0</v>
      </c>
      <c r="AB4746" s="14">
        <f t="shared" si="1511"/>
        <v>457.5</v>
      </c>
      <c r="AC4746" s="15">
        <f t="shared" si="1510"/>
        <v>647.79999999999995</v>
      </c>
      <c r="AD4746" s="48">
        <f>(ROUND(AC4746-AC4737,1)/AC4737)</f>
        <v>0.10621584699453553</v>
      </c>
    </row>
    <row r="4747" spans="1:30">
      <c r="A4747" s="99" t="s">
        <v>833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506"/>
        <v>677.1</v>
      </c>
      <c r="Y4747" s="14">
        <f t="shared" si="1507"/>
        <v>0</v>
      </c>
      <c r="Z4747" s="14">
        <f t="shared" si="1508"/>
        <v>0</v>
      </c>
      <c r="AA4747" s="14">
        <f t="shared" si="1509"/>
        <v>0</v>
      </c>
      <c r="AB4747" s="14">
        <f t="shared" si="1511"/>
        <v>0</v>
      </c>
      <c r="AC4747" s="15">
        <f t="shared" si="1510"/>
        <v>677.1</v>
      </c>
      <c r="AD4747" s="48">
        <f>(ROUND(AC4747-AC4737,1)/AC4737)</f>
        <v>0.15625</v>
      </c>
    </row>
    <row r="4748" spans="1:30">
      <c r="A4748" s="99" t="s">
        <v>834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6"/>
        <v>677.1</v>
      </c>
      <c r="Y4748" s="14">
        <f t="shared" si="1507"/>
        <v>0</v>
      </c>
      <c r="Z4748" s="14">
        <f t="shared" si="1508"/>
        <v>0</v>
      </c>
      <c r="AA4748" s="14">
        <f t="shared" si="1509"/>
        <v>0</v>
      </c>
      <c r="AB4748" s="14">
        <f t="shared" si="1511"/>
        <v>0</v>
      </c>
      <c r="AC4748" s="15">
        <f t="shared" si="1510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6"/>
        <v>677.1</v>
      </c>
      <c r="Y4749" s="14">
        <f t="shared" si="1507"/>
        <v>0</v>
      </c>
      <c r="Z4749" s="14">
        <f t="shared" si="1508"/>
        <v>0</v>
      </c>
      <c r="AA4749" s="14">
        <f t="shared" si="1509"/>
        <v>0</v>
      </c>
      <c r="AB4749" s="14">
        <f t="shared" si="1511"/>
        <v>0</v>
      </c>
      <c r="AC4749" s="15">
        <f t="shared" si="1510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6"/>
        <v>687.10400000000004</v>
      </c>
      <c r="Y4750" s="14">
        <f t="shared" si="1507"/>
        <v>0</v>
      </c>
      <c r="Z4750" s="14">
        <f t="shared" si="1508"/>
        <v>0</v>
      </c>
      <c r="AA4750" s="14">
        <f t="shared" si="1509"/>
        <v>0</v>
      </c>
      <c r="AB4750" s="14">
        <f t="shared" si="1511"/>
        <v>0</v>
      </c>
      <c r="AC4750" s="15">
        <f t="shared" si="1510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6"/>
        <v>687.10400000000004</v>
      </c>
      <c r="Y4751" s="14">
        <f t="shared" si="1507"/>
        <v>0</v>
      </c>
      <c r="Z4751" s="14">
        <f t="shared" si="1508"/>
        <v>0</v>
      </c>
      <c r="AA4751" s="14">
        <f t="shared" si="1509"/>
        <v>0</v>
      </c>
      <c r="AB4751" s="14">
        <f t="shared" si="1511"/>
        <v>0</v>
      </c>
      <c r="AC4751" s="15">
        <f t="shared" si="1510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12">N4752+S4752</f>
        <v>582.40000000000009</v>
      </c>
      <c r="Y4752" s="52">
        <f t="shared" ref="Y4752:Y4857" si="1513">O4752+T4752</f>
        <v>0</v>
      </c>
      <c r="Z4752" s="52">
        <f t="shared" ref="Z4752:Z4857" si="1514">P4752+U4752</f>
        <v>0</v>
      </c>
      <c r="AA4752" s="52">
        <f t="shared" ref="AA4752:AA4857" si="1515">Q4752+V4752</f>
        <v>0</v>
      </c>
      <c r="AB4752" s="52">
        <f t="shared" si="1511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801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12"/>
        <v>672.00000000000011</v>
      </c>
      <c r="Y4753" s="14">
        <f t="shared" si="1513"/>
        <v>0</v>
      </c>
      <c r="Z4753" s="14">
        <f t="shared" si="1514"/>
        <v>0</v>
      </c>
      <c r="AA4753" s="14">
        <f t="shared" si="1515"/>
        <v>0</v>
      </c>
      <c r="AB4753" s="14">
        <f t="shared" ref="AB4753:AB4769" si="1516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802</v>
      </c>
      <c r="B4754" s="89">
        <v>12</v>
      </c>
      <c r="C4754" s="21" t="s">
        <v>835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12"/>
        <v>546.56000000000006</v>
      </c>
      <c r="Y4754" s="14">
        <f t="shared" si="1513"/>
        <v>0</v>
      </c>
      <c r="Z4754" s="14">
        <f t="shared" si="1514"/>
        <v>0</v>
      </c>
      <c r="AA4754" s="14">
        <f t="shared" si="1515"/>
        <v>0</v>
      </c>
      <c r="AB4754" s="14">
        <f t="shared" si="1516"/>
        <v>0</v>
      </c>
      <c r="AC4754" s="15">
        <f t="shared" ref="AC4754:AC4766" si="1517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803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12"/>
        <v>546.56000000000006</v>
      </c>
      <c r="Y4755" s="14">
        <f t="shared" si="1513"/>
        <v>0</v>
      </c>
      <c r="Z4755" s="14">
        <f t="shared" si="1514"/>
        <v>0</v>
      </c>
      <c r="AA4755" s="14">
        <f t="shared" si="1515"/>
        <v>0</v>
      </c>
      <c r="AB4755" s="14">
        <f t="shared" si="1516"/>
        <v>0</v>
      </c>
      <c r="AC4755" s="15">
        <f t="shared" si="1517"/>
        <v>546.6</v>
      </c>
      <c r="AD4755" s="48">
        <f>(ROUND(AC4755-AC4752,1)/AC4752)</f>
        <v>-6.1469780219780217E-2</v>
      </c>
    </row>
    <row r="4756" spans="1:30">
      <c r="A4756" s="99" t="s">
        <v>804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12"/>
        <v>546.56000000000006</v>
      </c>
      <c r="Y4756" s="14">
        <f t="shared" si="1513"/>
        <v>0</v>
      </c>
      <c r="Z4756" s="14">
        <f t="shared" si="1514"/>
        <v>0</v>
      </c>
      <c r="AA4756" s="14">
        <f t="shared" si="1515"/>
        <v>0</v>
      </c>
      <c r="AB4756" s="14">
        <f t="shared" si="1516"/>
        <v>0</v>
      </c>
      <c r="AC4756" s="15">
        <f t="shared" si="1517"/>
        <v>546.6</v>
      </c>
      <c r="AD4756" s="48">
        <f>(ROUND(AC4756-AC4752,1)/AC4752)</f>
        <v>-6.1469780219780217E-2</v>
      </c>
    </row>
    <row r="4757" spans="1:30">
      <c r="A4757" s="99" t="s">
        <v>654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12"/>
        <v>546.56000000000006</v>
      </c>
      <c r="Y4757" s="14">
        <f t="shared" si="1513"/>
        <v>0</v>
      </c>
      <c r="Z4757" s="14">
        <f t="shared" si="1514"/>
        <v>0</v>
      </c>
      <c r="AA4757" s="14">
        <f t="shared" si="1515"/>
        <v>0</v>
      </c>
      <c r="AB4757" s="14">
        <f t="shared" si="1516"/>
        <v>0</v>
      </c>
      <c r="AC4757" s="15">
        <f t="shared" si="1517"/>
        <v>546.6</v>
      </c>
      <c r="AD4757" s="48">
        <f>(ROUND(AC4757-AC4752,1)/AC4752)</f>
        <v>-6.1469780219780217E-2</v>
      </c>
    </row>
    <row r="4758" spans="1:30">
      <c r="A4758" s="99" t="s">
        <v>595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12"/>
        <v>189.27999999999997</v>
      </c>
      <c r="Y4758" s="14">
        <f t="shared" si="1513"/>
        <v>453.59999999999997</v>
      </c>
      <c r="Z4758" s="14">
        <f t="shared" si="1514"/>
        <v>0</v>
      </c>
      <c r="AA4758" s="14">
        <f t="shared" si="1515"/>
        <v>0</v>
      </c>
      <c r="AB4758" s="14">
        <f t="shared" si="1516"/>
        <v>0</v>
      </c>
      <c r="AC4758" s="15">
        <f t="shared" si="1517"/>
        <v>642.9</v>
      </c>
      <c r="AD4758" s="48">
        <f>(ROUND(AC4758-AC4752,1)/AC4752)</f>
        <v>0.10388049450549451</v>
      </c>
    </row>
    <row r="4759" spans="1:30">
      <c r="A4759" s="99" t="s">
        <v>830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12"/>
        <v>189.27999999999997</v>
      </c>
      <c r="Y4759" s="14">
        <f t="shared" si="1513"/>
        <v>0</v>
      </c>
      <c r="Z4759" s="14">
        <f t="shared" si="1514"/>
        <v>453.59999999999997</v>
      </c>
      <c r="AA4759" s="14">
        <f t="shared" si="1515"/>
        <v>0</v>
      </c>
      <c r="AB4759" s="14">
        <f t="shared" si="1516"/>
        <v>0</v>
      </c>
      <c r="AC4759" s="15">
        <f t="shared" si="1517"/>
        <v>642.9</v>
      </c>
      <c r="AD4759" s="48">
        <f>(ROUND(AC4759-AC4752,1)/AC4752)</f>
        <v>0.10388049450549451</v>
      </c>
    </row>
    <row r="4760" spans="1:30">
      <c r="A4760" s="99" t="s">
        <v>831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12"/>
        <v>189.27999999999997</v>
      </c>
      <c r="Y4760" s="14">
        <f t="shared" si="1513"/>
        <v>0</v>
      </c>
      <c r="Z4760" s="14">
        <f t="shared" si="1514"/>
        <v>0</v>
      </c>
      <c r="AA4760" s="14">
        <f t="shared" si="1515"/>
        <v>453.59999999999997</v>
      </c>
      <c r="AB4760" s="14">
        <f t="shared" si="1516"/>
        <v>0</v>
      </c>
      <c r="AC4760" s="15">
        <f t="shared" si="1517"/>
        <v>642.9</v>
      </c>
      <c r="AD4760" s="48">
        <f>(ROUND(AC4760-AC4752,1)/AC4752)</f>
        <v>0.10388049450549451</v>
      </c>
    </row>
    <row r="4761" spans="1:30">
      <c r="A4761" s="99" t="s">
        <v>832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12"/>
        <v>189.27999999999997</v>
      </c>
      <c r="Y4761" s="14">
        <f t="shared" si="1513"/>
        <v>0</v>
      </c>
      <c r="Z4761" s="14">
        <f t="shared" si="1514"/>
        <v>0</v>
      </c>
      <c r="AA4761" s="14">
        <f t="shared" si="1515"/>
        <v>0</v>
      </c>
      <c r="AB4761" s="14">
        <f t="shared" si="1516"/>
        <v>453.59999999999997</v>
      </c>
      <c r="AC4761" s="15">
        <f t="shared" si="1517"/>
        <v>642.9</v>
      </c>
      <c r="AD4761" s="48">
        <f>(ROUND(AC4761-AC4752,1)/AC4752)</f>
        <v>0.10388049450549451</v>
      </c>
    </row>
    <row r="4762" spans="1:30">
      <c r="A4762" s="99" t="s">
        <v>833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512"/>
        <v>672</v>
      </c>
      <c r="Y4762" s="14">
        <f t="shared" si="1513"/>
        <v>0</v>
      </c>
      <c r="Z4762" s="14">
        <f t="shared" si="1514"/>
        <v>0</v>
      </c>
      <c r="AA4762" s="14">
        <f t="shared" si="1515"/>
        <v>0</v>
      </c>
      <c r="AB4762" s="14">
        <f t="shared" si="1516"/>
        <v>0</v>
      </c>
      <c r="AC4762" s="15">
        <f t="shared" si="1517"/>
        <v>672</v>
      </c>
      <c r="AD4762" s="48">
        <f>(ROUND(AC4762-AC4752,1)/AC4752)</f>
        <v>0.15384615384615385</v>
      </c>
    </row>
    <row r="4763" spans="1:30">
      <c r="A4763" s="99" t="s">
        <v>834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12"/>
        <v>672</v>
      </c>
      <c r="Y4763" s="14">
        <f t="shared" si="1513"/>
        <v>0</v>
      </c>
      <c r="Z4763" s="14">
        <f t="shared" si="1514"/>
        <v>0</v>
      </c>
      <c r="AA4763" s="14">
        <f t="shared" si="1515"/>
        <v>0</v>
      </c>
      <c r="AB4763" s="14">
        <f t="shared" si="1516"/>
        <v>0</v>
      </c>
      <c r="AC4763" s="15">
        <f t="shared" si="1517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12"/>
        <v>672</v>
      </c>
      <c r="Y4764" s="14">
        <f t="shared" si="1513"/>
        <v>0</v>
      </c>
      <c r="Z4764" s="14">
        <f t="shared" si="1514"/>
        <v>0</v>
      </c>
      <c r="AA4764" s="14">
        <f t="shared" si="1515"/>
        <v>0</v>
      </c>
      <c r="AB4764" s="14">
        <f t="shared" si="1516"/>
        <v>0</v>
      </c>
      <c r="AC4764" s="15">
        <f t="shared" si="1517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12"/>
        <v>735.6160000000001</v>
      </c>
      <c r="Y4765" s="14">
        <f t="shared" si="1513"/>
        <v>0</v>
      </c>
      <c r="Z4765" s="14">
        <f t="shared" si="1514"/>
        <v>0</v>
      </c>
      <c r="AA4765" s="14">
        <f t="shared" si="1515"/>
        <v>0</v>
      </c>
      <c r="AB4765" s="14">
        <f t="shared" si="1516"/>
        <v>0</v>
      </c>
      <c r="AC4765" s="15">
        <f t="shared" si="1517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12"/>
        <v>631.68000000000006</v>
      </c>
      <c r="Y4766" s="14">
        <f t="shared" si="1513"/>
        <v>0</v>
      </c>
      <c r="Z4766" s="14">
        <f t="shared" si="1514"/>
        <v>0</v>
      </c>
      <c r="AA4766" s="14">
        <f t="shared" si="1515"/>
        <v>0</v>
      </c>
      <c r="AB4766" s="14">
        <f t="shared" si="1516"/>
        <v>0</v>
      </c>
      <c r="AC4766" s="15">
        <f t="shared" si="1517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12"/>
        <v>638</v>
      </c>
      <c r="Y4767" s="52">
        <f t="shared" si="1513"/>
        <v>0</v>
      </c>
      <c r="Z4767" s="52">
        <f t="shared" si="1514"/>
        <v>0</v>
      </c>
      <c r="AA4767" s="52">
        <f t="shared" si="1515"/>
        <v>0</v>
      </c>
      <c r="AB4767" s="52">
        <f t="shared" si="1516"/>
        <v>0</v>
      </c>
      <c r="AC4767" s="53">
        <f>ROUND(X4767+Y4767+Z4767+AA4767+AB4767,1)</f>
        <v>638</v>
      </c>
      <c r="AD4767" s="58"/>
    </row>
    <row r="4768" spans="1:30">
      <c r="A4768" s="99" t="s">
        <v>801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12"/>
        <v>742.4</v>
      </c>
      <c r="Y4768" s="14">
        <f t="shared" si="1513"/>
        <v>0</v>
      </c>
      <c r="Z4768" s="14">
        <f t="shared" si="1514"/>
        <v>0</v>
      </c>
      <c r="AA4768" s="14">
        <f t="shared" si="1515"/>
        <v>0</v>
      </c>
      <c r="AB4768" s="14">
        <f t="shared" si="1516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802</v>
      </c>
      <c r="B4769" s="91">
        <v>0</v>
      </c>
      <c r="C4769" s="21" t="s">
        <v>835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12"/>
        <v>603.20000000000005</v>
      </c>
      <c r="Y4769" s="14">
        <f t="shared" si="1513"/>
        <v>0</v>
      </c>
      <c r="Z4769" s="14">
        <f t="shared" si="1514"/>
        <v>0</v>
      </c>
      <c r="AA4769" s="14">
        <f t="shared" si="1515"/>
        <v>0</v>
      </c>
      <c r="AB4769" s="14">
        <f t="shared" si="1516"/>
        <v>0</v>
      </c>
      <c r="AC4769" s="15">
        <f t="shared" ref="AC4769:AC4781" si="1518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803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12"/>
        <v>603.20000000000005</v>
      </c>
      <c r="Y4770" s="14">
        <f t="shared" si="1513"/>
        <v>0</v>
      </c>
      <c r="Z4770" s="14">
        <f t="shared" si="1514"/>
        <v>0</v>
      </c>
      <c r="AA4770" s="14">
        <f t="shared" si="1515"/>
        <v>0</v>
      </c>
      <c r="AB4770" s="14">
        <f t="shared" ref="AB4770:AB4781" si="1519">R4770+W4770</f>
        <v>0</v>
      </c>
      <c r="AC4770" s="15">
        <f t="shared" si="1518"/>
        <v>603.20000000000005</v>
      </c>
      <c r="AD4770" s="48">
        <f>(ROUND(AC4770-AC4767,1)/AC4767)</f>
        <v>-5.4545454545454543E-2</v>
      </c>
    </row>
    <row r="4771" spans="1:30">
      <c r="A4771" s="99" t="s">
        <v>804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12"/>
        <v>603.20000000000005</v>
      </c>
      <c r="Y4771" s="14">
        <f t="shared" si="1513"/>
        <v>0</v>
      </c>
      <c r="Z4771" s="14">
        <f t="shared" si="1514"/>
        <v>0</v>
      </c>
      <c r="AA4771" s="14">
        <f t="shared" si="1515"/>
        <v>0</v>
      </c>
      <c r="AB4771" s="14">
        <f t="shared" si="1519"/>
        <v>0</v>
      </c>
      <c r="AC4771" s="15">
        <f t="shared" si="1518"/>
        <v>603.20000000000005</v>
      </c>
      <c r="AD4771" s="48">
        <f>(ROUND(AC4771-AC4767,1)/AC4767)</f>
        <v>-5.4545454545454543E-2</v>
      </c>
    </row>
    <row r="4772" spans="1:30">
      <c r="A4772" s="99" t="s">
        <v>654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12"/>
        <v>603.20000000000005</v>
      </c>
      <c r="Y4772" s="14">
        <f t="shared" si="1513"/>
        <v>0</v>
      </c>
      <c r="Z4772" s="14">
        <f t="shared" si="1514"/>
        <v>0</v>
      </c>
      <c r="AA4772" s="14">
        <f t="shared" si="1515"/>
        <v>0</v>
      </c>
      <c r="AB4772" s="14">
        <f t="shared" si="1519"/>
        <v>0</v>
      </c>
      <c r="AC4772" s="15">
        <f t="shared" si="1518"/>
        <v>603.20000000000005</v>
      </c>
      <c r="AD4772" s="48">
        <f>(ROUND(AC4772-AC4767,1)/AC4767)</f>
        <v>-5.4545454545454543E-2</v>
      </c>
    </row>
    <row r="4773" spans="1:30">
      <c r="A4773" s="99" t="s">
        <v>595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12"/>
        <v>208.78000000000003</v>
      </c>
      <c r="Y4773" s="14">
        <f t="shared" si="1513"/>
        <v>495.9</v>
      </c>
      <c r="Z4773" s="14">
        <f t="shared" si="1514"/>
        <v>0</v>
      </c>
      <c r="AA4773" s="14">
        <f t="shared" si="1515"/>
        <v>0</v>
      </c>
      <c r="AB4773" s="14">
        <f t="shared" si="1519"/>
        <v>0</v>
      </c>
      <c r="AC4773" s="15">
        <f t="shared" si="1518"/>
        <v>704.7</v>
      </c>
      <c r="AD4773" s="48">
        <f>(ROUND(AC4773-AC4767,1)/AC4767)</f>
        <v>0.10454545454545455</v>
      </c>
    </row>
    <row r="4774" spans="1:30">
      <c r="A4774" s="99" t="s">
        <v>830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12"/>
        <v>208.78000000000003</v>
      </c>
      <c r="Y4774" s="14">
        <f t="shared" si="1513"/>
        <v>0</v>
      </c>
      <c r="Z4774" s="14">
        <f t="shared" si="1514"/>
        <v>495.9</v>
      </c>
      <c r="AA4774" s="14">
        <f t="shared" si="1515"/>
        <v>0</v>
      </c>
      <c r="AB4774" s="14">
        <f t="shared" si="1519"/>
        <v>0</v>
      </c>
      <c r="AC4774" s="15">
        <f t="shared" si="1518"/>
        <v>704.7</v>
      </c>
      <c r="AD4774" s="48">
        <f>(ROUND(AC4774-AC4767,1)/AC4767)</f>
        <v>0.10454545454545455</v>
      </c>
    </row>
    <row r="4775" spans="1:30">
      <c r="A4775" s="99" t="s">
        <v>831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12"/>
        <v>208.78000000000003</v>
      </c>
      <c r="Y4775" s="14">
        <f t="shared" si="1513"/>
        <v>0</v>
      </c>
      <c r="Z4775" s="14">
        <f t="shared" si="1514"/>
        <v>0</v>
      </c>
      <c r="AA4775" s="14">
        <f t="shared" si="1515"/>
        <v>495.9</v>
      </c>
      <c r="AB4775" s="14">
        <f t="shared" si="1519"/>
        <v>0</v>
      </c>
      <c r="AC4775" s="15">
        <f t="shared" si="1518"/>
        <v>704.7</v>
      </c>
      <c r="AD4775" s="48">
        <f>(ROUND(AC4775-AC4767,1)/AC4767)</f>
        <v>0.10454545454545455</v>
      </c>
    </row>
    <row r="4776" spans="1:30">
      <c r="A4776" s="99" t="s">
        <v>832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12"/>
        <v>208.78000000000003</v>
      </c>
      <c r="Y4776" s="14">
        <f t="shared" si="1513"/>
        <v>0</v>
      </c>
      <c r="Z4776" s="14">
        <f t="shared" si="1514"/>
        <v>0</v>
      </c>
      <c r="AA4776" s="14">
        <f t="shared" si="1515"/>
        <v>0</v>
      </c>
      <c r="AB4776" s="14">
        <f t="shared" si="1519"/>
        <v>495.9</v>
      </c>
      <c r="AC4776" s="15">
        <f t="shared" si="1518"/>
        <v>704.7</v>
      </c>
      <c r="AD4776" s="48">
        <f>(ROUND(AC4776-AC4767,1)/AC4767)</f>
        <v>0.10454545454545455</v>
      </c>
    </row>
    <row r="4777" spans="1:30">
      <c r="A4777" s="99" t="s">
        <v>833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512"/>
        <v>739.5</v>
      </c>
      <c r="Y4777" s="14">
        <f t="shared" si="1513"/>
        <v>0</v>
      </c>
      <c r="Z4777" s="14">
        <f t="shared" si="1514"/>
        <v>0</v>
      </c>
      <c r="AA4777" s="14">
        <f t="shared" si="1515"/>
        <v>0</v>
      </c>
      <c r="AB4777" s="14">
        <f t="shared" si="1519"/>
        <v>0</v>
      </c>
      <c r="AC4777" s="15">
        <f t="shared" si="1518"/>
        <v>739.5</v>
      </c>
      <c r="AD4777" s="48">
        <f>(ROUND(AC4777-AC4767,1)/AC4767)</f>
        <v>0.15909090909090909</v>
      </c>
    </row>
    <row r="4778" spans="1:30">
      <c r="A4778" s="99" t="s">
        <v>834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12"/>
        <v>739.5</v>
      </c>
      <c r="Y4778" s="14">
        <f t="shared" si="1513"/>
        <v>0</v>
      </c>
      <c r="Z4778" s="14">
        <f t="shared" si="1514"/>
        <v>0</v>
      </c>
      <c r="AA4778" s="14">
        <f t="shared" si="1515"/>
        <v>0</v>
      </c>
      <c r="AB4778" s="14">
        <f t="shared" si="1519"/>
        <v>0</v>
      </c>
      <c r="AC4778" s="15">
        <f t="shared" si="1518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12"/>
        <v>739.5</v>
      </c>
      <c r="Y4779" s="14">
        <f t="shared" si="1513"/>
        <v>0</v>
      </c>
      <c r="Z4779" s="14">
        <f t="shared" si="1514"/>
        <v>0</v>
      </c>
      <c r="AA4779" s="14">
        <f t="shared" si="1515"/>
        <v>0</v>
      </c>
      <c r="AB4779" s="14">
        <f t="shared" si="1519"/>
        <v>0</v>
      </c>
      <c r="AC4779" s="15">
        <f t="shared" si="1518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12"/>
        <v>679.76</v>
      </c>
      <c r="Y4780" s="14">
        <f t="shared" si="1513"/>
        <v>0</v>
      </c>
      <c r="Z4780" s="14">
        <f t="shared" si="1514"/>
        <v>0</v>
      </c>
      <c r="AA4780" s="14">
        <f t="shared" si="1515"/>
        <v>0</v>
      </c>
      <c r="AB4780" s="14">
        <f t="shared" si="1519"/>
        <v>0</v>
      </c>
      <c r="AC4780" s="15">
        <f t="shared" si="1518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12"/>
        <v>832.88</v>
      </c>
      <c r="Y4781" s="14">
        <f t="shared" si="1513"/>
        <v>0</v>
      </c>
      <c r="Z4781" s="14">
        <f t="shared" si="1514"/>
        <v>0</v>
      </c>
      <c r="AA4781" s="14">
        <f t="shared" si="1515"/>
        <v>0</v>
      </c>
      <c r="AB4781" s="14">
        <f t="shared" si="1519"/>
        <v>0</v>
      </c>
      <c r="AC4781" s="15">
        <f t="shared" si="1518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12"/>
        <v>496</v>
      </c>
      <c r="Y4782" s="52">
        <f t="shared" si="1513"/>
        <v>0</v>
      </c>
      <c r="Z4782" s="52">
        <f t="shared" si="1514"/>
        <v>0</v>
      </c>
      <c r="AA4782" s="52">
        <f t="shared" si="1515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801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20">N4783+S4783</f>
        <v>624.95999999999992</v>
      </c>
      <c r="Y4783" s="14">
        <f t="shared" ref="Y4783:Y4796" si="1521">O4783+T4783</f>
        <v>0</v>
      </c>
      <c r="Z4783" s="14">
        <f t="shared" ref="Z4783:Z4796" si="1522">P4783+U4783</f>
        <v>0</v>
      </c>
      <c r="AA4783" s="14">
        <f t="shared" ref="AA4783:AA4796" si="1523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802</v>
      </c>
      <c r="B4784" s="93">
        <v>12</v>
      </c>
      <c r="C4784" s="21" t="s">
        <v>835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20"/>
        <v>471.2</v>
      </c>
      <c r="Y4784" s="14">
        <f t="shared" si="1521"/>
        <v>0</v>
      </c>
      <c r="Z4784" s="14">
        <f t="shared" si="1522"/>
        <v>0</v>
      </c>
      <c r="AA4784" s="14">
        <f t="shared" si="1523"/>
        <v>0</v>
      </c>
      <c r="AB4784" s="14">
        <f>R4784+W4784</f>
        <v>232</v>
      </c>
      <c r="AC4784" s="15">
        <f t="shared" ref="AC4784:AC4796" si="1524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803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20"/>
        <v>471.2</v>
      </c>
      <c r="Y4785" s="14">
        <f t="shared" si="1521"/>
        <v>0</v>
      </c>
      <c r="Z4785" s="14">
        <f t="shared" si="1522"/>
        <v>0</v>
      </c>
      <c r="AA4785" s="14">
        <f t="shared" si="1523"/>
        <v>0</v>
      </c>
      <c r="AB4785" s="14">
        <f t="shared" ref="AB4785:AB4796" si="1525">R4785+W4785</f>
        <v>232</v>
      </c>
      <c r="AC4785" s="15">
        <f t="shared" si="1524"/>
        <v>703.2</v>
      </c>
      <c r="AD4785" s="48">
        <f>(ROUND(AC4785-AC4782,1)/AC4782)</f>
        <v>-4.4565217391304347E-2</v>
      </c>
    </row>
    <row r="4786" spans="1:30">
      <c r="A4786" s="99" t="s">
        <v>804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20"/>
        <v>471.2</v>
      </c>
      <c r="Y4786" s="14">
        <f t="shared" si="1521"/>
        <v>0</v>
      </c>
      <c r="Z4786" s="14">
        <f t="shared" si="1522"/>
        <v>0</v>
      </c>
      <c r="AA4786" s="14">
        <f t="shared" si="1523"/>
        <v>0</v>
      </c>
      <c r="AB4786" s="14">
        <f t="shared" si="1525"/>
        <v>232</v>
      </c>
      <c r="AC4786" s="15">
        <f t="shared" si="1524"/>
        <v>703.2</v>
      </c>
      <c r="AD4786" s="48">
        <f>(ROUND(AC4786-AC4782,1)/AC4782)</f>
        <v>-4.4565217391304347E-2</v>
      </c>
    </row>
    <row r="4787" spans="1:30">
      <c r="A4787" s="99" t="s">
        <v>654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20"/>
        <v>471.2</v>
      </c>
      <c r="Y4787" s="14">
        <f t="shared" si="1521"/>
        <v>0</v>
      </c>
      <c r="Z4787" s="14">
        <f t="shared" si="1522"/>
        <v>0</v>
      </c>
      <c r="AA4787" s="14">
        <f t="shared" si="1523"/>
        <v>0</v>
      </c>
      <c r="AB4787" s="14">
        <f t="shared" si="1525"/>
        <v>232</v>
      </c>
      <c r="AC4787" s="15">
        <f t="shared" si="1524"/>
        <v>703.2</v>
      </c>
      <c r="AD4787" s="48">
        <f>(ROUND(AC4787-AC4782,1)/AC4782)</f>
        <v>-4.4565217391304347E-2</v>
      </c>
    </row>
    <row r="4788" spans="1:30">
      <c r="A4788" s="99" t="s">
        <v>595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20"/>
        <v>161.19999999999999</v>
      </c>
      <c r="Y4788" s="14">
        <f t="shared" si="1521"/>
        <v>624</v>
      </c>
      <c r="Z4788" s="14">
        <f t="shared" si="1522"/>
        <v>0</v>
      </c>
      <c r="AA4788" s="14">
        <f t="shared" si="1523"/>
        <v>0</v>
      </c>
      <c r="AB4788" s="14">
        <f t="shared" si="1525"/>
        <v>0</v>
      </c>
      <c r="AC4788" s="15">
        <f t="shared" si="1524"/>
        <v>785.2</v>
      </c>
      <c r="AD4788" s="48">
        <f>(ROUND(AC4788-AC4782,1)/AC4782)</f>
        <v>6.6847826086956524E-2</v>
      </c>
    </row>
    <row r="4789" spans="1:30">
      <c r="A4789" s="99" t="s">
        <v>830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20"/>
        <v>161.19999999999999</v>
      </c>
      <c r="Y4789" s="14">
        <f t="shared" si="1521"/>
        <v>0</v>
      </c>
      <c r="Z4789" s="14">
        <f t="shared" si="1522"/>
        <v>624</v>
      </c>
      <c r="AA4789" s="14">
        <f t="shared" si="1523"/>
        <v>0</v>
      </c>
      <c r="AB4789" s="14">
        <f t="shared" si="1525"/>
        <v>0</v>
      </c>
      <c r="AC4789" s="15">
        <f t="shared" si="1524"/>
        <v>785.2</v>
      </c>
      <c r="AD4789" s="48">
        <f>(ROUND(AC4789-AC4782,1)/AC4782)</f>
        <v>6.6847826086956524E-2</v>
      </c>
    </row>
    <row r="4790" spans="1:30">
      <c r="A4790" s="99" t="s">
        <v>831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20"/>
        <v>161.19999999999999</v>
      </c>
      <c r="Y4790" s="14">
        <f t="shared" si="1521"/>
        <v>0</v>
      </c>
      <c r="Z4790" s="14">
        <f t="shared" si="1522"/>
        <v>0</v>
      </c>
      <c r="AA4790" s="14">
        <f t="shared" si="1523"/>
        <v>624</v>
      </c>
      <c r="AB4790" s="14">
        <f t="shared" si="1525"/>
        <v>0</v>
      </c>
      <c r="AC4790" s="15">
        <f t="shared" si="1524"/>
        <v>785.2</v>
      </c>
      <c r="AD4790" s="48">
        <f>(ROUND(AC4790-AC4782,1)/AC4782)</f>
        <v>6.6847826086956524E-2</v>
      </c>
    </row>
    <row r="4791" spans="1:30">
      <c r="A4791" s="99" t="s">
        <v>832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20"/>
        <v>161.19999999999999</v>
      </c>
      <c r="Y4791" s="14">
        <f t="shared" si="1521"/>
        <v>0</v>
      </c>
      <c r="Z4791" s="14">
        <f t="shared" si="1522"/>
        <v>0</v>
      </c>
      <c r="AA4791" s="14">
        <f t="shared" si="1523"/>
        <v>0</v>
      </c>
      <c r="AB4791" s="14">
        <f t="shared" si="1525"/>
        <v>624</v>
      </c>
      <c r="AC4791" s="15">
        <f t="shared" si="1524"/>
        <v>785.2</v>
      </c>
      <c r="AD4791" s="48">
        <f>(ROUND(AC4791-AC4782,1)/AC4782)</f>
        <v>6.6847826086956524E-2</v>
      </c>
    </row>
    <row r="4792" spans="1:30">
      <c r="A4792" s="99" t="s">
        <v>833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520"/>
        <v>558</v>
      </c>
      <c r="Y4792" s="14">
        <f t="shared" si="1521"/>
        <v>0</v>
      </c>
      <c r="Z4792" s="14">
        <f t="shared" si="1522"/>
        <v>0</v>
      </c>
      <c r="AA4792" s="14">
        <f t="shared" si="1523"/>
        <v>0</v>
      </c>
      <c r="AB4792" s="14">
        <f t="shared" si="1525"/>
        <v>300</v>
      </c>
      <c r="AC4792" s="15">
        <f t="shared" si="1524"/>
        <v>858</v>
      </c>
      <c r="AD4792" s="48">
        <f>(ROUND(AC4792-AC4782,1)/AC4782)</f>
        <v>0.16576086956521738</v>
      </c>
    </row>
    <row r="4793" spans="1:30">
      <c r="A4793" s="99" t="s">
        <v>834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20"/>
        <v>810</v>
      </c>
      <c r="Y4793" s="14">
        <f t="shared" si="1521"/>
        <v>0</v>
      </c>
      <c r="Z4793" s="14">
        <f t="shared" si="1522"/>
        <v>0</v>
      </c>
      <c r="AA4793" s="14">
        <f t="shared" si="1523"/>
        <v>0</v>
      </c>
      <c r="AB4793" s="14">
        <f t="shared" si="1525"/>
        <v>0</v>
      </c>
      <c r="AC4793" s="15">
        <f t="shared" si="1524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20"/>
        <v>810</v>
      </c>
      <c r="Y4794" s="14">
        <f t="shared" si="1521"/>
        <v>0</v>
      </c>
      <c r="Z4794" s="14">
        <f t="shared" si="1522"/>
        <v>0</v>
      </c>
      <c r="AA4794" s="14">
        <f t="shared" si="1523"/>
        <v>0</v>
      </c>
      <c r="AB4794" s="14">
        <f t="shared" si="1525"/>
        <v>0</v>
      </c>
      <c r="AC4794" s="15">
        <f t="shared" si="1524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20"/>
        <v>689.44</v>
      </c>
      <c r="Y4795" s="14">
        <f t="shared" si="1521"/>
        <v>0</v>
      </c>
      <c r="Z4795" s="14">
        <f t="shared" si="1522"/>
        <v>0</v>
      </c>
      <c r="AA4795" s="14">
        <f t="shared" si="1523"/>
        <v>0</v>
      </c>
      <c r="AB4795" s="14">
        <f t="shared" si="1525"/>
        <v>192</v>
      </c>
      <c r="AC4795" s="15">
        <f t="shared" si="1524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20"/>
        <v>598.17599999999993</v>
      </c>
      <c r="Y4796" s="14">
        <f t="shared" si="1521"/>
        <v>0</v>
      </c>
      <c r="Z4796" s="14">
        <f t="shared" si="1522"/>
        <v>0</v>
      </c>
      <c r="AA4796" s="14">
        <f t="shared" si="1523"/>
        <v>0</v>
      </c>
      <c r="AB4796" s="14">
        <f t="shared" si="1525"/>
        <v>192</v>
      </c>
      <c r="AC4796" s="15">
        <f t="shared" si="1524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526">N4797+S4797</f>
        <v>672</v>
      </c>
      <c r="Y4797" s="52">
        <f t="shared" ref="Y4797:Y4811" si="1527">O4797+T4797</f>
        <v>0</v>
      </c>
      <c r="Z4797" s="52">
        <f t="shared" ref="Z4797:Z4811" si="1528">P4797+U4797</f>
        <v>0</v>
      </c>
      <c r="AA4797" s="52">
        <f t="shared" ref="AA4797:AA4811" si="1529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801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526"/>
        <v>806.4</v>
      </c>
      <c r="Y4798" s="14">
        <f t="shared" si="1527"/>
        <v>0</v>
      </c>
      <c r="Z4798" s="14">
        <f t="shared" si="1528"/>
        <v>0</v>
      </c>
      <c r="AA4798" s="14">
        <f t="shared" si="1529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802</v>
      </c>
      <c r="B4799" s="91">
        <v>20</v>
      </c>
      <c r="C4799" s="21" t="s">
        <v>835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526"/>
        <v>628.79999999999995</v>
      </c>
      <c r="Y4799" s="14">
        <f t="shared" si="1527"/>
        <v>0</v>
      </c>
      <c r="Z4799" s="14">
        <f t="shared" si="1528"/>
        <v>0</v>
      </c>
      <c r="AA4799" s="14">
        <f t="shared" si="1529"/>
        <v>0</v>
      </c>
      <c r="AB4799" s="14">
        <f>R4799+W4799</f>
        <v>0</v>
      </c>
      <c r="AC4799" s="15">
        <f t="shared" ref="AC4799:AC4811" si="1530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803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526"/>
        <v>628.79999999999995</v>
      </c>
      <c r="Y4800" s="14">
        <f t="shared" si="1527"/>
        <v>0</v>
      </c>
      <c r="Z4800" s="14">
        <f t="shared" si="1528"/>
        <v>0</v>
      </c>
      <c r="AA4800" s="14">
        <f t="shared" si="1529"/>
        <v>0</v>
      </c>
      <c r="AB4800" s="14">
        <f t="shared" ref="AB4800:AB4811" si="1531">R4800+W4800</f>
        <v>0</v>
      </c>
      <c r="AC4800" s="15">
        <f t="shared" si="1530"/>
        <v>628.79999999999995</v>
      </c>
      <c r="AD4800" s="48">
        <f>(ROUND(AC4800-AC4797,1)/AC4797)</f>
        <v>-6.4285714285714293E-2</v>
      </c>
    </row>
    <row r="4801" spans="1:30">
      <c r="A4801" s="99" t="s">
        <v>804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6"/>
        <v>628.79999999999995</v>
      </c>
      <c r="Y4801" s="14">
        <f t="shared" si="1527"/>
        <v>0</v>
      </c>
      <c r="Z4801" s="14">
        <f t="shared" si="1528"/>
        <v>0</v>
      </c>
      <c r="AA4801" s="14">
        <f t="shared" si="1529"/>
        <v>0</v>
      </c>
      <c r="AB4801" s="14">
        <f t="shared" si="1531"/>
        <v>0</v>
      </c>
      <c r="AC4801" s="15">
        <f t="shared" si="1530"/>
        <v>628.79999999999995</v>
      </c>
      <c r="AD4801" s="48">
        <f>(ROUND(AC4801-AC4797,1)/AC4797)</f>
        <v>-6.4285714285714293E-2</v>
      </c>
    </row>
    <row r="4802" spans="1:30">
      <c r="A4802" s="99" t="s">
        <v>654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6"/>
        <v>628.79999999999995</v>
      </c>
      <c r="Y4802" s="14">
        <f t="shared" si="1527"/>
        <v>0</v>
      </c>
      <c r="Z4802" s="14">
        <f t="shared" si="1528"/>
        <v>0</v>
      </c>
      <c r="AA4802" s="14">
        <f t="shared" si="1529"/>
        <v>0</v>
      </c>
      <c r="AB4802" s="14">
        <f t="shared" si="1531"/>
        <v>0</v>
      </c>
      <c r="AC4802" s="15">
        <f t="shared" si="1530"/>
        <v>628.79999999999995</v>
      </c>
      <c r="AD4802" s="48">
        <f>(ROUND(AC4802-AC4797,1)/AC4797)</f>
        <v>-6.4285714285714293E-2</v>
      </c>
    </row>
    <row r="4803" spans="1:30">
      <c r="A4803" s="99" t="s">
        <v>595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6"/>
        <v>218.4</v>
      </c>
      <c r="Y4803" s="14">
        <f t="shared" si="1527"/>
        <v>524.40000000000009</v>
      </c>
      <c r="Z4803" s="14">
        <f t="shared" si="1528"/>
        <v>0</v>
      </c>
      <c r="AA4803" s="14">
        <f t="shared" si="1529"/>
        <v>0</v>
      </c>
      <c r="AB4803" s="14">
        <f t="shared" si="1531"/>
        <v>0</v>
      </c>
      <c r="AC4803" s="15">
        <f t="shared" si="1530"/>
        <v>742.8</v>
      </c>
      <c r="AD4803" s="48">
        <f>(ROUND(AC4803-AC4797,1)/AC4797)</f>
        <v>0.10535714285714286</v>
      </c>
    </row>
    <row r="4804" spans="1:30">
      <c r="A4804" s="99" t="s">
        <v>830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6"/>
        <v>218.4</v>
      </c>
      <c r="Y4804" s="14">
        <f t="shared" si="1527"/>
        <v>0</v>
      </c>
      <c r="Z4804" s="14">
        <f t="shared" si="1528"/>
        <v>524.40000000000009</v>
      </c>
      <c r="AA4804" s="14">
        <f t="shared" si="1529"/>
        <v>0</v>
      </c>
      <c r="AB4804" s="14">
        <f t="shared" si="1531"/>
        <v>0</v>
      </c>
      <c r="AC4804" s="15">
        <f t="shared" si="1530"/>
        <v>742.8</v>
      </c>
      <c r="AD4804" s="48">
        <f>(ROUND(AC4804-AC4797,1)/AC4797)</f>
        <v>0.10535714285714286</v>
      </c>
    </row>
    <row r="4805" spans="1:30">
      <c r="A4805" s="99" t="s">
        <v>831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526"/>
        <v>218.4</v>
      </c>
      <c r="Y4805" s="14">
        <f t="shared" si="1527"/>
        <v>0</v>
      </c>
      <c r="Z4805" s="14">
        <f t="shared" si="1528"/>
        <v>0</v>
      </c>
      <c r="AA4805" s="14">
        <f t="shared" si="1529"/>
        <v>524.40000000000009</v>
      </c>
      <c r="AB4805" s="14">
        <f t="shared" si="1531"/>
        <v>0</v>
      </c>
      <c r="AC4805" s="15">
        <f t="shared" si="1530"/>
        <v>742.8</v>
      </c>
      <c r="AD4805" s="48">
        <f>(ROUND(AC4805-AC4797,1)/AC4797)</f>
        <v>0.10535714285714286</v>
      </c>
    </row>
    <row r="4806" spans="1:30">
      <c r="A4806" s="99" t="s">
        <v>832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526"/>
        <v>218.4</v>
      </c>
      <c r="Y4806" s="14">
        <f t="shared" si="1527"/>
        <v>0</v>
      </c>
      <c r="Z4806" s="14">
        <f t="shared" si="1528"/>
        <v>0</v>
      </c>
      <c r="AA4806" s="14">
        <f t="shared" si="1529"/>
        <v>0</v>
      </c>
      <c r="AB4806" s="14">
        <f t="shared" si="1531"/>
        <v>524.40000000000009</v>
      </c>
      <c r="AC4806" s="15">
        <f t="shared" si="1530"/>
        <v>742.8</v>
      </c>
      <c r="AD4806" s="48">
        <f>(ROUND(AC4806-AC4797,1)/AC4797)</f>
        <v>0.10535714285714286</v>
      </c>
    </row>
    <row r="4807" spans="1:30">
      <c r="A4807" s="99" t="s">
        <v>833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526"/>
        <v>864</v>
      </c>
      <c r="Y4807" s="14">
        <f t="shared" si="1527"/>
        <v>0</v>
      </c>
      <c r="Z4807" s="14">
        <f t="shared" si="1528"/>
        <v>0</v>
      </c>
      <c r="AA4807" s="14">
        <f t="shared" si="1529"/>
        <v>0</v>
      </c>
      <c r="AB4807" s="14">
        <f t="shared" si="1531"/>
        <v>0</v>
      </c>
      <c r="AC4807" s="15">
        <f t="shared" si="1530"/>
        <v>864</v>
      </c>
      <c r="AD4807" s="48">
        <f>(ROUND(AC4807-AC4797,1)/AC4797)</f>
        <v>0.2857142857142857</v>
      </c>
    </row>
    <row r="4808" spans="1:30">
      <c r="A4808" s="99" t="s">
        <v>834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526"/>
        <v>714</v>
      </c>
      <c r="Y4808" s="14">
        <f t="shared" si="1527"/>
        <v>0</v>
      </c>
      <c r="Z4808" s="14">
        <f t="shared" si="1528"/>
        <v>0</v>
      </c>
      <c r="AA4808" s="14">
        <f t="shared" si="1529"/>
        <v>0</v>
      </c>
      <c r="AB4808" s="14">
        <f t="shared" si="1531"/>
        <v>0</v>
      </c>
      <c r="AC4808" s="15">
        <f t="shared" si="1530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6"/>
        <v>714</v>
      </c>
      <c r="Y4809" s="14">
        <f t="shared" si="1527"/>
        <v>0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6"/>
        <v>785.28</v>
      </c>
      <c r="Y4810" s="14">
        <f t="shared" si="1527"/>
        <v>0</v>
      </c>
      <c r="Z4810" s="14">
        <f t="shared" si="1528"/>
        <v>0</v>
      </c>
      <c r="AA4810" s="14">
        <f t="shared" si="1529"/>
        <v>0</v>
      </c>
      <c r="AB4810" s="14">
        <f t="shared" si="1531"/>
        <v>0</v>
      </c>
      <c r="AC4810" s="15">
        <f t="shared" si="1530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6"/>
        <v>785.28</v>
      </c>
      <c r="Y4811" s="14">
        <f t="shared" si="1527"/>
        <v>0</v>
      </c>
      <c r="Z4811" s="14">
        <f t="shared" si="1528"/>
        <v>0</v>
      </c>
      <c r="AA4811" s="14">
        <f t="shared" si="1529"/>
        <v>0</v>
      </c>
      <c r="AB4811" s="14">
        <f t="shared" si="1531"/>
        <v>0</v>
      </c>
      <c r="AC4811" s="15">
        <f t="shared" si="1530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12"/>
        <v>547.19999999999993</v>
      </c>
      <c r="Y4812" s="52">
        <f t="shared" si="1513"/>
        <v>0</v>
      </c>
      <c r="Z4812" s="52">
        <f t="shared" si="1514"/>
        <v>0</v>
      </c>
      <c r="AA4812" s="52">
        <f t="shared" si="1515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801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12"/>
        <v>674.88</v>
      </c>
      <c r="Y4813" s="14">
        <f t="shared" si="1513"/>
        <v>0</v>
      </c>
      <c r="Z4813" s="14">
        <f t="shared" si="1514"/>
        <v>0</v>
      </c>
      <c r="AA4813" s="14">
        <f t="shared" si="1515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802</v>
      </c>
      <c r="B4814" s="93">
        <v>30</v>
      </c>
      <c r="C4814" s="21" t="s">
        <v>835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12"/>
        <v>515.28</v>
      </c>
      <c r="Y4814" s="14">
        <f t="shared" si="1513"/>
        <v>0</v>
      </c>
      <c r="Z4814" s="14">
        <f t="shared" si="1514"/>
        <v>0</v>
      </c>
      <c r="AA4814" s="14">
        <f t="shared" si="1515"/>
        <v>200</v>
      </c>
      <c r="AB4814" s="14">
        <f>R4814+W4814</f>
        <v>0</v>
      </c>
      <c r="AC4814" s="15">
        <f t="shared" ref="AC4814:AC4826" si="1532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803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12"/>
        <v>515.28</v>
      </c>
      <c r="Y4815" s="14">
        <f t="shared" si="1513"/>
        <v>0</v>
      </c>
      <c r="Z4815" s="14">
        <f t="shared" si="1514"/>
        <v>0</v>
      </c>
      <c r="AA4815" s="14">
        <f t="shared" si="1515"/>
        <v>200</v>
      </c>
      <c r="AB4815" s="14">
        <f t="shared" ref="AB4815:AB4826" si="1533">R4815+W4815</f>
        <v>0</v>
      </c>
      <c r="AC4815" s="15">
        <f t="shared" si="1532"/>
        <v>715.3</v>
      </c>
      <c r="AD4815" s="48">
        <f>(ROUND(AC4815-AC4812,1)/AC4812)</f>
        <v>-4.2692719486081367E-2</v>
      </c>
    </row>
    <row r="4816" spans="1:30">
      <c r="A4816" s="99" t="s">
        <v>804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12"/>
        <v>515.28</v>
      </c>
      <c r="Y4816" s="14">
        <f t="shared" si="1513"/>
        <v>0</v>
      </c>
      <c r="Z4816" s="14">
        <f t="shared" si="1514"/>
        <v>0</v>
      </c>
      <c r="AA4816" s="14">
        <f t="shared" si="1515"/>
        <v>200</v>
      </c>
      <c r="AB4816" s="14">
        <f t="shared" si="1533"/>
        <v>0</v>
      </c>
      <c r="AC4816" s="15">
        <f t="shared" si="1532"/>
        <v>715.3</v>
      </c>
      <c r="AD4816" s="48">
        <f>(ROUND(AC4816-AC4812,1)/AC4812)</f>
        <v>-4.2692719486081367E-2</v>
      </c>
    </row>
    <row r="4817" spans="1:30">
      <c r="A4817" s="99" t="s">
        <v>654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12"/>
        <v>515.28</v>
      </c>
      <c r="Y4817" s="14">
        <f t="shared" si="1513"/>
        <v>0</v>
      </c>
      <c r="Z4817" s="14">
        <f t="shared" si="1514"/>
        <v>0</v>
      </c>
      <c r="AA4817" s="14">
        <f t="shared" si="1515"/>
        <v>200</v>
      </c>
      <c r="AB4817" s="14">
        <f t="shared" si="1533"/>
        <v>0</v>
      </c>
      <c r="AC4817" s="15">
        <f t="shared" si="1532"/>
        <v>715.3</v>
      </c>
      <c r="AD4817" s="48">
        <f>(ROUND(AC4817-AC4812,1)/AC4812)</f>
        <v>-4.2692719486081367E-2</v>
      </c>
    </row>
    <row r="4818" spans="1:30">
      <c r="A4818" s="99" t="s">
        <v>595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90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442.8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12"/>
        <v>177.84000000000003</v>
      </c>
      <c r="Y4818" s="14">
        <f t="shared" si="1513"/>
        <v>688.8</v>
      </c>
      <c r="Z4818" s="14">
        <f t="shared" si="1514"/>
        <v>0</v>
      </c>
      <c r="AA4818" s="14">
        <f t="shared" si="1515"/>
        <v>0</v>
      </c>
      <c r="AB4818" s="14">
        <f t="shared" si="1533"/>
        <v>0</v>
      </c>
      <c r="AC4818" s="15">
        <f t="shared" si="1532"/>
        <v>866.6</v>
      </c>
      <c r="AD4818" s="48">
        <f>(ROUND(AC4818-AC4812,1)/AC4812)</f>
        <v>0.15979657387580298</v>
      </c>
    </row>
    <row r="4819" spans="1:30">
      <c r="A4819" s="99" t="s">
        <v>830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45</v>
      </c>
      <c r="L4819" s="13">
        <v>45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442.8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12"/>
        <v>177.84000000000003</v>
      </c>
      <c r="Y4819" s="14">
        <f t="shared" si="1513"/>
        <v>0</v>
      </c>
      <c r="Z4819" s="14">
        <f t="shared" si="1514"/>
        <v>688.8</v>
      </c>
      <c r="AA4819" s="14">
        <f t="shared" si="1515"/>
        <v>0</v>
      </c>
      <c r="AB4819" s="14">
        <f t="shared" si="1533"/>
        <v>0</v>
      </c>
      <c r="AC4819" s="15">
        <f t="shared" si="1532"/>
        <v>866.6</v>
      </c>
      <c r="AD4819" s="48">
        <f>(ROUND(AC4819-AC4812,1)/AC4812)</f>
        <v>0.15979657387580298</v>
      </c>
    </row>
    <row r="4820" spans="1:30">
      <c r="A4820" s="99" t="s">
        <v>831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100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492</v>
      </c>
      <c r="W4820" s="14">
        <f>(R4820/100)*(K4820*$K$11)+(R4820/100)*(L4820*$L$11)</f>
        <v>0</v>
      </c>
      <c r="X4820" s="14">
        <f t="shared" si="1512"/>
        <v>177.84000000000003</v>
      </c>
      <c r="Y4820" s="14">
        <f t="shared" si="1513"/>
        <v>0</v>
      </c>
      <c r="Z4820" s="14">
        <f t="shared" si="1514"/>
        <v>0</v>
      </c>
      <c r="AA4820" s="14">
        <f t="shared" si="1515"/>
        <v>738</v>
      </c>
      <c r="AB4820" s="14">
        <f t="shared" si="1533"/>
        <v>0</v>
      </c>
      <c r="AC4820" s="15">
        <f t="shared" si="1532"/>
        <v>915.8</v>
      </c>
      <c r="AD4820" s="48">
        <f>(ROUND(AC4820-AC4812,1)/AC4812)</f>
        <v>0.22564239828693788</v>
      </c>
    </row>
    <row r="4821" spans="1:30">
      <c r="A4821" s="99" t="s">
        <v>832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45</v>
      </c>
      <c r="L4821" s="13">
        <v>45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442.8</v>
      </c>
      <c r="X4821" s="14">
        <f t="shared" si="1512"/>
        <v>177.84000000000003</v>
      </c>
      <c r="Y4821" s="14">
        <f t="shared" si="1513"/>
        <v>0</v>
      </c>
      <c r="Z4821" s="14">
        <f t="shared" si="1514"/>
        <v>0</v>
      </c>
      <c r="AA4821" s="14">
        <f t="shared" si="1515"/>
        <v>0</v>
      </c>
      <c r="AB4821" s="14">
        <f t="shared" si="1533"/>
        <v>688.8</v>
      </c>
      <c r="AC4821" s="15">
        <f t="shared" si="1532"/>
        <v>866.6</v>
      </c>
      <c r="AD4821" s="48">
        <f>(ROUND(AC4821-AC4812,1)/AC4812)</f>
        <v>0.15979657387580298</v>
      </c>
    </row>
    <row r="4822" spans="1:30">
      <c r="A4822" s="99" t="s">
        <v>833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50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410.4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150</v>
      </c>
      <c r="W4822" s="14">
        <f>(R4822/100)*(K4822*$K$13)+(R4822/100)*(L4822*$L$13)+(R4822/100)*(M4822*$M$13)</f>
        <v>0</v>
      </c>
      <c r="X4822" s="14">
        <f t="shared" si="1512"/>
        <v>581.4</v>
      </c>
      <c r="Y4822" s="14">
        <f t="shared" si="1513"/>
        <v>0</v>
      </c>
      <c r="Z4822" s="14">
        <f t="shared" si="1514"/>
        <v>0</v>
      </c>
      <c r="AA4822" s="14">
        <f t="shared" si="1515"/>
        <v>300</v>
      </c>
      <c r="AB4822" s="14">
        <f t="shared" si="1533"/>
        <v>0</v>
      </c>
      <c r="AC4822" s="15">
        <f t="shared" si="1532"/>
        <v>881.4</v>
      </c>
      <c r="AD4822" s="48">
        <f>(ROUND(AC4822-AC4812,1)/AC4812)</f>
        <v>0.1796038543897216</v>
      </c>
    </row>
    <row r="4823" spans="1:30">
      <c r="A4823" s="99" t="s">
        <v>834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80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652.5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12"/>
        <v>870</v>
      </c>
      <c r="Y4823" s="14">
        <f t="shared" si="1513"/>
        <v>0</v>
      </c>
      <c r="Z4823" s="14">
        <f t="shared" si="1514"/>
        <v>0</v>
      </c>
      <c r="AA4823" s="14">
        <f t="shared" si="1515"/>
        <v>0</v>
      </c>
      <c r="AB4823" s="14">
        <f t="shared" si="1533"/>
        <v>0</v>
      </c>
      <c r="AC4823" s="15">
        <f t="shared" si="1532"/>
        <v>870</v>
      </c>
      <c r="AD4823" s="48">
        <f>(ROUND(AC4823-AC4812,1)/AC4812)</f>
        <v>0.16434689507494646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80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652.5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12"/>
        <v>870</v>
      </c>
      <c r="Y4824" s="14">
        <f t="shared" si="1513"/>
        <v>0</v>
      </c>
      <c r="Z4824" s="14">
        <f t="shared" si="1514"/>
        <v>0</v>
      </c>
      <c r="AA4824" s="14">
        <f t="shared" si="1515"/>
        <v>0</v>
      </c>
      <c r="AB4824" s="14">
        <f t="shared" si="1533"/>
        <v>0</v>
      </c>
      <c r="AC4824" s="15">
        <f t="shared" si="1532"/>
        <v>870</v>
      </c>
      <c r="AD4824" s="48">
        <f>(ROUND(AC4824-AC4812,1)/AC4812)</f>
        <v>0.16434689507494646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12"/>
        <v>742.36800000000005</v>
      </c>
      <c r="Y4825" s="14">
        <f t="shared" si="1513"/>
        <v>0</v>
      </c>
      <c r="Z4825" s="14">
        <f t="shared" si="1514"/>
        <v>0</v>
      </c>
      <c r="AA4825" s="14">
        <f t="shared" si="1515"/>
        <v>160</v>
      </c>
      <c r="AB4825" s="14">
        <f t="shared" si="1533"/>
        <v>0</v>
      </c>
      <c r="AC4825" s="15">
        <f t="shared" si="1532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12"/>
        <v>631.10400000000004</v>
      </c>
      <c r="Y4826" s="14">
        <f t="shared" si="1513"/>
        <v>0</v>
      </c>
      <c r="Z4826" s="14">
        <f t="shared" si="1514"/>
        <v>0</v>
      </c>
      <c r="AA4826" s="14">
        <f t="shared" si="1515"/>
        <v>160</v>
      </c>
      <c r="AB4826" s="14">
        <f t="shared" si="1533"/>
        <v>0</v>
      </c>
      <c r="AC4826" s="15">
        <f t="shared" si="1532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12"/>
        <v>466.4</v>
      </c>
      <c r="Y4827" s="52">
        <f t="shared" si="1513"/>
        <v>0</v>
      </c>
      <c r="Z4827" s="52">
        <f t="shared" si="1514"/>
        <v>0</v>
      </c>
      <c r="AA4827" s="52">
        <f t="shared" si="1515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801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34">N4828+S4828</f>
        <v>644.48</v>
      </c>
      <c r="Y4828" s="14">
        <f t="shared" ref="Y4828:Y4841" si="1535">O4828+T4828</f>
        <v>0</v>
      </c>
      <c r="Z4828" s="14">
        <f t="shared" ref="Z4828:Z4841" si="1536">P4828+U4828</f>
        <v>0</v>
      </c>
      <c r="AA4828" s="14">
        <f t="shared" ref="AA4828:AA4841" si="1537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802</v>
      </c>
      <c r="B4829" s="91">
        <v>10</v>
      </c>
      <c r="C4829" s="21" t="s">
        <v>835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34"/>
        <v>440.96000000000004</v>
      </c>
      <c r="Y4829" s="14">
        <f t="shared" si="1535"/>
        <v>0</v>
      </c>
      <c r="Z4829" s="14">
        <f t="shared" si="1536"/>
        <v>0</v>
      </c>
      <c r="AA4829" s="14">
        <f t="shared" si="1537"/>
        <v>0</v>
      </c>
      <c r="AB4829" s="14">
        <f>R4829+W4829</f>
        <v>344</v>
      </c>
      <c r="AC4829" s="15">
        <f t="shared" ref="AC4829:AC4841" si="1538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803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34"/>
        <v>440.96000000000004</v>
      </c>
      <c r="Y4830" s="14">
        <f t="shared" si="1535"/>
        <v>0</v>
      </c>
      <c r="Z4830" s="14">
        <f t="shared" si="1536"/>
        <v>0</v>
      </c>
      <c r="AA4830" s="14">
        <f t="shared" si="1537"/>
        <v>0</v>
      </c>
      <c r="AB4830" s="14">
        <f t="shared" ref="AB4830:AB4841" si="1539">R4830+W4830</f>
        <v>344</v>
      </c>
      <c r="AC4830" s="15">
        <f t="shared" si="1538"/>
        <v>785</v>
      </c>
      <c r="AD4830" s="48">
        <f>(ROUND(AC4830-AC4827,1)/AC4827)</f>
        <v>-5.0096805421103584E-2</v>
      </c>
    </row>
    <row r="4831" spans="1:30">
      <c r="A4831" s="99" t="s">
        <v>804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34"/>
        <v>440.96000000000004</v>
      </c>
      <c r="Y4831" s="14">
        <f t="shared" si="1535"/>
        <v>0</v>
      </c>
      <c r="Z4831" s="14">
        <f t="shared" si="1536"/>
        <v>0</v>
      </c>
      <c r="AA4831" s="14">
        <f t="shared" si="1537"/>
        <v>0</v>
      </c>
      <c r="AB4831" s="14">
        <f t="shared" si="1539"/>
        <v>344</v>
      </c>
      <c r="AC4831" s="15">
        <f t="shared" si="1538"/>
        <v>785</v>
      </c>
      <c r="AD4831" s="48">
        <f>(ROUND(AC4831-AC4827,1)/AC4827)</f>
        <v>-5.0096805421103584E-2</v>
      </c>
    </row>
    <row r="4832" spans="1:30">
      <c r="A4832" s="99" t="s">
        <v>654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34"/>
        <v>440.96000000000004</v>
      </c>
      <c r="Y4832" s="14">
        <f t="shared" si="1535"/>
        <v>0</v>
      </c>
      <c r="Z4832" s="14">
        <f t="shared" si="1536"/>
        <v>0</v>
      </c>
      <c r="AA4832" s="14">
        <f t="shared" si="1537"/>
        <v>0</v>
      </c>
      <c r="AB4832" s="14">
        <f t="shared" si="1539"/>
        <v>344</v>
      </c>
      <c r="AC4832" s="15">
        <f t="shared" si="1538"/>
        <v>785</v>
      </c>
      <c r="AD4832" s="48">
        <f>(ROUND(AC4832-AC4827,1)/AC4827)</f>
        <v>-5.0096805421103584E-2</v>
      </c>
    </row>
    <row r="4833" spans="1:30">
      <c r="A4833" s="99" t="s">
        <v>595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100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540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34"/>
        <v>151.58000000000001</v>
      </c>
      <c r="Y4833" s="14">
        <f t="shared" si="1535"/>
        <v>810</v>
      </c>
      <c r="Z4833" s="14">
        <f t="shared" si="1536"/>
        <v>0</v>
      </c>
      <c r="AA4833" s="14">
        <f t="shared" si="1537"/>
        <v>0</v>
      </c>
      <c r="AB4833" s="14">
        <f t="shared" si="1539"/>
        <v>0</v>
      </c>
      <c r="AC4833" s="15">
        <f t="shared" si="1538"/>
        <v>961.6</v>
      </c>
      <c r="AD4833" s="48">
        <f>(ROUND(AC4833-AC4827,1)/AC4827)</f>
        <v>0.16360116166505323</v>
      </c>
    </row>
    <row r="4834" spans="1:30">
      <c r="A4834" s="99" t="s">
        <v>830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50</v>
      </c>
      <c r="L4834" s="13">
        <v>50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540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34"/>
        <v>151.58000000000001</v>
      </c>
      <c r="Y4834" s="14">
        <f t="shared" si="1535"/>
        <v>0</v>
      </c>
      <c r="Z4834" s="14">
        <f t="shared" si="1536"/>
        <v>810</v>
      </c>
      <c r="AA4834" s="14">
        <f t="shared" si="1537"/>
        <v>0</v>
      </c>
      <c r="AB4834" s="14">
        <f t="shared" si="1539"/>
        <v>0</v>
      </c>
      <c r="AC4834" s="15">
        <f t="shared" si="1538"/>
        <v>961.6</v>
      </c>
      <c r="AD4834" s="48">
        <f>(ROUND(AC4834-AC4827,1)/AC4827)</f>
        <v>0.16360116166505323</v>
      </c>
    </row>
    <row r="4835" spans="1:30">
      <c r="A4835" s="99" t="s">
        <v>831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100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540</v>
      </c>
      <c r="W4835" s="14">
        <f>(R4835/100)*(K4835*$K$11)+(R4835/100)*(L4835*$L$11)</f>
        <v>0</v>
      </c>
      <c r="X4835" s="14">
        <f t="shared" si="1534"/>
        <v>151.58000000000001</v>
      </c>
      <c r="Y4835" s="14">
        <f t="shared" si="1535"/>
        <v>0</v>
      </c>
      <c r="Z4835" s="14">
        <f t="shared" si="1536"/>
        <v>0</v>
      </c>
      <c r="AA4835" s="14">
        <f t="shared" si="1537"/>
        <v>810</v>
      </c>
      <c r="AB4835" s="14">
        <f t="shared" si="1539"/>
        <v>0</v>
      </c>
      <c r="AC4835" s="15">
        <f t="shared" si="1538"/>
        <v>961.6</v>
      </c>
      <c r="AD4835" s="48">
        <f>(ROUND(AC4835-AC4827,1)/AC4827)</f>
        <v>0.16360116166505323</v>
      </c>
    </row>
    <row r="4836" spans="1:30">
      <c r="A4836" s="99" t="s">
        <v>832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55</v>
      </c>
      <c r="L4836" s="13">
        <v>55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594</v>
      </c>
      <c r="X4836" s="14">
        <f t="shared" si="1534"/>
        <v>151.58000000000001</v>
      </c>
      <c r="Y4836" s="14">
        <f t="shared" si="1535"/>
        <v>0</v>
      </c>
      <c r="Z4836" s="14">
        <f t="shared" si="1536"/>
        <v>0</v>
      </c>
      <c r="AA4836" s="14">
        <f t="shared" si="1537"/>
        <v>0</v>
      </c>
      <c r="AB4836" s="14">
        <f t="shared" si="1539"/>
        <v>864</v>
      </c>
      <c r="AC4836" s="15">
        <f t="shared" si="1538"/>
        <v>1015.6</v>
      </c>
      <c r="AD4836" s="48">
        <f>(ROUND(AC4836-AC4827,1)/AC4827)</f>
        <v>0.22894482090997095</v>
      </c>
    </row>
    <row r="4837" spans="1:30">
      <c r="A4837" s="99" t="s">
        <v>833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50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349.8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270</v>
      </c>
      <c r="X4837" s="14">
        <f t="shared" si="1534"/>
        <v>508.8</v>
      </c>
      <c r="Y4837" s="14">
        <f t="shared" si="1535"/>
        <v>0</v>
      </c>
      <c r="Z4837" s="14">
        <f t="shared" si="1536"/>
        <v>0</v>
      </c>
      <c r="AA4837" s="14">
        <f t="shared" si="1537"/>
        <v>0</v>
      </c>
      <c r="AB4837" s="14">
        <f t="shared" si="1539"/>
        <v>420</v>
      </c>
      <c r="AC4837" s="15">
        <f t="shared" si="1538"/>
        <v>928.8</v>
      </c>
      <c r="AD4837" s="48">
        <f>(ROUND(AC4837-AC4827,1)/AC4827)</f>
        <v>0.12391093901258471</v>
      </c>
    </row>
    <row r="4838" spans="1:30">
      <c r="A4838" s="99" t="s">
        <v>834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80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714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34"/>
        <v>969</v>
      </c>
      <c r="Y4838" s="14">
        <f t="shared" si="1535"/>
        <v>0</v>
      </c>
      <c r="Z4838" s="14">
        <f t="shared" si="1536"/>
        <v>0</v>
      </c>
      <c r="AA4838" s="14">
        <f t="shared" si="1537"/>
        <v>0</v>
      </c>
      <c r="AB4838" s="14">
        <f t="shared" si="1539"/>
        <v>0</v>
      </c>
      <c r="AC4838" s="15">
        <f t="shared" si="1538"/>
        <v>969</v>
      </c>
      <c r="AD4838" s="48">
        <f>(ROUND(AC4838-AC4827,1)/AC4827)</f>
        <v>0.17255566311713455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714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34"/>
        <v>969</v>
      </c>
      <c r="Y4839" s="14">
        <f t="shared" si="1535"/>
        <v>0</v>
      </c>
      <c r="Z4839" s="14">
        <f t="shared" si="1536"/>
        <v>0</v>
      </c>
      <c r="AA4839" s="14">
        <f t="shared" si="1537"/>
        <v>0</v>
      </c>
      <c r="AB4839" s="14">
        <f t="shared" si="1539"/>
        <v>0</v>
      </c>
      <c r="AC4839" s="15">
        <f t="shared" si="1538"/>
        <v>969</v>
      </c>
      <c r="AD4839" s="48">
        <f>(ROUND(AC4839-AC4827,1)/AC4827)</f>
        <v>0.17255566311713455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34"/>
        <v>624.12800000000004</v>
      </c>
      <c r="Y4840" s="14">
        <f t="shared" si="1535"/>
        <v>0</v>
      </c>
      <c r="Z4840" s="14">
        <f t="shared" si="1536"/>
        <v>0</v>
      </c>
      <c r="AA4840" s="14">
        <f t="shared" si="1537"/>
        <v>0</v>
      </c>
      <c r="AB4840" s="14">
        <f t="shared" si="1539"/>
        <v>288</v>
      </c>
      <c r="AC4840" s="15">
        <f t="shared" si="1538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34"/>
        <v>624.12800000000004</v>
      </c>
      <c r="Y4841" s="14">
        <f t="shared" si="1535"/>
        <v>0</v>
      </c>
      <c r="Z4841" s="14">
        <f t="shared" si="1536"/>
        <v>0</v>
      </c>
      <c r="AA4841" s="14">
        <f t="shared" si="1537"/>
        <v>0</v>
      </c>
      <c r="AB4841" s="14">
        <f t="shared" si="1539"/>
        <v>288</v>
      </c>
      <c r="AC4841" s="15">
        <f t="shared" si="1538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12"/>
        <v>500</v>
      </c>
      <c r="Y4842" s="52">
        <f t="shared" si="1513"/>
        <v>0</v>
      </c>
      <c r="Z4842" s="52">
        <f t="shared" si="1514"/>
        <v>0</v>
      </c>
      <c r="AA4842" s="52">
        <f t="shared" si="1515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801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12"/>
        <v>630</v>
      </c>
      <c r="Y4843" s="14">
        <f t="shared" si="1513"/>
        <v>0</v>
      </c>
      <c r="Z4843" s="14">
        <f t="shared" si="1514"/>
        <v>0</v>
      </c>
      <c r="AA4843" s="14">
        <f t="shared" si="1515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802</v>
      </c>
      <c r="B4844" s="93">
        <v>16</v>
      </c>
      <c r="C4844" s="21" t="s">
        <v>835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12"/>
        <v>475</v>
      </c>
      <c r="Y4844" s="14">
        <f t="shared" si="1513"/>
        <v>0</v>
      </c>
      <c r="Z4844" s="14">
        <f t="shared" si="1514"/>
        <v>0</v>
      </c>
      <c r="AA4844" s="14">
        <f t="shared" si="1515"/>
        <v>0</v>
      </c>
      <c r="AB4844" s="14">
        <f>R4844+W4844</f>
        <v>246.4</v>
      </c>
      <c r="AC4844" s="15">
        <f t="shared" ref="AC4844:AC4856" si="1540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803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12"/>
        <v>475</v>
      </c>
      <c r="Y4845" s="14">
        <f t="shared" si="1513"/>
        <v>0</v>
      </c>
      <c r="Z4845" s="14">
        <f t="shared" si="1514"/>
        <v>0</v>
      </c>
      <c r="AA4845" s="14">
        <f t="shared" si="1515"/>
        <v>0</v>
      </c>
      <c r="AB4845" s="14">
        <f t="shared" ref="AB4845:AB4856" si="1541">R4845+W4845</f>
        <v>246.4</v>
      </c>
      <c r="AC4845" s="15">
        <f t="shared" si="1540"/>
        <v>721.4</v>
      </c>
      <c r="AD4845" s="48">
        <f>(ROUND(AC4845-AC4842,1)/AC4842)</f>
        <v>-4.5767195767195769E-2</v>
      </c>
    </row>
    <row r="4846" spans="1:30">
      <c r="A4846" s="99" t="s">
        <v>804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12"/>
        <v>475</v>
      </c>
      <c r="Y4846" s="14">
        <f t="shared" si="1513"/>
        <v>0</v>
      </c>
      <c r="Z4846" s="14">
        <f t="shared" si="1514"/>
        <v>0</v>
      </c>
      <c r="AA4846" s="14">
        <f t="shared" si="1515"/>
        <v>0</v>
      </c>
      <c r="AB4846" s="14">
        <f t="shared" si="1541"/>
        <v>246.4</v>
      </c>
      <c r="AC4846" s="15">
        <f t="shared" si="1540"/>
        <v>721.4</v>
      </c>
      <c r="AD4846" s="48">
        <f>(ROUND(AC4846-AC4842,1)/AC4842)</f>
        <v>-4.5767195767195769E-2</v>
      </c>
    </row>
    <row r="4847" spans="1:30">
      <c r="A4847" s="99" t="s">
        <v>654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12"/>
        <v>475</v>
      </c>
      <c r="Y4847" s="14">
        <f t="shared" si="1513"/>
        <v>0</v>
      </c>
      <c r="Z4847" s="14">
        <f t="shared" si="1514"/>
        <v>0</v>
      </c>
      <c r="AA4847" s="14">
        <f t="shared" si="1515"/>
        <v>0</v>
      </c>
      <c r="AB4847" s="14">
        <f t="shared" si="1541"/>
        <v>246.4</v>
      </c>
      <c r="AC4847" s="15">
        <f t="shared" si="1540"/>
        <v>721.4</v>
      </c>
      <c r="AD4847" s="48">
        <f>(ROUND(AC4847-AC4842,1)/AC4842)</f>
        <v>-4.5767195767195769E-2</v>
      </c>
    </row>
    <row r="4848" spans="1:30">
      <c r="A4848" s="99" t="s">
        <v>595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80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420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12"/>
        <v>163.80000000000001</v>
      </c>
      <c r="Y4848" s="14">
        <f t="shared" si="1513"/>
        <v>682.5</v>
      </c>
      <c r="Z4848" s="14">
        <f t="shared" si="1514"/>
        <v>0</v>
      </c>
      <c r="AA4848" s="14">
        <f t="shared" si="1515"/>
        <v>0</v>
      </c>
      <c r="AB4848" s="14">
        <f t="shared" si="1541"/>
        <v>0</v>
      </c>
      <c r="AC4848" s="15">
        <f t="shared" si="1540"/>
        <v>846.3</v>
      </c>
      <c r="AD4848" s="48">
        <f>(ROUND(AC4848-AC4842,1)/AC4842)</f>
        <v>0.11944444444444444</v>
      </c>
    </row>
    <row r="4849" spans="1:30">
      <c r="A4849" s="99" t="s">
        <v>830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40</v>
      </c>
      <c r="L4849" s="13">
        <v>40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420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12"/>
        <v>163.80000000000001</v>
      </c>
      <c r="Y4849" s="14">
        <f t="shared" si="1513"/>
        <v>0</v>
      </c>
      <c r="Z4849" s="14">
        <f t="shared" si="1514"/>
        <v>682.5</v>
      </c>
      <c r="AA4849" s="14">
        <f t="shared" si="1515"/>
        <v>0</v>
      </c>
      <c r="AB4849" s="14">
        <f t="shared" si="1541"/>
        <v>0</v>
      </c>
      <c r="AC4849" s="15">
        <f t="shared" si="1540"/>
        <v>846.3</v>
      </c>
      <c r="AD4849" s="48">
        <f>(ROUND(AC4849-AC4842,1)/AC4842)</f>
        <v>0.11944444444444444</v>
      </c>
    </row>
    <row r="4850" spans="1:30">
      <c r="A4850" s="99" t="s">
        <v>831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80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420</v>
      </c>
      <c r="W4850" s="14">
        <f>(R4850/100)*(K4850*$K$11)+(R4850/100)*(L4850*$L$11)</f>
        <v>0</v>
      </c>
      <c r="X4850" s="14">
        <f t="shared" si="1512"/>
        <v>163.80000000000001</v>
      </c>
      <c r="Y4850" s="14">
        <f t="shared" si="1513"/>
        <v>0</v>
      </c>
      <c r="Z4850" s="14">
        <f t="shared" si="1514"/>
        <v>0</v>
      </c>
      <c r="AA4850" s="14">
        <f t="shared" si="1515"/>
        <v>682.5</v>
      </c>
      <c r="AB4850" s="14">
        <f t="shared" si="1541"/>
        <v>0</v>
      </c>
      <c r="AC4850" s="15">
        <f t="shared" si="1540"/>
        <v>846.3</v>
      </c>
      <c r="AD4850" s="48">
        <f>(ROUND(AC4850-AC4842,1)/AC4842)</f>
        <v>0.11944444444444444</v>
      </c>
    </row>
    <row r="4851" spans="1:30">
      <c r="A4851" s="99" t="s">
        <v>832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45</v>
      </c>
      <c r="L4851" s="13">
        <v>45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472.5</v>
      </c>
      <c r="X4851" s="14">
        <f t="shared" si="1512"/>
        <v>163.80000000000001</v>
      </c>
      <c r="Y4851" s="14">
        <f t="shared" si="1513"/>
        <v>0</v>
      </c>
      <c r="Z4851" s="14">
        <f t="shared" si="1514"/>
        <v>0</v>
      </c>
      <c r="AA4851" s="14">
        <f t="shared" si="1515"/>
        <v>0</v>
      </c>
      <c r="AB4851" s="14">
        <f t="shared" si="1541"/>
        <v>735</v>
      </c>
      <c r="AC4851" s="15">
        <f t="shared" si="1540"/>
        <v>898.8</v>
      </c>
      <c r="AD4851" s="48">
        <f>(ROUND(AC4851-AC4842,1)/AC4842)</f>
        <v>0.18888888888888891</v>
      </c>
    </row>
    <row r="4852" spans="1:30">
      <c r="A4852" s="99" t="s">
        <v>833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50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375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192</v>
      </c>
      <c r="X4852" s="14">
        <f t="shared" si="1512"/>
        <v>562.5</v>
      </c>
      <c r="Y4852" s="14">
        <f t="shared" si="1513"/>
        <v>0</v>
      </c>
      <c r="Z4852" s="14">
        <f t="shared" si="1514"/>
        <v>0</v>
      </c>
      <c r="AA4852" s="14">
        <f t="shared" si="1515"/>
        <v>0</v>
      </c>
      <c r="AB4852" s="14">
        <f t="shared" si="1541"/>
        <v>312</v>
      </c>
      <c r="AC4852" s="15">
        <f t="shared" si="1540"/>
        <v>874.5</v>
      </c>
      <c r="AD4852" s="48">
        <f>(ROUND(AC4852-AC4842,1)/AC4842)</f>
        <v>0.15674603174603174</v>
      </c>
    </row>
    <row r="4853" spans="1:30">
      <c r="A4853" s="99" t="s">
        <v>834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80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624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12"/>
        <v>864</v>
      </c>
      <c r="Y4853" s="14">
        <f t="shared" si="1513"/>
        <v>0</v>
      </c>
      <c r="Z4853" s="14">
        <f t="shared" si="1514"/>
        <v>0</v>
      </c>
      <c r="AA4853" s="14">
        <f t="shared" si="1515"/>
        <v>0</v>
      </c>
      <c r="AB4853" s="14">
        <f t="shared" si="1541"/>
        <v>0</v>
      </c>
      <c r="AC4853" s="15">
        <f t="shared" si="1540"/>
        <v>864</v>
      </c>
      <c r="AD4853" s="48">
        <f>(ROUND(AC4853-AC4842,1)/AC4842)</f>
        <v>0.14285714285714285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624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12"/>
        <v>864</v>
      </c>
      <c r="Y4854" s="14">
        <f t="shared" si="1513"/>
        <v>0</v>
      </c>
      <c r="Z4854" s="14">
        <f t="shared" si="1514"/>
        <v>0</v>
      </c>
      <c r="AA4854" s="14">
        <f t="shared" si="1515"/>
        <v>0</v>
      </c>
      <c r="AB4854" s="14">
        <f t="shared" si="1541"/>
        <v>0</v>
      </c>
      <c r="AC4854" s="15">
        <f t="shared" si="1540"/>
        <v>864</v>
      </c>
      <c r="AD4854" s="48">
        <f>(ROUND(AC4854-AC4842,1)/AC4842)</f>
        <v>0.14285714285714285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12"/>
        <v>688</v>
      </c>
      <c r="Y4855" s="14">
        <f t="shared" si="1513"/>
        <v>0</v>
      </c>
      <c r="Z4855" s="14">
        <f t="shared" si="1514"/>
        <v>0</v>
      </c>
      <c r="AA4855" s="14">
        <f t="shared" si="1515"/>
        <v>0</v>
      </c>
      <c r="AB4855" s="14">
        <f t="shared" si="1541"/>
        <v>204.8</v>
      </c>
      <c r="AC4855" s="15">
        <f t="shared" si="1540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12"/>
        <v>596</v>
      </c>
      <c r="Y4856" s="14">
        <f t="shared" si="1513"/>
        <v>0</v>
      </c>
      <c r="Z4856" s="14">
        <f t="shared" si="1514"/>
        <v>0</v>
      </c>
      <c r="AA4856" s="14">
        <f t="shared" si="1515"/>
        <v>0</v>
      </c>
      <c r="AB4856" s="14">
        <f t="shared" si="1541"/>
        <v>204.8</v>
      </c>
      <c r="AC4856" s="15">
        <f t="shared" si="1540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12"/>
        <v>462</v>
      </c>
      <c r="Y4857" s="52">
        <f t="shared" si="1513"/>
        <v>0</v>
      </c>
      <c r="Z4857" s="52">
        <f t="shared" si="1514"/>
        <v>320</v>
      </c>
      <c r="AA4857" s="52">
        <f t="shared" si="1515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801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42">N4858+S4858</f>
        <v>607.20000000000005</v>
      </c>
      <c r="Y4858" s="14">
        <f t="shared" ref="Y4858:Y4871" si="1543">O4858+T4858</f>
        <v>0</v>
      </c>
      <c r="Z4858" s="14">
        <f t="shared" ref="Z4858:Z4871" si="1544">P4858+U4858</f>
        <v>256</v>
      </c>
      <c r="AA4858" s="14">
        <f t="shared" ref="AA4858:AA4871" si="1545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802</v>
      </c>
      <c r="B4859" s="91">
        <v>10</v>
      </c>
      <c r="C4859" s="21" t="s">
        <v>835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42"/>
        <v>437.8</v>
      </c>
      <c r="Y4859" s="14">
        <f t="shared" si="1543"/>
        <v>0</v>
      </c>
      <c r="Z4859" s="14">
        <f t="shared" si="1544"/>
        <v>308</v>
      </c>
      <c r="AA4859" s="14">
        <f t="shared" si="1545"/>
        <v>0</v>
      </c>
      <c r="AB4859" s="14">
        <f>R4859+W4859</f>
        <v>0</v>
      </c>
      <c r="AC4859" s="15">
        <f t="shared" ref="AC4859:AC4871" si="1546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803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42"/>
        <v>437.8</v>
      </c>
      <c r="Y4860" s="14">
        <f t="shared" si="1543"/>
        <v>0</v>
      </c>
      <c r="Z4860" s="14">
        <f t="shared" si="1544"/>
        <v>308</v>
      </c>
      <c r="AA4860" s="14">
        <f t="shared" si="1545"/>
        <v>0</v>
      </c>
      <c r="AB4860" s="14">
        <f t="shared" ref="AB4860:AB4871" si="1547">R4860+W4860</f>
        <v>0</v>
      </c>
      <c r="AC4860" s="15">
        <f t="shared" si="1546"/>
        <v>745.8</v>
      </c>
      <c r="AD4860" s="48">
        <f>(ROUND(AC4860-AC4857,1)/AC4857)</f>
        <v>-4.6291560102301794E-2</v>
      </c>
    </row>
    <row r="4861" spans="1:30">
      <c r="A4861" s="99" t="s">
        <v>804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42"/>
        <v>437.8</v>
      </c>
      <c r="Y4861" s="14">
        <f t="shared" si="1543"/>
        <v>0</v>
      </c>
      <c r="Z4861" s="14">
        <f t="shared" si="1544"/>
        <v>308</v>
      </c>
      <c r="AA4861" s="14">
        <f t="shared" si="1545"/>
        <v>0</v>
      </c>
      <c r="AB4861" s="14">
        <f t="shared" si="1547"/>
        <v>0</v>
      </c>
      <c r="AC4861" s="15">
        <f t="shared" si="1546"/>
        <v>745.8</v>
      </c>
      <c r="AD4861" s="48">
        <f>(ROUND(AC4861-AC4857,1)/AC4857)</f>
        <v>-4.6291560102301794E-2</v>
      </c>
    </row>
    <row r="4862" spans="1:30">
      <c r="A4862" s="99" t="s">
        <v>654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42"/>
        <v>437.8</v>
      </c>
      <c r="Y4862" s="14">
        <f t="shared" si="1543"/>
        <v>0</v>
      </c>
      <c r="Z4862" s="14">
        <f t="shared" si="1544"/>
        <v>308</v>
      </c>
      <c r="AA4862" s="14">
        <f t="shared" si="1545"/>
        <v>0</v>
      </c>
      <c r="AB4862" s="14">
        <f t="shared" si="1547"/>
        <v>0</v>
      </c>
      <c r="AC4862" s="15">
        <f t="shared" si="1546"/>
        <v>745.8</v>
      </c>
      <c r="AD4862" s="48">
        <f>(ROUND(AC4862-AC4857,1)/AC4857)</f>
        <v>-4.6291560102301794E-2</v>
      </c>
    </row>
    <row r="4863" spans="1:30">
      <c r="A4863" s="99" t="s">
        <v>595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90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486.00000000000006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42"/>
        <v>150.14999999999998</v>
      </c>
      <c r="Y4863" s="14">
        <f t="shared" si="1543"/>
        <v>756</v>
      </c>
      <c r="Z4863" s="14">
        <f t="shared" si="1544"/>
        <v>0</v>
      </c>
      <c r="AA4863" s="14">
        <f t="shared" si="1545"/>
        <v>0</v>
      </c>
      <c r="AB4863" s="14">
        <f t="shared" si="1547"/>
        <v>0</v>
      </c>
      <c r="AC4863" s="15">
        <f t="shared" si="1546"/>
        <v>906.2</v>
      </c>
      <c r="AD4863" s="48">
        <f>(ROUND(AC4863-AC4857,1)/AC4857)</f>
        <v>0.1588235294117647</v>
      </c>
    </row>
    <row r="4864" spans="1:30">
      <c r="A4864" s="99" t="s">
        <v>830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50</v>
      </c>
      <c r="L4864" s="13">
        <v>50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540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42"/>
        <v>150.14999999999998</v>
      </c>
      <c r="Y4864" s="14">
        <f t="shared" si="1543"/>
        <v>0</v>
      </c>
      <c r="Z4864" s="14">
        <f t="shared" si="1544"/>
        <v>810</v>
      </c>
      <c r="AA4864" s="14">
        <f t="shared" si="1545"/>
        <v>0</v>
      </c>
      <c r="AB4864" s="14">
        <f t="shared" si="1547"/>
        <v>0</v>
      </c>
      <c r="AC4864" s="15">
        <f t="shared" si="1546"/>
        <v>960.2</v>
      </c>
      <c r="AD4864" s="48">
        <f>(ROUND(AC4864-AC4857,1)/AC4857)</f>
        <v>0.22787723785166239</v>
      </c>
    </row>
    <row r="4865" spans="1:30">
      <c r="A4865" s="99" t="s">
        <v>831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90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486.00000000000006</v>
      </c>
      <c r="W4865" s="14">
        <f>(R4865/100)*(K4865*$K$11)+(R4865/100)*(L4865*$L$11)</f>
        <v>0</v>
      </c>
      <c r="X4865" s="14">
        <f t="shared" si="1542"/>
        <v>150.14999999999998</v>
      </c>
      <c r="Y4865" s="14">
        <f t="shared" si="1543"/>
        <v>0</v>
      </c>
      <c r="Z4865" s="14">
        <f t="shared" si="1544"/>
        <v>0</v>
      </c>
      <c r="AA4865" s="14">
        <f t="shared" si="1545"/>
        <v>756</v>
      </c>
      <c r="AB4865" s="14">
        <f t="shared" si="1547"/>
        <v>0</v>
      </c>
      <c r="AC4865" s="15">
        <f t="shared" si="1546"/>
        <v>906.2</v>
      </c>
      <c r="AD4865" s="48">
        <f>(ROUND(AC4865-AC4857,1)/AC4857)</f>
        <v>0.1588235294117647</v>
      </c>
    </row>
    <row r="4866" spans="1:30">
      <c r="A4866" s="99" t="s">
        <v>832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45</v>
      </c>
      <c r="L4866" s="13">
        <v>45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486.00000000000006</v>
      </c>
      <c r="X4866" s="14">
        <f t="shared" si="1542"/>
        <v>150.14999999999998</v>
      </c>
      <c r="Y4866" s="14">
        <f t="shared" si="1543"/>
        <v>0</v>
      </c>
      <c r="Z4866" s="14">
        <f t="shared" si="1544"/>
        <v>0</v>
      </c>
      <c r="AA4866" s="14">
        <f t="shared" si="1545"/>
        <v>0</v>
      </c>
      <c r="AB4866" s="14">
        <f t="shared" si="1547"/>
        <v>756</v>
      </c>
      <c r="AC4866" s="15">
        <f t="shared" si="1546"/>
        <v>906.2</v>
      </c>
      <c r="AD4866" s="48">
        <f>(ROUND(AC4866-AC4857,1)/AC4857)</f>
        <v>0.1588235294117647</v>
      </c>
    </row>
    <row r="4867" spans="1:30">
      <c r="A4867" s="99" t="s">
        <v>833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50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346.5</v>
      </c>
      <c r="T4867" s="14">
        <f>(O4867/100)*(K4867*$K$13)+(O4867/100)*(M4867*$M$13)</f>
        <v>0</v>
      </c>
      <c r="U4867" s="14">
        <f>(P4867/100)*(K4867*$K$13)+(P4867/100)*(L4867*$L$13)+(P4867/100)*(M4867*$M$13)</f>
        <v>240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42"/>
        <v>511.5</v>
      </c>
      <c r="Y4867" s="14">
        <f t="shared" si="1543"/>
        <v>0</v>
      </c>
      <c r="Z4867" s="14">
        <f t="shared" si="1544"/>
        <v>390</v>
      </c>
      <c r="AA4867" s="14">
        <f t="shared" si="1545"/>
        <v>0</v>
      </c>
      <c r="AB4867" s="14">
        <f t="shared" si="1547"/>
        <v>0</v>
      </c>
      <c r="AC4867" s="15">
        <f t="shared" si="1546"/>
        <v>901.5</v>
      </c>
      <c r="AD4867" s="48">
        <f>(ROUND(AC4867-AC4857,1)/AC4857)</f>
        <v>0.15281329923273657</v>
      </c>
    </row>
    <row r="4868" spans="1:30">
      <c r="A4868" s="99" t="s">
        <v>834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80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648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42"/>
        <v>888</v>
      </c>
      <c r="Y4868" s="14">
        <f t="shared" si="1543"/>
        <v>0</v>
      </c>
      <c r="Z4868" s="14">
        <f t="shared" si="1544"/>
        <v>0</v>
      </c>
      <c r="AA4868" s="14">
        <f t="shared" si="1545"/>
        <v>0</v>
      </c>
      <c r="AB4868" s="14">
        <f t="shared" si="1547"/>
        <v>0</v>
      </c>
      <c r="AC4868" s="15">
        <f t="shared" si="1546"/>
        <v>888</v>
      </c>
      <c r="AD4868" s="48">
        <f>(ROUND(AC4868-AC4857,1)/AC4857)</f>
        <v>0.13554987212276215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80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648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42"/>
        <v>888</v>
      </c>
      <c r="Y4869" s="14">
        <f t="shared" si="1543"/>
        <v>0</v>
      </c>
      <c r="Z4869" s="14">
        <f t="shared" si="1544"/>
        <v>0</v>
      </c>
      <c r="AA4869" s="14">
        <f t="shared" si="1545"/>
        <v>0</v>
      </c>
      <c r="AB4869" s="14">
        <f t="shared" si="1547"/>
        <v>0</v>
      </c>
      <c r="AC4869" s="15">
        <f t="shared" si="1546"/>
        <v>888</v>
      </c>
      <c r="AD4869" s="48">
        <f>(ROUND(AC4869-AC4857,1)/AC4857)</f>
        <v>0.13554987212276215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42"/>
        <v>676.72</v>
      </c>
      <c r="Y4870" s="14">
        <f t="shared" si="1543"/>
        <v>0</v>
      </c>
      <c r="Z4870" s="14">
        <f t="shared" si="1544"/>
        <v>256</v>
      </c>
      <c r="AA4870" s="14">
        <f t="shared" si="1545"/>
        <v>0</v>
      </c>
      <c r="AB4870" s="14">
        <f t="shared" si="1547"/>
        <v>0</v>
      </c>
      <c r="AC4870" s="15">
        <f t="shared" si="1546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42"/>
        <v>566.72</v>
      </c>
      <c r="Y4871" s="14">
        <f t="shared" si="1543"/>
        <v>0</v>
      </c>
      <c r="Z4871" s="14">
        <f t="shared" si="1544"/>
        <v>256</v>
      </c>
      <c r="AA4871" s="14">
        <f t="shared" si="1545"/>
        <v>0</v>
      </c>
      <c r="AB4871" s="14">
        <f t="shared" si="1547"/>
        <v>0</v>
      </c>
      <c r="AC4871" s="15">
        <f t="shared" si="1546"/>
        <v>822.7</v>
      </c>
      <c r="AD4871" s="48">
        <f>(ROUND(AC4871-AC4857,1)/AC4857)</f>
        <v>5.2046035805626605E-2</v>
      </c>
    </row>
    <row r="4872" spans="1:30">
      <c r="A4872" s="107"/>
      <c r="B4872" s="149" t="s">
        <v>528</v>
      </c>
      <c r="C4872" s="149"/>
      <c r="D4872" s="149"/>
      <c r="E4872" s="149"/>
      <c r="F4872" s="149"/>
      <c r="G4872" s="149"/>
      <c r="H4872" s="149"/>
      <c r="I4872" s="149"/>
      <c r="J4872" s="149"/>
      <c r="K4872" s="149"/>
      <c r="L4872" s="149"/>
      <c r="M4872" s="149"/>
      <c r="N4872" s="149"/>
      <c r="O4872" s="149"/>
      <c r="P4872" s="149"/>
      <c r="Q4872" s="149"/>
      <c r="R4872" s="149"/>
      <c r="S4872" s="149"/>
      <c r="T4872" s="149"/>
      <c r="U4872" s="149"/>
      <c r="V4872" s="149"/>
      <c r="W4872" s="149"/>
      <c r="X4872" s="149"/>
      <c r="Y4872" s="149"/>
      <c r="Z4872" s="149"/>
      <c r="AA4872" s="149"/>
      <c r="AB4872" s="149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8">N4873+S4873</f>
        <v>720</v>
      </c>
      <c r="Y4873" s="14">
        <f t="shared" ref="Y4873:Y4887" si="1549">O4873+T4873</f>
        <v>0</v>
      </c>
      <c r="Z4873" s="14">
        <f t="shared" ref="Z4873:Z4887" si="1550">P4873+U4873</f>
        <v>0</v>
      </c>
      <c r="AA4873" s="14">
        <f t="shared" ref="AA4873:AA4887" si="1551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801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8"/>
        <v>830.4</v>
      </c>
      <c r="Y4874" s="14">
        <f t="shared" si="1549"/>
        <v>0</v>
      </c>
      <c r="Z4874" s="14">
        <f t="shared" si="1550"/>
        <v>0</v>
      </c>
      <c r="AA4874" s="14">
        <f t="shared" si="1551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802</v>
      </c>
      <c r="B4875" s="87">
        <v>0</v>
      </c>
      <c r="C4875" s="21" t="s">
        <v>835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8"/>
        <v>672</v>
      </c>
      <c r="Y4875" s="14">
        <f t="shared" si="1549"/>
        <v>0</v>
      </c>
      <c r="Z4875" s="14">
        <f t="shared" si="1550"/>
        <v>0</v>
      </c>
      <c r="AA4875" s="14">
        <f t="shared" si="1551"/>
        <v>0</v>
      </c>
      <c r="AB4875" s="14">
        <f>R4875+W4875</f>
        <v>0</v>
      </c>
      <c r="AC4875" s="15">
        <f t="shared" ref="AC4875:AC4887" si="1552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803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8"/>
        <v>672</v>
      </c>
      <c r="Y4876" s="14">
        <f t="shared" si="1549"/>
        <v>0</v>
      </c>
      <c r="Z4876" s="14">
        <f t="shared" si="1550"/>
        <v>0</v>
      </c>
      <c r="AA4876" s="14">
        <f t="shared" si="1551"/>
        <v>0</v>
      </c>
      <c r="AB4876" s="14">
        <f t="shared" ref="AB4876:AB4887" si="1553">R4876+W4876</f>
        <v>0</v>
      </c>
      <c r="AC4876" s="15">
        <f t="shared" si="1552"/>
        <v>672</v>
      </c>
      <c r="AD4876" s="48">
        <f>(ROUND(AC4876-AC4873,1)/AC4873)</f>
        <v>-6.6666666666666666E-2</v>
      </c>
    </row>
    <row r="4877" spans="1:30">
      <c r="A4877" s="99" t="s">
        <v>804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8"/>
        <v>672</v>
      </c>
      <c r="Y4877" s="14">
        <f t="shared" si="1549"/>
        <v>0</v>
      </c>
      <c r="Z4877" s="14">
        <f t="shared" si="1550"/>
        <v>0</v>
      </c>
      <c r="AA4877" s="14">
        <f t="shared" si="1551"/>
        <v>0</v>
      </c>
      <c r="AB4877" s="14">
        <f t="shared" si="1553"/>
        <v>0</v>
      </c>
      <c r="AC4877" s="15">
        <f t="shared" si="1552"/>
        <v>672</v>
      </c>
      <c r="AD4877" s="48">
        <f>(ROUND(AC4877-AC4873,1)/AC4873)</f>
        <v>-6.6666666666666666E-2</v>
      </c>
    </row>
    <row r="4878" spans="1:30">
      <c r="A4878" s="99" t="s">
        <v>654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8"/>
        <v>672</v>
      </c>
      <c r="Y4878" s="14">
        <f t="shared" si="1549"/>
        <v>0</v>
      </c>
      <c r="Z4878" s="14">
        <f t="shared" si="1550"/>
        <v>0</v>
      </c>
      <c r="AA4878" s="14">
        <f t="shared" si="1551"/>
        <v>0</v>
      </c>
      <c r="AB4878" s="14">
        <f t="shared" si="1553"/>
        <v>0</v>
      </c>
      <c r="AC4878" s="15">
        <f t="shared" si="1552"/>
        <v>672</v>
      </c>
      <c r="AD4878" s="48">
        <f>(ROUND(AC4878-AC4873,1)/AC4873)</f>
        <v>-6.6666666666666666E-2</v>
      </c>
    </row>
    <row r="4879" spans="1:30">
      <c r="A4879" s="99" t="s">
        <v>595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8"/>
        <v>234</v>
      </c>
      <c r="Y4879" s="14">
        <f t="shared" si="1549"/>
        <v>558</v>
      </c>
      <c r="Z4879" s="14">
        <f t="shared" si="1550"/>
        <v>0</v>
      </c>
      <c r="AA4879" s="14">
        <f t="shared" si="1551"/>
        <v>0</v>
      </c>
      <c r="AB4879" s="14">
        <f t="shared" si="1553"/>
        <v>0</v>
      </c>
      <c r="AC4879" s="15">
        <f t="shared" si="1552"/>
        <v>792</v>
      </c>
      <c r="AD4879" s="48">
        <f>(ROUND(AC4879-AC4873,1)/AC4873)</f>
        <v>0.1</v>
      </c>
    </row>
    <row r="4880" spans="1:30">
      <c r="A4880" s="99" t="s">
        <v>830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8"/>
        <v>234</v>
      </c>
      <c r="Y4880" s="14">
        <f t="shared" si="1549"/>
        <v>0</v>
      </c>
      <c r="Z4880" s="14">
        <f t="shared" si="1550"/>
        <v>558</v>
      </c>
      <c r="AA4880" s="14">
        <f t="shared" si="1551"/>
        <v>0</v>
      </c>
      <c r="AB4880" s="14">
        <f t="shared" si="1553"/>
        <v>0</v>
      </c>
      <c r="AC4880" s="15">
        <f t="shared" si="1552"/>
        <v>792</v>
      </c>
      <c r="AD4880" s="48">
        <f>(ROUND(AC4880-AC4873,1)/AC4873)</f>
        <v>0.1</v>
      </c>
    </row>
    <row r="4881" spans="1:30">
      <c r="A4881" s="99" t="s">
        <v>831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8"/>
        <v>234</v>
      </c>
      <c r="Y4881" s="14">
        <f t="shared" si="1549"/>
        <v>0</v>
      </c>
      <c r="Z4881" s="14">
        <f t="shared" si="1550"/>
        <v>0</v>
      </c>
      <c r="AA4881" s="14">
        <f t="shared" si="1551"/>
        <v>558</v>
      </c>
      <c r="AB4881" s="14">
        <f t="shared" si="1553"/>
        <v>0</v>
      </c>
      <c r="AC4881" s="15">
        <f t="shared" si="1552"/>
        <v>792</v>
      </c>
      <c r="AD4881" s="48">
        <f>(ROUND(AC4881-AC4873,1)/AC4873)</f>
        <v>0.1</v>
      </c>
    </row>
    <row r="4882" spans="1:30">
      <c r="A4882" s="99" t="s">
        <v>832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8"/>
        <v>234</v>
      </c>
      <c r="Y4882" s="14">
        <f t="shared" si="1549"/>
        <v>0</v>
      </c>
      <c r="Z4882" s="14">
        <f t="shared" si="1550"/>
        <v>0</v>
      </c>
      <c r="AA4882" s="14">
        <f t="shared" si="1551"/>
        <v>0</v>
      </c>
      <c r="AB4882" s="14">
        <f t="shared" si="1553"/>
        <v>558</v>
      </c>
      <c r="AC4882" s="15">
        <f t="shared" si="1552"/>
        <v>792</v>
      </c>
      <c r="AD4882" s="48">
        <f>(ROUND(AC4882-AC4873,1)/AC4873)</f>
        <v>0.1</v>
      </c>
    </row>
    <row r="4883" spans="1:30">
      <c r="A4883" s="99" t="s">
        <v>833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48"/>
        <v>828</v>
      </c>
      <c r="Y4883" s="14">
        <f t="shared" si="1549"/>
        <v>0</v>
      </c>
      <c r="Z4883" s="14">
        <f t="shared" si="1550"/>
        <v>0</v>
      </c>
      <c r="AA4883" s="14">
        <f t="shared" si="1551"/>
        <v>0</v>
      </c>
      <c r="AB4883" s="14">
        <f t="shared" si="1553"/>
        <v>0</v>
      </c>
      <c r="AC4883" s="15">
        <f t="shared" si="1552"/>
        <v>828</v>
      </c>
      <c r="AD4883" s="48">
        <f>(ROUND(AC4883-AC4873,1)/AC4873)</f>
        <v>0.15</v>
      </c>
    </row>
    <row r="4884" spans="1:30">
      <c r="A4884" s="99" t="s">
        <v>834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8"/>
        <v>828</v>
      </c>
      <c r="Y4884" s="14">
        <f t="shared" si="1549"/>
        <v>0</v>
      </c>
      <c r="Z4884" s="14">
        <f t="shared" si="1550"/>
        <v>0</v>
      </c>
      <c r="AA4884" s="14">
        <f t="shared" si="1551"/>
        <v>0</v>
      </c>
      <c r="AB4884" s="14">
        <f t="shared" si="1553"/>
        <v>0</v>
      </c>
      <c r="AC4884" s="15">
        <f t="shared" si="1552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8"/>
        <v>828</v>
      </c>
      <c r="Y4885" s="14">
        <f t="shared" si="1549"/>
        <v>0</v>
      </c>
      <c r="Z4885" s="14">
        <f t="shared" si="1550"/>
        <v>0</v>
      </c>
      <c r="AA4885" s="14">
        <f t="shared" si="1551"/>
        <v>0</v>
      </c>
      <c r="AB4885" s="14">
        <f t="shared" si="1553"/>
        <v>0</v>
      </c>
      <c r="AC4885" s="15">
        <f t="shared" si="1552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8"/>
        <v>746.88</v>
      </c>
      <c r="Y4886" s="14">
        <f t="shared" si="1549"/>
        <v>0</v>
      </c>
      <c r="Z4886" s="14">
        <f t="shared" si="1550"/>
        <v>0</v>
      </c>
      <c r="AA4886" s="14">
        <f t="shared" si="1551"/>
        <v>0</v>
      </c>
      <c r="AB4886" s="14">
        <f t="shared" si="1553"/>
        <v>0</v>
      </c>
      <c r="AC4886" s="15">
        <f t="shared" si="1552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8"/>
        <v>931.19999999999993</v>
      </c>
      <c r="Y4887" s="14">
        <f t="shared" si="1549"/>
        <v>0</v>
      </c>
      <c r="Z4887" s="14">
        <f t="shared" si="1550"/>
        <v>0</v>
      </c>
      <c r="AA4887" s="14">
        <f t="shared" si="1551"/>
        <v>0</v>
      </c>
      <c r="AB4887" s="14">
        <f t="shared" si="1553"/>
        <v>0</v>
      </c>
      <c r="AC4887" s="15">
        <f t="shared" si="1552"/>
        <v>931.2</v>
      </c>
      <c r="AD4887" s="48">
        <f>(ROUND(AC4887-AC4873,1)/AC4873)</f>
        <v>0.29333333333333333</v>
      </c>
    </row>
    <row r="4888" spans="1:30">
      <c r="A4888" s="107"/>
      <c r="B4888" s="148" t="s">
        <v>836</v>
      </c>
      <c r="C4888" s="149"/>
      <c r="D4888" s="149"/>
      <c r="E4888" s="149"/>
      <c r="F4888" s="149"/>
      <c r="G4888" s="149"/>
      <c r="H4888" s="149"/>
      <c r="I4888" s="149"/>
      <c r="J4888" s="149"/>
      <c r="K4888" s="149"/>
      <c r="L4888" s="149"/>
      <c r="M4888" s="149"/>
      <c r="N4888" s="149"/>
      <c r="O4888" s="149"/>
      <c r="P4888" s="149"/>
      <c r="Q4888" s="149"/>
      <c r="R4888" s="149"/>
      <c r="S4888" s="149"/>
      <c r="T4888" s="149"/>
      <c r="U4888" s="149"/>
      <c r="V4888" s="149"/>
      <c r="W4888" s="149"/>
      <c r="X4888" s="149"/>
      <c r="Y4888" s="149"/>
      <c r="Z4888" s="149"/>
      <c r="AA4888" s="149"/>
      <c r="AB4888" s="149"/>
      <c r="AC4888" s="110">
        <v>0</v>
      </c>
      <c r="AD4888" s="110"/>
    </row>
    <row r="4889" spans="1:30">
      <c r="A4889" s="106" t="s">
        <v>0</v>
      </c>
      <c r="B4889" s="87" t="s">
        <v>837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54">N4889+S4889</f>
        <v>414</v>
      </c>
      <c r="Y4889" s="14">
        <f t="shared" ref="Y4889:Y4903" si="1555">O4889+T4889</f>
        <v>0</v>
      </c>
      <c r="Z4889" s="14">
        <f t="shared" ref="Z4889:Z4903" si="1556">P4889+U4889</f>
        <v>234</v>
      </c>
      <c r="AA4889" s="14">
        <f t="shared" ref="AA4889:AA4903" si="1557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801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54"/>
        <v>558</v>
      </c>
      <c r="Y4890" s="14">
        <f t="shared" si="1555"/>
        <v>0</v>
      </c>
      <c r="Z4890" s="14">
        <f t="shared" si="1556"/>
        <v>187.2</v>
      </c>
      <c r="AA4890" s="14">
        <f t="shared" si="1557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802</v>
      </c>
      <c r="B4891" s="87">
        <v>0</v>
      </c>
      <c r="C4891" s="21" t="s">
        <v>835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54"/>
        <v>390.6</v>
      </c>
      <c r="Y4891" s="14">
        <f t="shared" si="1555"/>
        <v>0</v>
      </c>
      <c r="Z4891" s="14">
        <f t="shared" si="1556"/>
        <v>223.60000000000002</v>
      </c>
      <c r="AA4891" s="14">
        <f t="shared" si="1557"/>
        <v>0</v>
      </c>
      <c r="AB4891" s="14">
        <f>R4891+W4891</f>
        <v>0</v>
      </c>
      <c r="AC4891" s="15">
        <f t="shared" ref="AC4891:AC4903" si="1558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803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54"/>
        <v>390.6</v>
      </c>
      <c r="Y4892" s="14">
        <f t="shared" si="1555"/>
        <v>0</v>
      </c>
      <c r="Z4892" s="14">
        <f t="shared" si="1556"/>
        <v>223.60000000000002</v>
      </c>
      <c r="AA4892" s="14">
        <f t="shared" si="1557"/>
        <v>0</v>
      </c>
      <c r="AB4892" s="14">
        <f t="shared" ref="AB4892:AB4903" si="1559">R4892+W4892</f>
        <v>0</v>
      </c>
      <c r="AC4892" s="15">
        <f t="shared" si="1558"/>
        <v>614.20000000000005</v>
      </c>
      <c r="AD4892" s="48">
        <f>(ROUND(AC4892-AC4889,1)/AC4889)</f>
        <v>-5.2160493827160488E-2</v>
      </c>
    </row>
    <row r="4893" spans="1:30">
      <c r="A4893" s="99" t="s">
        <v>804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54"/>
        <v>390.6</v>
      </c>
      <c r="Y4893" s="14">
        <f t="shared" si="1555"/>
        <v>0</v>
      </c>
      <c r="Z4893" s="14">
        <f t="shared" si="1556"/>
        <v>223.60000000000002</v>
      </c>
      <c r="AA4893" s="14">
        <f t="shared" si="1557"/>
        <v>0</v>
      </c>
      <c r="AB4893" s="14">
        <f t="shared" si="1559"/>
        <v>0</v>
      </c>
      <c r="AC4893" s="15">
        <f t="shared" si="1558"/>
        <v>614.20000000000005</v>
      </c>
      <c r="AD4893" s="48">
        <f>(ROUND(AC4893-AC4889,1)/AC4889)</f>
        <v>-5.2160493827160488E-2</v>
      </c>
    </row>
    <row r="4894" spans="1:30">
      <c r="A4894" s="99" t="s">
        <v>654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54"/>
        <v>390.6</v>
      </c>
      <c r="Y4894" s="14">
        <f t="shared" si="1555"/>
        <v>0</v>
      </c>
      <c r="Z4894" s="14">
        <f t="shared" si="1556"/>
        <v>223.60000000000002</v>
      </c>
      <c r="AA4894" s="14">
        <f t="shared" si="1557"/>
        <v>0</v>
      </c>
      <c r="AB4894" s="14">
        <f t="shared" si="1559"/>
        <v>0</v>
      </c>
      <c r="AC4894" s="15">
        <f t="shared" si="1558"/>
        <v>614.20000000000005</v>
      </c>
      <c r="AD4894" s="48">
        <f>(ROUND(AC4894-AC4889,1)/AC4889)</f>
        <v>-5.2160493827160488E-2</v>
      </c>
    </row>
    <row r="4895" spans="1:30">
      <c r="A4895" s="99" t="s">
        <v>595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54"/>
        <v>134.55000000000001</v>
      </c>
      <c r="Y4895" s="14">
        <f t="shared" si="1555"/>
        <v>604.5</v>
      </c>
      <c r="Z4895" s="14">
        <f t="shared" si="1556"/>
        <v>0</v>
      </c>
      <c r="AA4895" s="14">
        <f t="shared" si="1557"/>
        <v>0</v>
      </c>
      <c r="AB4895" s="14">
        <f t="shared" si="1559"/>
        <v>0</v>
      </c>
      <c r="AC4895" s="15">
        <f t="shared" si="1558"/>
        <v>739.1</v>
      </c>
      <c r="AD4895" s="48">
        <f>(ROUND(AC4895-AC4889,1)/AC4889)</f>
        <v>0.14058641975308642</v>
      </c>
    </row>
    <row r="4896" spans="1:30">
      <c r="A4896" s="99" t="s">
        <v>830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54"/>
        <v>134.55000000000001</v>
      </c>
      <c r="Y4896" s="14">
        <f t="shared" si="1555"/>
        <v>0</v>
      </c>
      <c r="Z4896" s="14">
        <f t="shared" si="1556"/>
        <v>604.5</v>
      </c>
      <c r="AA4896" s="14">
        <f t="shared" si="1557"/>
        <v>0</v>
      </c>
      <c r="AB4896" s="14">
        <f t="shared" si="1559"/>
        <v>0</v>
      </c>
      <c r="AC4896" s="15">
        <f t="shared" si="1558"/>
        <v>739.1</v>
      </c>
      <c r="AD4896" s="48">
        <f>(ROUND(AC4896-AC4889,1)/AC4889)</f>
        <v>0.14058641975308642</v>
      </c>
    </row>
    <row r="4897" spans="1:30">
      <c r="A4897" s="99" t="s">
        <v>831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54"/>
        <v>134.55000000000001</v>
      </c>
      <c r="Y4897" s="14">
        <f t="shared" si="1555"/>
        <v>0</v>
      </c>
      <c r="Z4897" s="14">
        <f t="shared" si="1556"/>
        <v>0</v>
      </c>
      <c r="AA4897" s="14">
        <f t="shared" si="1557"/>
        <v>604.5</v>
      </c>
      <c r="AB4897" s="14">
        <f t="shared" si="1559"/>
        <v>0</v>
      </c>
      <c r="AC4897" s="15">
        <f t="shared" si="1558"/>
        <v>739.1</v>
      </c>
      <c r="AD4897" s="48">
        <f>(ROUND(AC4897-AC4889,1)/AC4889)</f>
        <v>0.14058641975308642</v>
      </c>
    </row>
    <row r="4898" spans="1:30">
      <c r="A4898" s="99" t="s">
        <v>832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54"/>
        <v>134.55000000000001</v>
      </c>
      <c r="Y4898" s="14">
        <f t="shared" si="1555"/>
        <v>0</v>
      </c>
      <c r="Z4898" s="14">
        <f t="shared" si="1556"/>
        <v>0</v>
      </c>
      <c r="AA4898" s="14">
        <f t="shared" si="1557"/>
        <v>0</v>
      </c>
      <c r="AB4898" s="14">
        <f t="shared" si="1559"/>
        <v>604.5</v>
      </c>
      <c r="AC4898" s="15">
        <f t="shared" si="1558"/>
        <v>739.1</v>
      </c>
      <c r="AD4898" s="48">
        <f>(ROUND(AC4898-AC4889,1)/AC4889)</f>
        <v>0.14058641975308642</v>
      </c>
    </row>
    <row r="4899" spans="1:30">
      <c r="A4899" s="99" t="s">
        <v>833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54"/>
        <v>467.1</v>
      </c>
      <c r="Y4899" s="14">
        <f t="shared" si="1555"/>
        <v>0</v>
      </c>
      <c r="Z4899" s="14">
        <f t="shared" si="1556"/>
        <v>288.60000000000002</v>
      </c>
      <c r="AA4899" s="14">
        <f t="shared" si="1557"/>
        <v>0</v>
      </c>
      <c r="AB4899" s="14">
        <f t="shared" si="1559"/>
        <v>0</v>
      </c>
      <c r="AC4899" s="15">
        <f t="shared" si="1558"/>
        <v>755.7</v>
      </c>
      <c r="AD4899" s="48">
        <f>(ROUND(AC4899-AC4889,1)/AC4889)</f>
        <v>0.16620370370370371</v>
      </c>
    </row>
    <row r="4900" spans="1:30">
      <c r="A4900" s="99" t="s">
        <v>834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54"/>
        <v>768.6</v>
      </c>
      <c r="Y4900" s="14">
        <f t="shared" si="1555"/>
        <v>0</v>
      </c>
      <c r="Z4900" s="14">
        <f t="shared" si="1556"/>
        <v>0</v>
      </c>
      <c r="AA4900" s="14">
        <f t="shared" si="1557"/>
        <v>0</v>
      </c>
      <c r="AB4900" s="14">
        <f t="shared" si="1559"/>
        <v>0</v>
      </c>
      <c r="AC4900" s="15">
        <f t="shared" si="1558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54"/>
        <v>768.6</v>
      </c>
      <c r="Y4901" s="14">
        <f t="shared" si="1555"/>
        <v>0</v>
      </c>
      <c r="Z4901" s="14">
        <f t="shared" si="1556"/>
        <v>0</v>
      </c>
      <c r="AA4901" s="14">
        <f t="shared" si="1557"/>
        <v>0</v>
      </c>
      <c r="AB4901" s="14">
        <f t="shared" si="1559"/>
        <v>0</v>
      </c>
      <c r="AC4901" s="15">
        <f t="shared" si="1558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54"/>
        <v>536.4</v>
      </c>
      <c r="Y4902" s="14">
        <f t="shared" si="1555"/>
        <v>0</v>
      </c>
      <c r="Z4902" s="14">
        <f t="shared" si="1556"/>
        <v>187.2</v>
      </c>
      <c r="AA4902" s="14">
        <f t="shared" si="1557"/>
        <v>0</v>
      </c>
      <c r="AB4902" s="14">
        <f t="shared" si="1559"/>
        <v>0</v>
      </c>
      <c r="AC4902" s="15">
        <f t="shared" si="1558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54"/>
        <v>626.4</v>
      </c>
      <c r="Y4903" s="14">
        <f t="shared" si="1555"/>
        <v>0</v>
      </c>
      <c r="Z4903" s="14">
        <f t="shared" si="1556"/>
        <v>187.2</v>
      </c>
      <c r="AA4903" s="14">
        <f t="shared" si="1557"/>
        <v>0</v>
      </c>
      <c r="AB4903" s="14">
        <f t="shared" si="1559"/>
        <v>0</v>
      </c>
      <c r="AC4903" s="15">
        <f t="shared" si="1558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838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60">N4904+S4904</f>
        <v>460</v>
      </c>
      <c r="Y4904" s="52">
        <f t="shared" ref="Y4904:Y4918" si="1561">O4904+T4904</f>
        <v>0</v>
      </c>
      <c r="Z4904" s="52">
        <f t="shared" ref="Z4904:Z4918" si="1562">P4904+U4904</f>
        <v>234</v>
      </c>
      <c r="AA4904" s="52">
        <f t="shared" ref="AA4904:AA4918" si="1563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801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60"/>
        <v>620</v>
      </c>
      <c r="Y4905" s="14">
        <f t="shared" si="1561"/>
        <v>0</v>
      </c>
      <c r="Z4905" s="14">
        <f t="shared" si="1562"/>
        <v>187.2</v>
      </c>
      <c r="AA4905" s="14">
        <f t="shared" si="1563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802</v>
      </c>
      <c r="B4906" s="87">
        <v>15</v>
      </c>
      <c r="C4906" s="21" t="s">
        <v>835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60"/>
        <v>434</v>
      </c>
      <c r="Y4906" s="14">
        <f t="shared" si="1561"/>
        <v>0</v>
      </c>
      <c r="Z4906" s="14">
        <f t="shared" si="1562"/>
        <v>223.60000000000002</v>
      </c>
      <c r="AA4906" s="14">
        <f t="shared" si="1563"/>
        <v>0</v>
      </c>
      <c r="AB4906" s="14">
        <f>R4906+W4906</f>
        <v>0</v>
      </c>
      <c r="AC4906" s="15">
        <f t="shared" ref="AC4906:AC4918" si="1564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803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60"/>
        <v>434</v>
      </c>
      <c r="Y4907" s="14">
        <f t="shared" si="1561"/>
        <v>0</v>
      </c>
      <c r="Z4907" s="14">
        <f t="shared" si="1562"/>
        <v>223.60000000000002</v>
      </c>
      <c r="AA4907" s="14">
        <f t="shared" si="1563"/>
        <v>0</v>
      </c>
      <c r="AB4907" s="14">
        <f t="shared" ref="AB4907:AB4918" si="1565">R4907+W4907</f>
        <v>0</v>
      </c>
      <c r="AC4907" s="15">
        <f t="shared" si="1564"/>
        <v>657.6</v>
      </c>
      <c r="AD4907" s="48">
        <f>(ROUND(AC4907-AC4904,1)/AC4904)</f>
        <v>-5.2449567723342937E-2</v>
      </c>
    </row>
    <row r="4908" spans="1:30">
      <c r="A4908" s="99" t="s">
        <v>804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60"/>
        <v>434</v>
      </c>
      <c r="Y4908" s="14">
        <f t="shared" si="1561"/>
        <v>0</v>
      </c>
      <c r="Z4908" s="14">
        <f t="shared" si="1562"/>
        <v>223.60000000000002</v>
      </c>
      <c r="AA4908" s="14">
        <f t="shared" si="1563"/>
        <v>0</v>
      </c>
      <c r="AB4908" s="14">
        <f t="shared" si="1565"/>
        <v>0</v>
      </c>
      <c r="AC4908" s="15">
        <f t="shared" si="1564"/>
        <v>657.6</v>
      </c>
      <c r="AD4908" s="48">
        <f>(ROUND(AC4908-AC4904,1)/AC4904)</f>
        <v>-5.2449567723342937E-2</v>
      </c>
    </row>
    <row r="4909" spans="1:30">
      <c r="A4909" s="99" t="s">
        <v>654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60"/>
        <v>434</v>
      </c>
      <c r="Y4909" s="14">
        <f t="shared" si="1561"/>
        <v>0</v>
      </c>
      <c r="Z4909" s="14">
        <f t="shared" si="1562"/>
        <v>223.60000000000002</v>
      </c>
      <c r="AA4909" s="14">
        <f t="shared" si="1563"/>
        <v>0</v>
      </c>
      <c r="AB4909" s="14">
        <f t="shared" si="1565"/>
        <v>0</v>
      </c>
      <c r="AC4909" s="15">
        <f t="shared" si="1564"/>
        <v>657.6</v>
      </c>
      <c r="AD4909" s="48">
        <f>(ROUND(AC4909-AC4904,1)/AC4904)</f>
        <v>-5.2449567723342937E-2</v>
      </c>
    </row>
    <row r="4910" spans="1:30">
      <c r="A4910" s="99" t="s">
        <v>595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60"/>
        <v>149.5</v>
      </c>
      <c r="Y4910" s="14">
        <f t="shared" si="1561"/>
        <v>639.6</v>
      </c>
      <c r="Z4910" s="14">
        <f t="shared" si="1562"/>
        <v>0</v>
      </c>
      <c r="AA4910" s="14">
        <f t="shared" si="1563"/>
        <v>0</v>
      </c>
      <c r="AB4910" s="14">
        <f t="shared" si="1565"/>
        <v>0</v>
      </c>
      <c r="AC4910" s="15">
        <f t="shared" si="1564"/>
        <v>789.1</v>
      </c>
      <c r="AD4910" s="48">
        <f>(ROUND(AC4910-AC4904,1)/AC4904)</f>
        <v>0.13703170028818443</v>
      </c>
    </row>
    <row r="4911" spans="1:30">
      <c r="A4911" s="99" t="s">
        <v>830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60"/>
        <v>149.5</v>
      </c>
      <c r="Y4911" s="14">
        <f t="shared" si="1561"/>
        <v>0</v>
      </c>
      <c r="Z4911" s="14">
        <f t="shared" si="1562"/>
        <v>639.6</v>
      </c>
      <c r="AA4911" s="14">
        <f t="shared" si="1563"/>
        <v>0</v>
      </c>
      <c r="AB4911" s="14">
        <f t="shared" si="1565"/>
        <v>0</v>
      </c>
      <c r="AC4911" s="15">
        <f t="shared" si="1564"/>
        <v>789.1</v>
      </c>
      <c r="AD4911" s="48">
        <f>(ROUND(AC4911-AC4904,1)/AC4904)</f>
        <v>0.13703170028818443</v>
      </c>
    </row>
    <row r="4912" spans="1:30">
      <c r="A4912" s="99" t="s">
        <v>831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60"/>
        <v>149.5</v>
      </c>
      <c r="Y4912" s="14">
        <f t="shared" si="1561"/>
        <v>0</v>
      </c>
      <c r="Z4912" s="14">
        <f t="shared" si="1562"/>
        <v>0</v>
      </c>
      <c r="AA4912" s="14">
        <f t="shared" si="1563"/>
        <v>639.6</v>
      </c>
      <c r="AB4912" s="14">
        <f t="shared" si="1565"/>
        <v>0</v>
      </c>
      <c r="AC4912" s="15">
        <f t="shared" si="1564"/>
        <v>789.1</v>
      </c>
      <c r="AD4912" s="48">
        <f>(ROUND(AC4912-AC4904,1)/AC4904)</f>
        <v>0.13703170028818443</v>
      </c>
    </row>
    <row r="4913" spans="1:30">
      <c r="A4913" s="99" t="s">
        <v>832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60"/>
        <v>149.5</v>
      </c>
      <c r="Y4913" s="14">
        <f t="shared" si="1561"/>
        <v>0</v>
      </c>
      <c r="Z4913" s="14">
        <f t="shared" si="1562"/>
        <v>0</v>
      </c>
      <c r="AA4913" s="14">
        <f t="shared" si="1563"/>
        <v>0</v>
      </c>
      <c r="AB4913" s="14">
        <f t="shared" si="1565"/>
        <v>639.6</v>
      </c>
      <c r="AC4913" s="15">
        <f t="shared" si="1564"/>
        <v>789.1</v>
      </c>
      <c r="AD4913" s="48">
        <f>(ROUND(AC4913-AC4904,1)/AC4904)</f>
        <v>0.13703170028818443</v>
      </c>
    </row>
    <row r="4914" spans="1:30">
      <c r="A4914" s="99" t="s">
        <v>833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60"/>
        <v>519</v>
      </c>
      <c r="Y4914" s="14">
        <f t="shared" si="1561"/>
        <v>0</v>
      </c>
      <c r="Z4914" s="14">
        <f t="shared" si="1562"/>
        <v>288.60000000000002</v>
      </c>
      <c r="AA4914" s="14">
        <f t="shared" si="1563"/>
        <v>0</v>
      </c>
      <c r="AB4914" s="14">
        <f t="shared" si="1565"/>
        <v>0</v>
      </c>
      <c r="AC4914" s="15">
        <f t="shared" si="1564"/>
        <v>807.6</v>
      </c>
      <c r="AD4914" s="48">
        <f>(ROUND(AC4914-AC4904,1)/AC4904)</f>
        <v>0.16368876080691641</v>
      </c>
    </row>
    <row r="4915" spans="1:30">
      <c r="A4915" s="99" t="s">
        <v>834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60"/>
        <v>823.5</v>
      </c>
      <c r="Y4915" s="14">
        <f t="shared" si="1561"/>
        <v>0</v>
      </c>
      <c r="Z4915" s="14">
        <f t="shared" si="1562"/>
        <v>0</v>
      </c>
      <c r="AA4915" s="14">
        <f t="shared" si="1563"/>
        <v>0</v>
      </c>
      <c r="AB4915" s="14">
        <f t="shared" si="1565"/>
        <v>0</v>
      </c>
      <c r="AC4915" s="15">
        <f t="shared" si="1564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60"/>
        <v>823.5</v>
      </c>
      <c r="Y4916" s="14">
        <f t="shared" si="1561"/>
        <v>0</v>
      </c>
      <c r="Z4916" s="14">
        <f t="shared" si="1562"/>
        <v>0</v>
      </c>
      <c r="AA4916" s="14">
        <f t="shared" si="1563"/>
        <v>0</v>
      </c>
      <c r="AB4916" s="14">
        <f t="shared" si="1565"/>
        <v>0</v>
      </c>
      <c r="AC4916" s="15">
        <f t="shared" si="1564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60"/>
        <v>596</v>
      </c>
      <c r="Y4917" s="14">
        <f t="shared" si="1561"/>
        <v>0</v>
      </c>
      <c r="Z4917" s="14">
        <f t="shared" si="1562"/>
        <v>187.2</v>
      </c>
      <c r="AA4917" s="14">
        <f t="shared" si="1563"/>
        <v>0</v>
      </c>
      <c r="AB4917" s="14">
        <f t="shared" si="1565"/>
        <v>0</v>
      </c>
      <c r="AC4917" s="15">
        <f t="shared" si="1564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60"/>
        <v>696</v>
      </c>
      <c r="Y4918" s="14">
        <f t="shared" si="1561"/>
        <v>0</v>
      </c>
      <c r="Z4918" s="14">
        <f t="shared" si="1562"/>
        <v>187.2</v>
      </c>
      <c r="AA4918" s="14">
        <f t="shared" si="1563"/>
        <v>0</v>
      </c>
      <c r="AB4918" s="14">
        <f t="shared" si="1565"/>
        <v>0</v>
      </c>
      <c r="AC4918" s="15">
        <f t="shared" si="1564"/>
        <v>883.2</v>
      </c>
      <c r="AD4918" s="48">
        <f>(ROUND(AC4918-AC4904,1)/AC4904)</f>
        <v>0.27262247838616716</v>
      </c>
    </row>
    <row r="4919" spans="1:30">
      <c r="A4919" s="107"/>
      <c r="B4919" s="148" t="s">
        <v>210</v>
      </c>
      <c r="C4919" s="148"/>
      <c r="D4919" s="148"/>
      <c r="E4919" s="148"/>
      <c r="F4919" s="148"/>
      <c r="G4919" s="148"/>
      <c r="H4919" s="148"/>
      <c r="I4919" s="148"/>
      <c r="J4919" s="148"/>
      <c r="K4919" s="148"/>
      <c r="L4919" s="148"/>
      <c r="M4919" s="148"/>
      <c r="N4919" s="148"/>
      <c r="O4919" s="148"/>
      <c r="P4919" s="148"/>
      <c r="Q4919" s="148"/>
      <c r="R4919" s="148"/>
      <c r="S4919" s="148"/>
      <c r="T4919" s="148"/>
      <c r="U4919" s="148"/>
      <c r="V4919" s="148"/>
      <c r="W4919" s="148"/>
      <c r="X4919" s="148"/>
      <c r="Y4919" s="148"/>
      <c r="Z4919" s="148"/>
      <c r="AA4919" s="148"/>
      <c r="AB4919" s="148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801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802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803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804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654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801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802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803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804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654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801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802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803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804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654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801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802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803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804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654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801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802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803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804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654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801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802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803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804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654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801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802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803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804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654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801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802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803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804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654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671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801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802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803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804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654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8" t="s">
        <v>219</v>
      </c>
      <c r="C4974" s="148"/>
      <c r="D4974" s="148"/>
      <c r="E4974" s="148"/>
      <c r="F4974" s="148"/>
      <c r="G4974" s="148"/>
      <c r="H4974" s="148"/>
      <c r="I4974" s="148"/>
      <c r="J4974" s="148"/>
      <c r="K4974" s="148"/>
      <c r="L4974" s="148"/>
      <c r="M4974" s="148"/>
      <c r="N4974" s="148"/>
      <c r="O4974" s="148"/>
      <c r="P4974" s="148"/>
      <c r="Q4974" s="148"/>
      <c r="R4974" s="148"/>
      <c r="S4974" s="148"/>
      <c r="T4974" s="148"/>
      <c r="U4974" s="148"/>
      <c r="V4974" s="148"/>
      <c r="W4974" s="148"/>
      <c r="X4974" s="148"/>
      <c r="Y4974" s="148"/>
      <c r="Z4974" s="148"/>
      <c r="AA4974" s="148"/>
      <c r="AB4974" s="148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801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802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803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804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654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801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802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803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804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654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801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802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8" t="s">
        <v>221</v>
      </c>
      <c r="C4993" s="148"/>
      <c r="D4993" s="148"/>
      <c r="E4993" s="148"/>
      <c r="F4993" s="148"/>
      <c r="G4993" s="148"/>
      <c r="H4993" s="148"/>
      <c r="I4993" s="148"/>
      <c r="J4993" s="148"/>
      <c r="K4993" s="148"/>
      <c r="L4993" s="148"/>
      <c r="M4993" s="148"/>
      <c r="N4993" s="148"/>
      <c r="O4993" s="148"/>
      <c r="P4993" s="148"/>
      <c r="Q4993" s="148"/>
      <c r="R4993" s="148"/>
      <c r="S4993" s="148"/>
      <c r="T4993" s="148"/>
      <c r="U4993" s="148"/>
      <c r="V4993" s="148"/>
      <c r="W4993" s="148"/>
      <c r="X4993" s="148"/>
      <c r="Y4993" s="148"/>
      <c r="Z4993" s="148"/>
      <c r="AA4993" s="148"/>
      <c r="AB4993" s="148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801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804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654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801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804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654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801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804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654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801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804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654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801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804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654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996</v>
      </c>
    </row>
    <row r="5025" spans="1:30">
      <c r="A5025" s="99" t="s">
        <v>801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804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654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801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804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654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8" t="s">
        <v>352</v>
      </c>
      <c r="C5036" s="148"/>
      <c r="D5036" s="148"/>
      <c r="E5036" s="148"/>
      <c r="F5036" s="148"/>
      <c r="G5036" s="148"/>
      <c r="H5036" s="148"/>
      <c r="I5036" s="148"/>
      <c r="J5036" s="148"/>
      <c r="K5036" s="148"/>
      <c r="L5036" s="148"/>
      <c r="M5036" s="148"/>
      <c r="N5036" s="148"/>
      <c r="O5036" s="148"/>
      <c r="P5036" s="148"/>
      <c r="Q5036" s="148"/>
      <c r="R5036" s="148"/>
      <c r="S5036" s="148"/>
      <c r="T5036" s="148"/>
      <c r="U5036" s="148"/>
      <c r="V5036" s="148"/>
      <c r="W5036" s="148"/>
      <c r="X5036" s="148"/>
      <c r="Y5036" s="148"/>
      <c r="Z5036" s="148"/>
      <c r="AA5036" s="148"/>
      <c r="AB5036" s="148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8" t="s">
        <v>462</v>
      </c>
      <c r="C5038" s="148"/>
      <c r="D5038" s="148"/>
      <c r="E5038" s="148"/>
      <c r="F5038" s="148"/>
      <c r="G5038" s="148"/>
      <c r="H5038" s="148"/>
      <c r="I5038" s="148"/>
      <c r="J5038" s="148"/>
      <c r="K5038" s="148"/>
      <c r="L5038" s="148"/>
      <c r="M5038" s="148"/>
      <c r="N5038" s="148"/>
      <c r="O5038" s="148"/>
      <c r="P5038" s="148"/>
      <c r="Q5038" s="148"/>
      <c r="R5038" s="148"/>
      <c r="S5038" s="148"/>
      <c r="T5038" s="148"/>
      <c r="U5038" s="148"/>
      <c r="V5038" s="148"/>
      <c r="W5038" s="148"/>
      <c r="X5038" s="148"/>
      <c r="Y5038" s="148"/>
      <c r="Z5038" s="148"/>
      <c r="AA5038" s="148"/>
      <c r="AB5038" s="148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66">D5040*$D$3</f>
        <v>140</v>
      </c>
      <c r="O5040" s="14">
        <f t="shared" ref="O5040:O5080" si="1567">E5040*$E$3</f>
        <v>0</v>
      </c>
      <c r="P5040" s="14">
        <f t="shared" ref="P5040:P5080" si="1568">F5040*$F$3</f>
        <v>0</v>
      </c>
      <c r="Q5040" s="14">
        <f t="shared" ref="Q5040:Q5080" si="1569">G5040*$G$3</f>
        <v>0</v>
      </c>
      <c r="R5040" s="14">
        <f t="shared" ref="R5040:R5080" si="1570">H5040*$H$3</f>
        <v>0</v>
      </c>
      <c r="S5040" s="14">
        <f t="shared" ref="S5040:S5080" si="1571">(N5040/100)*(I5040*$I$3)+(N5040/100)*(J5040*$J$3)</f>
        <v>56</v>
      </c>
      <c r="T5040" s="14">
        <f t="shared" ref="T5040:T5080" si="1572">(O5040/100)*(K5040*$K$3)</f>
        <v>0</v>
      </c>
      <c r="U5040" s="14">
        <f t="shared" ref="U5040:U5080" si="1573">(P5040/100)*(K5040*$K$3)+(P5040/100)*(L5040*$L$3)</f>
        <v>0</v>
      </c>
      <c r="V5040" s="14">
        <f t="shared" ref="V5040:V5080" si="1574">(Q5040/100)*(L5040*$L$3)</f>
        <v>0</v>
      </c>
      <c r="W5040" s="14">
        <f t="shared" ref="W5040:W5080" si="1575">(R5040/100)*(K5040*$K$3)+(R5040/100)*(L5040*$L$3)</f>
        <v>0</v>
      </c>
      <c r="X5040" s="14">
        <f t="shared" ref="X5040:X5080" si="1576">N5040+S5040</f>
        <v>196</v>
      </c>
      <c r="Y5040" s="14">
        <f t="shared" ref="Y5040:Y5080" si="1577">O5040+T5040</f>
        <v>0</v>
      </c>
      <c r="Z5040" s="14">
        <f t="shared" ref="Z5040:Z5080" si="1578">P5040+U5040</f>
        <v>0</v>
      </c>
      <c r="AA5040" s="14">
        <f t="shared" ref="AA5040:AA5080" si="1579">Q5040+V5040</f>
        <v>0</v>
      </c>
      <c r="AB5040" s="14">
        <f t="shared" ref="AB5040:AB5080" si="1580">R5040+W5040</f>
        <v>0</v>
      </c>
      <c r="AC5040" s="15">
        <f t="shared" ref="AC5040:AC5080" si="1581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66"/>
        <v>158</v>
      </c>
      <c r="O5041" s="14">
        <f t="shared" si="1567"/>
        <v>0</v>
      </c>
      <c r="P5041" s="14">
        <f t="shared" si="1568"/>
        <v>0</v>
      </c>
      <c r="Q5041" s="14">
        <f t="shared" si="1569"/>
        <v>0</v>
      </c>
      <c r="R5041" s="14">
        <f t="shared" si="1570"/>
        <v>0</v>
      </c>
      <c r="S5041" s="14">
        <f t="shared" si="1571"/>
        <v>94.800000000000011</v>
      </c>
      <c r="T5041" s="14">
        <f t="shared" si="1572"/>
        <v>0</v>
      </c>
      <c r="U5041" s="14">
        <f t="shared" si="1573"/>
        <v>0</v>
      </c>
      <c r="V5041" s="14">
        <f t="shared" si="1574"/>
        <v>0</v>
      </c>
      <c r="W5041" s="14">
        <f t="shared" si="1575"/>
        <v>0</v>
      </c>
      <c r="X5041" s="14">
        <f t="shared" si="1576"/>
        <v>252.8</v>
      </c>
      <c r="Y5041" s="14">
        <f t="shared" si="1577"/>
        <v>0</v>
      </c>
      <c r="Z5041" s="14">
        <f t="shared" si="1578"/>
        <v>0</v>
      </c>
      <c r="AA5041" s="14">
        <f t="shared" si="1579"/>
        <v>0</v>
      </c>
      <c r="AB5041" s="14">
        <f t="shared" si="1580"/>
        <v>0</v>
      </c>
      <c r="AC5041" s="15">
        <f t="shared" si="1581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66"/>
        <v>156</v>
      </c>
      <c r="O5042" s="14">
        <f t="shared" si="1567"/>
        <v>0</v>
      </c>
      <c r="P5042" s="14">
        <f t="shared" si="1568"/>
        <v>0</v>
      </c>
      <c r="Q5042" s="14">
        <f t="shared" si="1569"/>
        <v>0</v>
      </c>
      <c r="R5042" s="14">
        <f t="shared" si="1570"/>
        <v>0</v>
      </c>
      <c r="S5042" s="14">
        <f t="shared" si="1571"/>
        <v>93.600000000000009</v>
      </c>
      <c r="T5042" s="14">
        <f t="shared" si="1572"/>
        <v>0</v>
      </c>
      <c r="U5042" s="14">
        <f t="shared" si="1573"/>
        <v>0</v>
      </c>
      <c r="V5042" s="14">
        <f t="shared" si="1574"/>
        <v>0</v>
      </c>
      <c r="W5042" s="14">
        <f t="shared" si="1575"/>
        <v>0</v>
      </c>
      <c r="X5042" s="14">
        <f t="shared" si="1576"/>
        <v>249.60000000000002</v>
      </c>
      <c r="Y5042" s="14">
        <f t="shared" si="1577"/>
        <v>0</v>
      </c>
      <c r="Z5042" s="14">
        <f t="shared" si="1578"/>
        <v>0</v>
      </c>
      <c r="AA5042" s="14">
        <f t="shared" si="1579"/>
        <v>0</v>
      </c>
      <c r="AB5042" s="14">
        <f t="shared" si="1580"/>
        <v>0</v>
      </c>
      <c r="AC5042" s="15">
        <f t="shared" si="1581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66"/>
        <v>144</v>
      </c>
      <c r="O5043" s="14">
        <f t="shared" si="1567"/>
        <v>0</v>
      </c>
      <c r="P5043" s="14">
        <f t="shared" si="1568"/>
        <v>0</v>
      </c>
      <c r="Q5043" s="14">
        <f t="shared" si="1569"/>
        <v>0</v>
      </c>
      <c r="R5043" s="14">
        <f t="shared" si="1570"/>
        <v>0</v>
      </c>
      <c r="S5043" s="14">
        <f t="shared" si="1571"/>
        <v>57.599999999999994</v>
      </c>
      <c r="T5043" s="14">
        <f t="shared" si="1572"/>
        <v>0</v>
      </c>
      <c r="U5043" s="14">
        <f t="shared" si="1573"/>
        <v>0</v>
      </c>
      <c r="V5043" s="14">
        <f t="shared" si="1574"/>
        <v>0</v>
      </c>
      <c r="W5043" s="14">
        <f t="shared" si="1575"/>
        <v>0</v>
      </c>
      <c r="X5043" s="14">
        <f t="shared" si="1576"/>
        <v>201.6</v>
      </c>
      <c r="Y5043" s="14">
        <f t="shared" si="1577"/>
        <v>0</v>
      </c>
      <c r="Z5043" s="14">
        <f t="shared" si="1578"/>
        <v>0</v>
      </c>
      <c r="AA5043" s="14">
        <f t="shared" si="1579"/>
        <v>0</v>
      </c>
      <c r="AB5043" s="14">
        <f t="shared" si="1580"/>
        <v>0</v>
      </c>
      <c r="AC5043" s="15">
        <f t="shared" si="1581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66"/>
        <v>142</v>
      </c>
      <c r="O5044" s="14">
        <f t="shared" si="1567"/>
        <v>0</v>
      </c>
      <c r="P5044" s="14">
        <f t="shared" si="1568"/>
        <v>0</v>
      </c>
      <c r="Q5044" s="14">
        <f t="shared" si="1569"/>
        <v>0</v>
      </c>
      <c r="R5044" s="14">
        <f t="shared" si="1570"/>
        <v>0</v>
      </c>
      <c r="S5044" s="14">
        <f t="shared" si="1571"/>
        <v>56.8</v>
      </c>
      <c r="T5044" s="14">
        <f t="shared" si="1572"/>
        <v>0</v>
      </c>
      <c r="U5044" s="14">
        <f t="shared" si="1573"/>
        <v>0</v>
      </c>
      <c r="V5044" s="14">
        <f t="shared" si="1574"/>
        <v>0</v>
      </c>
      <c r="W5044" s="14">
        <f t="shared" si="1575"/>
        <v>0</v>
      </c>
      <c r="X5044" s="14">
        <f t="shared" si="1576"/>
        <v>198.8</v>
      </c>
      <c r="Y5044" s="14">
        <f t="shared" si="1577"/>
        <v>0</v>
      </c>
      <c r="Z5044" s="14">
        <f t="shared" si="1578"/>
        <v>0</v>
      </c>
      <c r="AA5044" s="14">
        <f t="shared" si="1579"/>
        <v>0</v>
      </c>
      <c r="AB5044" s="14">
        <f t="shared" si="1580"/>
        <v>0</v>
      </c>
      <c r="AC5044" s="15">
        <f t="shared" si="1581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66"/>
        <v>156</v>
      </c>
      <c r="O5045" s="14">
        <f t="shared" si="1567"/>
        <v>0</v>
      </c>
      <c r="P5045" s="14">
        <f t="shared" si="1568"/>
        <v>0</v>
      </c>
      <c r="Q5045" s="14">
        <f t="shared" si="1569"/>
        <v>0</v>
      </c>
      <c r="R5045" s="14">
        <f t="shared" si="1570"/>
        <v>0</v>
      </c>
      <c r="S5045" s="14">
        <f t="shared" si="1571"/>
        <v>93.600000000000009</v>
      </c>
      <c r="T5045" s="14">
        <f t="shared" si="1572"/>
        <v>0</v>
      </c>
      <c r="U5045" s="14">
        <f t="shared" si="1573"/>
        <v>0</v>
      </c>
      <c r="V5045" s="14">
        <f t="shared" si="1574"/>
        <v>0</v>
      </c>
      <c r="W5045" s="14">
        <f t="shared" si="1575"/>
        <v>0</v>
      </c>
      <c r="X5045" s="14">
        <f t="shared" si="1576"/>
        <v>249.60000000000002</v>
      </c>
      <c r="Y5045" s="14">
        <f t="shared" si="1577"/>
        <v>0</v>
      </c>
      <c r="Z5045" s="14">
        <f t="shared" si="1578"/>
        <v>0</v>
      </c>
      <c r="AA5045" s="14">
        <f t="shared" si="1579"/>
        <v>0</v>
      </c>
      <c r="AB5045" s="14">
        <f t="shared" si="1580"/>
        <v>0</v>
      </c>
      <c r="AC5045" s="15">
        <f t="shared" si="1581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66"/>
        <v>160</v>
      </c>
      <c r="O5046" s="14">
        <f t="shared" si="1567"/>
        <v>0</v>
      </c>
      <c r="P5046" s="14">
        <f t="shared" si="1568"/>
        <v>0</v>
      </c>
      <c r="Q5046" s="14">
        <f t="shared" si="1569"/>
        <v>0</v>
      </c>
      <c r="R5046" s="14">
        <f t="shared" si="1570"/>
        <v>0</v>
      </c>
      <c r="S5046" s="14">
        <f t="shared" si="1571"/>
        <v>96</v>
      </c>
      <c r="T5046" s="14">
        <f t="shared" si="1572"/>
        <v>0</v>
      </c>
      <c r="U5046" s="14">
        <f t="shared" si="1573"/>
        <v>0</v>
      </c>
      <c r="V5046" s="14">
        <f t="shared" si="1574"/>
        <v>0</v>
      </c>
      <c r="W5046" s="14">
        <f t="shared" si="1575"/>
        <v>0</v>
      </c>
      <c r="X5046" s="14">
        <f t="shared" si="1576"/>
        <v>256</v>
      </c>
      <c r="Y5046" s="14">
        <f t="shared" si="1577"/>
        <v>0</v>
      </c>
      <c r="Z5046" s="14">
        <f t="shared" si="1578"/>
        <v>0</v>
      </c>
      <c r="AA5046" s="14">
        <f t="shared" si="1579"/>
        <v>0</v>
      </c>
      <c r="AB5046" s="14">
        <f t="shared" si="1580"/>
        <v>0</v>
      </c>
      <c r="AC5046" s="15">
        <f t="shared" si="1581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66"/>
        <v>200</v>
      </c>
      <c r="O5047" s="14">
        <f t="shared" si="1567"/>
        <v>0</v>
      </c>
      <c r="P5047" s="14">
        <f t="shared" si="1568"/>
        <v>0</v>
      </c>
      <c r="Q5047" s="14">
        <f t="shared" si="1569"/>
        <v>0</v>
      </c>
      <c r="R5047" s="14">
        <f t="shared" si="1570"/>
        <v>0</v>
      </c>
      <c r="S5047" s="14">
        <f t="shared" si="1571"/>
        <v>200</v>
      </c>
      <c r="T5047" s="14">
        <f t="shared" si="1572"/>
        <v>0</v>
      </c>
      <c r="U5047" s="14">
        <f t="shared" si="1573"/>
        <v>0</v>
      </c>
      <c r="V5047" s="14">
        <f t="shared" si="1574"/>
        <v>0</v>
      </c>
      <c r="W5047" s="14">
        <f t="shared" si="1575"/>
        <v>0</v>
      </c>
      <c r="X5047" s="14">
        <f t="shared" si="1576"/>
        <v>400</v>
      </c>
      <c r="Y5047" s="14">
        <f t="shared" si="1577"/>
        <v>0</v>
      </c>
      <c r="Z5047" s="14">
        <f t="shared" si="1578"/>
        <v>0</v>
      </c>
      <c r="AA5047" s="14">
        <f t="shared" si="1579"/>
        <v>0</v>
      </c>
      <c r="AB5047" s="14">
        <f t="shared" si="1580"/>
        <v>0</v>
      </c>
      <c r="AC5047" s="15">
        <f t="shared" si="1581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66"/>
        <v>138</v>
      </c>
      <c r="O5048" s="14">
        <f t="shared" si="1567"/>
        <v>0</v>
      </c>
      <c r="P5048" s="14">
        <f t="shared" si="1568"/>
        <v>0</v>
      </c>
      <c r="Q5048" s="14">
        <f t="shared" si="1569"/>
        <v>0</v>
      </c>
      <c r="R5048" s="14">
        <f t="shared" si="1570"/>
        <v>0</v>
      </c>
      <c r="S5048" s="14">
        <f t="shared" si="1571"/>
        <v>55.199999999999996</v>
      </c>
      <c r="T5048" s="14">
        <f t="shared" si="1572"/>
        <v>0</v>
      </c>
      <c r="U5048" s="14">
        <f t="shared" si="1573"/>
        <v>0</v>
      </c>
      <c r="V5048" s="14">
        <f t="shared" si="1574"/>
        <v>0</v>
      </c>
      <c r="W5048" s="14">
        <f t="shared" si="1575"/>
        <v>0</v>
      </c>
      <c r="X5048" s="14">
        <f t="shared" si="1576"/>
        <v>193.2</v>
      </c>
      <c r="Y5048" s="14">
        <f t="shared" si="1577"/>
        <v>0</v>
      </c>
      <c r="Z5048" s="14">
        <f t="shared" si="1578"/>
        <v>0</v>
      </c>
      <c r="AA5048" s="14">
        <f t="shared" si="1579"/>
        <v>0</v>
      </c>
      <c r="AB5048" s="14">
        <f t="shared" si="1580"/>
        <v>0</v>
      </c>
      <c r="AC5048" s="15">
        <f t="shared" si="1581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66"/>
        <v>138</v>
      </c>
      <c r="O5049" s="14">
        <f t="shared" si="1567"/>
        <v>0</v>
      </c>
      <c r="P5049" s="14">
        <f t="shared" si="1568"/>
        <v>0</v>
      </c>
      <c r="Q5049" s="14">
        <f t="shared" si="1569"/>
        <v>0</v>
      </c>
      <c r="R5049" s="14">
        <f t="shared" si="1570"/>
        <v>0</v>
      </c>
      <c r="S5049" s="14">
        <f t="shared" si="1571"/>
        <v>55.199999999999996</v>
      </c>
      <c r="T5049" s="14">
        <f t="shared" si="1572"/>
        <v>0</v>
      </c>
      <c r="U5049" s="14">
        <f t="shared" si="1573"/>
        <v>0</v>
      </c>
      <c r="V5049" s="14">
        <f t="shared" si="1574"/>
        <v>0</v>
      </c>
      <c r="W5049" s="14">
        <f t="shared" si="1575"/>
        <v>0</v>
      </c>
      <c r="X5049" s="14">
        <f t="shared" si="1576"/>
        <v>193.2</v>
      </c>
      <c r="Y5049" s="14">
        <f t="shared" si="1577"/>
        <v>0</v>
      </c>
      <c r="Z5049" s="14">
        <f t="shared" si="1578"/>
        <v>0</v>
      </c>
      <c r="AA5049" s="14">
        <f t="shared" si="1579"/>
        <v>0</v>
      </c>
      <c r="AB5049" s="14">
        <f t="shared" si="1580"/>
        <v>0</v>
      </c>
      <c r="AC5049" s="15">
        <f t="shared" si="1581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66"/>
        <v>148</v>
      </c>
      <c r="O5050" s="14">
        <f t="shared" si="1567"/>
        <v>0</v>
      </c>
      <c r="P5050" s="14">
        <f t="shared" si="1568"/>
        <v>0</v>
      </c>
      <c r="Q5050" s="14">
        <f t="shared" si="1569"/>
        <v>0</v>
      </c>
      <c r="R5050" s="14">
        <f t="shared" si="1570"/>
        <v>0</v>
      </c>
      <c r="S5050" s="14">
        <f t="shared" si="1571"/>
        <v>59.2</v>
      </c>
      <c r="T5050" s="14">
        <f t="shared" si="1572"/>
        <v>0</v>
      </c>
      <c r="U5050" s="14">
        <f t="shared" si="1573"/>
        <v>0</v>
      </c>
      <c r="V5050" s="14">
        <f t="shared" si="1574"/>
        <v>0</v>
      </c>
      <c r="W5050" s="14">
        <f t="shared" si="1575"/>
        <v>0</v>
      </c>
      <c r="X5050" s="14">
        <f t="shared" si="1576"/>
        <v>207.2</v>
      </c>
      <c r="Y5050" s="14">
        <f t="shared" si="1577"/>
        <v>0</v>
      </c>
      <c r="Z5050" s="14">
        <f t="shared" si="1578"/>
        <v>0</v>
      </c>
      <c r="AA5050" s="14">
        <f t="shared" si="1579"/>
        <v>0</v>
      </c>
      <c r="AB5050" s="14">
        <f t="shared" si="1580"/>
        <v>0</v>
      </c>
      <c r="AC5050" s="15">
        <f t="shared" si="1581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66"/>
        <v>138</v>
      </c>
      <c r="O5051" s="14">
        <f t="shared" si="1567"/>
        <v>0</v>
      </c>
      <c r="P5051" s="14">
        <f t="shared" si="1568"/>
        <v>0</v>
      </c>
      <c r="Q5051" s="14">
        <f t="shared" si="1569"/>
        <v>0</v>
      </c>
      <c r="R5051" s="14">
        <f t="shared" si="1570"/>
        <v>0</v>
      </c>
      <c r="S5051" s="14">
        <f t="shared" si="1571"/>
        <v>55.199999999999996</v>
      </c>
      <c r="T5051" s="14">
        <f t="shared" si="1572"/>
        <v>0</v>
      </c>
      <c r="U5051" s="14">
        <f t="shared" si="1573"/>
        <v>0</v>
      </c>
      <c r="V5051" s="14">
        <f t="shared" si="1574"/>
        <v>0</v>
      </c>
      <c r="W5051" s="14">
        <f t="shared" si="1575"/>
        <v>0</v>
      </c>
      <c r="X5051" s="14">
        <f t="shared" si="1576"/>
        <v>193.2</v>
      </c>
      <c r="Y5051" s="14">
        <f t="shared" si="1577"/>
        <v>0</v>
      </c>
      <c r="Z5051" s="14">
        <f t="shared" si="1578"/>
        <v>0</v>
      </c>
      <c r="AA5051" s="14">
        <f t="shared" si="1579"/>
        <v>0</v>
      </c>
      <c r="AB5051" s="14">
        <f t="shared" si="1580"/>
        <v>0</v>
      </c>
      <c r="AC5051" s="15">
        <f t="shared" si="1581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66"/>
        <v>138</v>
      </c>
      <c r="O5052" s="14">
        <f t="shared" si="1567"/>
        <v>0</v>
      </c>
      <c r="P5052" s="14">
        <f t="shared" si="1568"/>
        <v>0</v>
      </c>
      <c r="Q5052" s="14">
        <f t="shared" si="1569"/>
        <v>0</v>
      </c>
      <c r="R5052" s="14">
        <f t="shared" si="1570"/>
        <v>0</v>
      </c>
      <c r="S5052" s="14">
        <f t="shared" si="1571"/>
        <v>55.199999999999996</v>
      </c>
      <c r="T5052" s="14">
        <f t="shared" si="1572"/>
        <v>0</v>
      </c>
      <c r="U5052" s="14">
        <f t="shared" si="1573"/>
        <v>0</v>
      </c>
      <c r="V5052" s="14">
        <f t="shared" si="1574"/>
        <v>0</v>
      </c>
      <c r="W5052" s="14">
        <f t="shared" si="1575"/>
        <v>0</v>
      </c>
      <c r="X5052" s="14">
        <f t="shared" si="1576"/>
        <v>193.2</v>
      </c>
      <c r="Y5052" s="14">
        <f t="shared" si="1577"/>
        <v>0</v>
      </c>
      <c r="Z5052" s="14">
        <f t="shared" si="1578"/>
        <v>0</v>
      </c>
      <c r="AA5052" s="14">
        <f t="shared" si="1579"/>
        <v>0</v>
      </c>
      <c r="AB5052" s="14">
        <f t="shared" si="1580"/>
        <v>0</v>
      </c>
      <c r="AC5052" s="15">
        <f t="shared" si="1581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66"/>
        <v>180</v>
      </c>
      <c r="O5053" s="14">
        <f t="shared" si="1567"/>
        <v>0</v>
      </c>
      <c r="P5053" s="14">
        <f t="shared" si="1568"/>
        <v>0</v>
      </c>
      <c r="Q5053" s="14">
        <f t="shared" si="1569"/>
        <v>0</v>
      </c>
      <c r="R5053" s="14">
        <f t="shared" si="1570"/>
        <v>0</v>
      </c>
      <c r="S5053" s="14">
        <f t="shared" si="1571"/>
        <v>180</v>
      </c>
      <c r="T5053" s="14">
        <f t="shared" si="1572"/>
        <v>0</v>
      </c>
      <c r="U5053" s="14">
        <f t="shared" si="1573"/>
        <v>0</v>
      </c>
      <c r="V5053" s="14">
        <f t="shared" si="1574"/>
        <v>0</v>
      </c>
      <c r="W5053" s="14">
        <f t="shared" si="1575"/>
        <v>0</v>
      </c>
      <c r="X5053" s="14">
        <f t="shared" si="1576"/>
        <v>360</v>
      </c>
      <c r="Y5053" s="14">
        <f t="shared" si="1577"/>
        <v>0</v>
      </c>
      <c r="Z5053" s="14">
        <f t="shared" si="1578"/>
        <v>0</v>
      </c>
      <c r="AA5053" s="14">
        <f t="shared" si="1579"/>
        <v>0</v>
      </c>
      <c r="AB5053" s="14">
        <f t="shared" si="1580"/>
        <v>0</v>
      </c>
      <c r="AC5053" s="15">
        <f t="shared" si="1581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66"/>
        <v>138</v>
      </c>
      <c r="O5054" s="14">
        <f t="shared" si="1567"/>
        <v>0</v>
      </c>
      <c r="P5054" s="14">
        <f t="shared" si="1568"/>
        <v>0</v>
      </c>
      <c r="Q5054" s="14">
        <f t="shared" si="1569"/>
        <v>0</v>
      </c>
      <c r="R5054" s="14">
        <f t="shared" si="1570"/>
        <v>0</v>
      </c>
      <c r="S5054" s="14">
        <f t="shared" si="1571"/>
        <v>55.199999999999996</v>
      </c>
      <c r="T5054" s="14">
        <f t="shared" si="1572"/>
        <v>0</v>
      </c>
      <c r="U5054" s="14">
        <f t="shared" si="1573"/>
        <v>0</v>
      </c>
      <c r="V5054" s="14">
        <f t="shared" si="1574"/>
        <v>0</v>
      </c>
      <c r="W5054" s="14">
        <f t="shared" si="1575"/>
        <v>0</v>
      </c>
      <c r="X5054" s="14">
        <f t="shared" si="1576"/>
        <v>193.2</v>
      </c>
      <c r="Y5054" s="14">
        <f t="shared" si="1577"/>
        <v>0</v>
      </c>
      <c r="Z5054" s="14">
        <f t="shared" si="1578"/>
        <v>0</v>
      </c>
      <c r="AA5054" s="14">
        <f t="shared" si="1579"/>
        <v>0</v>
      </c>
      <c r="AB5054" s="14">
        <f t="shared" si="1580"/>
        <v>0</v>
      </c>
      <c r="AC5054" s="15">
        <f t="shared" si="1581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66"/>
        <v>138</v>
      </c>
      <c r="O5055" s="14">
        <f t="shared" si="1567"/>
        <v>0</v>
      </c>
      <c r="P5055" s="14">
        <f t="shared" si="1568"/>
        <v>0</v>
      </c>
      <c r="Q5055" s="14">
        <f t="shared" si="1569"/>
        <v>0</v>
      </c>
      <c r="R5055" s="14">
        <f t="shared" si="1570"/>
        <v>0</v>
      </c>
      <c r="S5055" s="14">
        <f t="shared" si="1571"/>
        <v>55.199999999999996</v>
      </c>
      <c r="T5055" s="14">
        <f t="shared" si="1572"/>
        <v>0</v>
      </c>
      <c r="U5055" s="14">
        <f t="shared" si="1573"/>
        <v>0</v>
      </c>
      <c r="V5055" s="14">
        <f t="shared" si="1574"/>
        <v>0</v>
      </c>
      <c r="W5055" s="14">
        <f t="shared" si="1575"/>
        <v>0</v>
      </c>
      <c r="X5055" s="14">
        <f t="shared" si="1576"/>
        <v>193.2</v>
      </c>
      <c r="Y5055" s="14">
        <f t="shared" si="1577"/>
        <v>0</v>
      </c>
      <c r="Z5055" s="14">
        <f t="shared" si="1578"/>
        <v>0</v>
      </c>
      <c r="AA5055" s="14">
        <f t="shared" si="1579"/>
        <v>0</v>
      </c>
      <c r="AB5055" s="14">
        <f t="shared" si="1580"/>
        <v>0</v>
      </c>
      <c r="AC5055" s="15">
        <f t="shared" si="1581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66"/>
        <v>162</v>
      </c>
      <c r="O5056" s="14">
        <f t="shared" si="1567"/>
        <v>0</v>
      </c>
      <c r="P5056" s="14">
        <f t="shared" si="1568"/>
        <v>0</v>
      </c>
      <c r="Q5056" s="14">
        <f t="shared" si="1569"/>
        <v>0</v>
      </c>
      <c r="R5056" s="14">
        <f t="shared" si="1570"/>
        <v>0</v>
      </c>
      <c r="S5056" s="14">
        <f t="shared" si="1571"/>
        <v>68.040000000000006</v>
      </c>
      <c r="T5056" s="14">
        <f t="shared" si="1572"/>
        <v>0</v>
      </c>
      <c r="U5056" s="14">
        <f t="shared" si="1573"/>
        <v>0</v>
      </c>
      <c r="V5056" s="14">
        <f t="shared" si="1574"/>
        <v>0</v>
      </c>
      <c r="W5056" s="14">
        <f t="shared" si="1575"/>
        <v>0</v>
      </c>
      <c r="X5056" s="14">
        <f t="shared" si="1576"/>
        <v>230.04000000000002</v>
      </c>
      <c r="Y5056" s="14">
        <f t="shared" si="1577"/>
        <v>0</v>
      </c>
      <c r="Z5056" s="14">
        <f t="shared" si="1578"/>
        <v>0</v>
      </c>
      <c r="AA5056" s="14">
        <f t="shared" si="1579"/>
        <v>0</v>
      </c>
      <c r="AB5056" s="14">
        <f t="shared" si="1580"/>
        <v>0</v>
      </c>
      <c r="AC5056" s="15">
        <f t="shared" si="1581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66"/>
        <v>152</v>
      </c>
      <c r="O5057" s="14">
        <f t="shared" si="1567"/>
        <v>0</v>
      </c>
      <c r="P5057" s="14">
        <f t="shared" si="1568"/>
        <v>0</v>
      </c>
      <c r="Q5057" s="14">
        <f t="shared" si="1569"/>
        <v>0</v>
      </c>
      <c r="R5057" s="14">
        <f t="shared" si="1570"/>
        <v>0</v>
      </c>
      <c r="S5057" s="14">
        <f t="shared" si="1571"/>
        <v>63.84</v>
      </c>
      <c r="T5057" s="14">
        <f t="shared" si="1572"/>
        <v>0</v>
      </c>
      <c r="U5057" s="14">
        <f t="shared" si="1573"/>
        <v>0</v>
      </c>
      <c r="V5057" s="14">
        <f t="shared" si="1574"/>
        <v>0</v>
      </c>
      <c r="W5057" s="14">
        <f t="shared" si="1575"/>
        <v>0</v>
      </c>
      <c r="X5057" s="14">
        <f t="shared" si="1576"/>
        <v>215.84</v>
      </c>
      <c r="Y5057" s="14">
        <f t="shared" si="1577"/>
        <v>0</v>
      </c>
      <c r="Z5057" s="14">
        <f t="shared" si="1578"/>
        <v>0</v>
      </c>
      <c r="AA5057" s="14">
        <f t="shared" si="1579"/>
        <v>0</v>
      </c>
      <c r="AB5057" s="14">
        <f t="shared" si="1580"/>
        <v>0</v>
      </c>
      <c r="AC5057" s="15">
        <f t="shared" si="1581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66"/>
        <v>144</v>
      </c>
      <c r="O5058" s="14">
        <f t="shared" si="1567"/>
        <v>0</v>
      </c>
      <c r="P5058" s="14">
        <f t="shared" si="1568"/>
        <v>0</v>
      </c>
      <c r="Q5058" s="14">
        <f t="shared" si="1569"/>
        <v>0</v>
      </c>
      <c r="R5058" s="14">
        <f t="shared" si="1570"/>
        <v>0</v>
      </c>
      <c r="S5058" s="14">
        <f t="shared" si="1571"/>
        <v>57.599999999999994</v>
      </c>
      <c r="T5058" s="14">
        <f t="shared" si="1572"/>
        <v>0</v>
      </c>
      <c r="U5058" s="14">
        <f t="shared" si="1573"/>
        <v>0</v>
      </c>
      <c r="V5058" s="14">
        <f t="shared" si="1574"/>
        <v>0</v>
      </c>
      <c r="W5058" s="14">
        <f t="shared" si="1575"/>
        <v>0</v>
      </c>
      <c r="X5058" s="14">
        <f t="shared" si="1576"/>
        <v>201.6</v>
      </c>
      <c r="Y5058" s="14">
        <f t="shared" si="1577"/>
        <v>0</v>
      </c>
      <c r="Z5058" s="14">
        <f t="shared" si="1578"/>
        <v>0</v>
      </c>
      <c r="AA5058" s="14">
        <f t="shared" si="1579"/>
        <v>0</v>
      </c>
      <c r="AB5058" s="14">
        <f t="shared" si="1580"/>
        <v>0</v>
      </c>
      <c r="AC5058" s="15">
        <f t="shared" si="1581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66"/>
        <v>148</v>
      </c>
      <c r="O5059" s="14">
        <f t="shared" si="1567"/>
        <v>0</v>
      </c>
      <c r="P5059" s="14">
        <f t="shared" si="1568"/>
        <v>0</v>
      </c>
      <c r="Q5059" s="14">
        <f t="shared" si="1569"/>
        <v>0</v>
      </c>
      <c r="R5059" s="14">
        <f t="shared" si="1570"/>
        <v>0</v>
      </c>
      <c r="S5059" s="14">
        <f t="shared" si="1571"/>
        <v>62.16</v>
      </c>
      <c r="T5059" s="14">
        <f t="shared" si="1572"/>
        <v>0</v>
      </c>
      <c r="U5059" s="14">
        <f t="shared" si="1573"/>
        <v>0</v>
      </c>
      <c r="V5059" s="14">
        <f t="shared" si="1574"/>
        <v>0</v>
      </c>
      <c r="W5059" s="14">
        <f t="shared" si="1575"/>
        <v>0</v>
      </c>
      <c r="X5059" s="14">
        <f t="shared" si="1576"/>
        <v>210.16</v>
      </c>
      <c r="Y5059" s="14">
        <f t="shared" si="1577"/>
        <v>0</v>
      </c>
      <c r="Z5059" s="14">
        <f t="shared" si="1578"/>
        <v>0</v>
      </c>
      <c r="AA5059" s="14">
        <f t="shared" si="1579"/>
        <v>0</v>
      </c>
      <c r="AB5059" s="14">
        <f t="shared" si="1580"/>
        <v>0</v>
      </c>
      <c r="AC5059" s="15">
        <f t="shared" si="1581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66"/>
        <v>168</v>
      </c>
      <c r="O5060" s="14">
        <f t="shared" si="1567"/>
        <v>0</v>
      </c>
      <c r="P5060" s="14">
        <f t="shared" si="1568"/>
        <v>0</v>
      </c>
      <c r="Q5060" s="14">
        <f t="shared" si="1569"/>
        <v>0</v>
      </c>
      <c r="R5060" s="14">
        <f t="shared" si="1570"/>
        <v>0</v>
      </c>
      <c r="S5060" s="14">
        <f t="shared" si="1571"/>
        <v>94.08</v>
      </c>
      <c r="T5060" s="14">
        <f t="shared" si="1572"/>
        <v>0</v>
      </c>
      <c r="U5060" s="14">
        <f t="shared" si="1573"/>
        <v>0</v>
      </c>
      <c r="V5060" s="14">
        <f t="shared" si="1574"/>
        <v>0</v>
      </c>
      <c r="W5060" s="14">
        <f t="shared" si="1575"/>
        <v>0</v>
      </c>
      <c r="X5060" s="14">
        <f t="shared" si="1576"/>
        <v>262.08</v>
      </c>
      <c r="Y5060" s="14">
        <f t="shared" si="1577"/>
        <v>0</v>
      </c>
      <c r="Z5060" s="14">
        <f t="shared" si="1578"/>
        <v>0</v>
      </c>
      <c r="AA5060" s="14">
        <f t="shared" si="1579"/>
        <v>0</v>
      </c>
      <c r="AB5060" s="14">
        <f t="shared" si="1580"/>
        <v>0</v>
      </c>
      <c r="AC5060" s="15">
        <f t="shared" si="1581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66"/>
        <v>166</v>
      </c>
      <c r="O5061" s="14">
        <f t="shared" si="1567"/>
        <v>0</v>
      </c>
      <c r="P5061" s="14">
        <f t="shared" si="1568"/>
        <v>0</v>
      </c>
      <c r="Q5061" s="14">
        <f t="shared" si="1569"/>
        <v>0</v>
      </c>
      <c r="R5061" s="14">
        <f t="shared" si="1570"/>
        <v>0</v>
      </c>
      <c r="S5061" s="14">
        <f t="shared" si="1571"/>
        <v>99.6</v>
      </c>
      <c r="T5061" s="14">
        <f t="shared" si="1572"/>
        <v>0</v>
      </c>
      <c r="U5061" s="14">
        <f t="shared" si="1573"/>
        <v>0</v>
      </c>
      <c r="V5061" s="14">
        <f t="shared" si="1574"/>
        <v>0</v>
      </c>
      <c r="W5061" s="14">
        <f t="shared" si="1575"/>
        <v>0</v>
      </c>
      <c r="X5061" s="14">
        <f t="shared" si="1576"/>
        <v>265.60000000000002</v>
      </c>
      <c r="Y5061" s="14">
        <f t="shared" si="1577"/>
        <v>0</v>
      </c>
      <c r="Z5061" s="14">
        <f t="shared" si="1578"/>
        <v>0</v>
      </c>
      <c r="AA5061" s="14">
        <f t="shared" si="1579"/>
        <v>0</v>
      </c>
      <c r="AB5061" s="14">
        <f t="shared" si="1580"/>
        <v>0</v>
      </c>
      <c r="AC5061" s="15">
        <f t="shared" si="1581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66"/>
        <v>158</v>
      </c>
      <c r="O5062" s="14">
        <f t="shared" si="1567"/>
        <v>0</v>
      </c>
      <c r="P5062" s="14">
        <f t="shared" si="1568"/>
        <v>0</v>
      </c>
      <c r="Q5062" s="14">
        <f t="shared" si="1569"/>
        <v>0</v>
      </c>
      <c r="R5062" s="14">
        <f t="shared" si="1570"/>
        <v>0</v>
      </c>
      <c r="S5062" s="14">
        <f t="shared" si="1571"/>
        <v>91.64</v>
      </c>
      <c r="T5062" s="14">
        <f t="shared" si="1572"/>
        <v>0</v>
      </c>
      <c r="U5062" s="14">
        <f t="shared" si="1573"/>
        <v>0</v>
      </c>
      <c r="V5062" s="14">
        <f t="shared" si="1574"/>
        <v>0</v>
      </c>
      <c r="W5062" s="14">
        <f t="shared" si="1575"/>
        <v>0</v>
      </c>
      <c r="X5062" s="14">
        <f t="shared" si="1576"/>
        <v>249.64</v>
      </c>
      <c r="Y5062" s="14">
        <f t="shared" si="1577"/>
        <v>0</v>
      </c>
      <c r="Z5062" s="14">
        <f t="shared" si="1578"/>
        <v>0</v>
      </c>
      <c r="AA5062" s="14">
        <f t="shared" si="1579"/>
        <v>0</v>
      </c>
      <c r="AB5062" s="14">
        <f t="shared" si="1580"/>
        <v>0</v>
      </c>
      <c r="AC5062" s="15">
        <f t="shared" si="1581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66"/>
        <v>112</v>
      </c>
      <c r="O5063" s="14">
        <f t="shared" si="1567"/>
        <v>0</v>
      </c>
      <c r="P5063" s="14">
        <f t="shared" si="1568"/>
        <v>0</v>
      </c>
      <c r="Q5063" s="14">
        <f t="shared" si="1569"/>
        <v>0</v>
      </c>
      <c r="R5063" s="14">
        <f t="shared" si="1570"/>
        <v>0</v>
      </c>
      <c r="S5063" s="14">
        <f t="shared" si="1571"/>
        <v>67.2</v>
      </c>
      <c r="T5063" s="14">
        <f t="shared" si="1572"/>
        <v>0</v>
      </c>
      <c r="U5063" s="14">
        <f t="shared" si="1573"/>
        <v>0</v>
      </c>
      <c r="V5063" s="14">
        <f t="shared" si="1574"/>
        <v>0</v>
      </c>
      <c r="W5063" s="14">
        <f t="shared" si="1575"/>
        <v>0</v>
      </c>
      <c r="X5063" s="14">
        <f t="shared" si="1576"/>
        <v>179.2</v>
      </c>
      <c r="Y5063" s="14">
        <f t="shared" si="1577"/>
        <v>0</v>
      </c>
      <c r="Z5063" s="14">
        <f t="shared" si="1578"/>
        <v>0</v>
      </c>
      <c r="AA5063" s="14">
        <f t="shared" si="1579"/>
        <v>0</v>
      </c>
      <c r="AB5063" s="14">
        <f t="shared" si="1580"/>
        <v>0</v>
      </c>
      <c r="AC5063" s="15">
        <f t="shared" si="1581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66"/>
        <v>216</v>
      </c>
      <c r="O5064" s="14">
        <f t="shared" si="1567"/>
        <v>0</v>
      </c>
      <c r="P5064" s="14">
        <f t="shared" si="1568"/>
        <v>0</v>
      </c>
      <c r="Q5064" s="14">
        <f t="shared" si="1569"/>
        <v>0</v>
      </c>
      <c r="R5064" s="14">
        <f t="shared" si="1570"/>
        <v>0</v>
      </c>
      <c r="S5064" s="14">
        <f t="shared" si="1571"/>
        <v>216</v>
      </c>
      <c r="T5064" s="14">
        <f t="shared" si="1572"/>
        <v>0</v>
      </c>
      <c r="U5064" s="14">
        <f t="shared" si="1573"/>
        <v>0</v>
      </c>
      <c r="V5064" s="14">
        <f t="shared" si="1574"/>
        <v>0</v>
      </c>
      <c r="W5064" s="14">
        <f t="shared" si="1575"/>
        <v>0</v>
      </c>
      <c r="X5064" s="14">
        <f t="shared" si="1576"/>
        <v>432</v>
      </c>
      <c r="Y5064" s="14">
        <f t="shared" si="1577"/>
        <v>0</v>
      </c>
      <c r="Z5064" s="14">
        <f t="shared" si="1578"/>
        <v>0</v>
      </c>
      <c r="AA5064" s="14">
        <f t="shared" si="1579"/>
        <v>0</v>
      </c>
      <c r="AB5064" s="14">
        <f t="shared" si="1580"/>
        <v>0</v>
      </c>
      <c r="AC5064" s="15">
        <f t="shared" si="1581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66"/>
        <v>220</v>
      </c>
      <c r="O5065" s="14">
        <f t="shared" si="1567"/>
        <v>0</v>
      </c>
      <c r="P5065" s="14">
        <f t="shared" si="1568"/>
        <v>0</v>
      </c>
      <c r="Q5065" s="14">
        <f t="shared" si="1569"/>
        <v>0</v>
      </c>
      <c r="R5065" s="14">
        <f t="shared" si="1570"/>
        <v>0</v>
      </c>
      <c r="S5065" s="14">
        <f t="shared" si="1571"/>
        <v>220.00000000000003</v>
      </c>
      <c r="T5065" s="14">
        <f t="shared" si="1572"/>
        <v>0</v>
      </c>
      <c r="U5065" s="14">
        <f t="shared" si="1573"/>
        <v>0</v>
      </c>
      <c r="V5065" s="14">
        <f t="shared" si="1574"/>
        <v>0</v>
      </c>
      <c r="W5065" s="14">
        <f t="shared" si="1575"/>
        <v>0</v>
      </c>
      <c r="X5065" s="14">
        <f t="shared" si="1576"/>
        <v>440</v>
      </c>
      <c r="Y5065" s="14">
        <f t="shared" si="1577"/>
        <v>0</v>
      </c>
      <c r="Z5065" s="14">
        <f t="shared" si="1578"/>
        <v>0</v>
      </c>
      <c r="AA5065" s="14">
        <f t="shared" si="1579"/>
        <v>0</v>
      </c>
      <c r="AB5065" s="14">
        <f t="shared" si="1580"/>
        <v>0</v>
      </c>
      <c r="AC5065" s="15">
        <f t="shared" si="1581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66"/>
        <v>152</v>
      </c>
      <c r="O5066" s="14">
        <f t="shared" si="1567"/>
        <v>0</v>
      </c>
      <c r="P5066" s="14">
        <f t="shared" si="1568"/>
        <v>0</v>
      </c>
      <c r="Q5066" s="14">
        <f t="shared" si="1569"/>
        <v>0</v>
      </c>
      <c r="R5066" s="14">
        <f t="shared" si="1570"/>
        <v>0</v>
      </c>
      <c r="S5066" s="14">
        <f t="shared" si="1571"/>
        <v>88.16</v>
      </c>
      <c r="T5066" s="14">
        <f t="shared" si="1572"/>
        <v>0</v>
      </c>
      <c r="U5066" s="14">
        <f t="shared" si="1573"/>
        <v>0</v>
      </c>
      <c r="V5066" s="14">
        <f t="shared" si="1574"/>
        <v>0</v>
      </c>
      <c r="W5066" s="14">
        <f t="shared" si="1575"/>
        <v>0</v>
      </c>
      <c r="X5066" s="14">
        <f t="shared" si="1576"/>
        <v>240.16</v>
      </c>
      <c r="Y5066" s="14">
        <f t="shared" si="1577"/>
        <v>0</v>
      </c>
      <c r="Z5066" s="14">
        <f t="shared" si="1578"/>
        <v>0</v>
      </c>
      <c r="AA5066" s="14">
        <f t="shared" si="1579"/>
        <v>0</v>
      </c>
      <c r="AB5066" s="14">
        <f t="shared" si="1580"/>
        <v>0</v>
      </c>
      <c r="AC5066" s="15">
        <f t="shared" si="1581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66"/>
        <v>164</v>
      </c>
      <c r="O5067" s="14">
        <f t="shared" si="1567"/>
        <v>0</v>
      </c>
      <c r="P5067" s="14">
        <f t="shared" si="1568"/>
        <v>0</v>
      </c>
      <c r="Q5067" s="14">
        <f t="shared" si="1569"/>
        <v>0</v>
      </c>
      <c r="R5067" s="14">
        <f t="shared" si="1570"/>
        <v>0</v>
      </c>
      <c r="S5067" s="14">
        <f t="shared" si="1571"/>
        <v>98.399999999999991</v>
      </c>
      <c r="T5067" s="14">
        <f t="shared" si="1572"/>
        <v>0</v>
      </c>
      <c r="U5067" s="14">
        <f t="shared" si="1573"/>
        <v>0</v>
      </c>
      <c r="V5067" s="14">
        <f t="shared" si="1574"/>
        <v>0</v>
      </c>
      <c r="W5067" s="14">
        <f t="shared" si="1575"/>
        <v>0</v>
      </c>
      <c r="X5067" s="14">
        <f t="shared" si="1576"/>
        <v>262.39999999999998</v>
      </c>
      <c r="Y5067" s="14">
        <f t="shared" si="1577"/>
        <v>0</v>
      </c>
      <c r="Z5067" s="14">
        <f t="shared" si="1578"/>
        <v>0</v>
      </c>
      <c r="AA5067" s="14">
        <f t="shared" si="1579"/>
        <v>0</v>
      </c>
      <c r="AB5067" s="14">
        <f t="shared" si="1580"/>
        <v>0</v>
      </c>
      <c r="AC5067" s="15">
        <f t="shared" si="1581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66"/>
        <v>176</v>
      </c>
      <c r="O5068" s="14">
        <f t="shared" si="1567"/>
        <v>0</v>
      </c>
      <c r="P5068" s="14">
        <f t="shared" si="1568"/>
        <v>0</v>
      </c>
      <c r="Q5068" s="14">
        <f t="shared" si="1569"/>
        <v>0</v>
      </c>
      <c r="R5068" s="14">
        <f t="shared" si="1570"/>
        <v>0</v>
      </c>
      <c r="S5068" s="14">
        <f t="shared" si="1571"/>
        <v>105.6</v>
      </c>
      <c r="T5068" s="14">
        <f t="shared" si="1572"/>
        <v>0</v>
      </c>
      <c r="U5068" s="14">
        <f t="shared" si="1573"/>
        <v>0</v>
      </c>
      <c r="V5068" s="14">
        <f t="shared" si="1574"/>
        <v>0</v>
      </c>
      <c r="W5068" s="14">
        <f t="shared" si="1575"/>
        <v>0</v>
      </c>
      <c r="X5068" s="14">
        <f t="shared" si="1576"/>
        <v>281.60000000000002</v>
      </c>
      <c r="Y5068" s="14">
        <f t="shared" si="1577"/>
        <v>0</v>
      </c>
      <c r="Z5068" s="14">
        <f t="shared" si="1578"/>
        <v>0</v>
      </c>
      <c r="AA5068" s="14">
        <f t="shared" si="1579"/>
        <v>0</v>
      </c>
      <c r="AB5068" s="14">
        <f t="shared" si="1580"/>
        <v>0</v>
      </c>
      <c r="AC5068" s="15">
        <f t="shared" si="1581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66"/>
        <v>164</v>
      </c>
      <c r="O5069" s="14">
        <f t="shared" si="1567"/>
        <v>0</v>
      </c>
      <c r="P5069" s="14">
        <f t="shared" si="1568"/>
        <v>0</v>
      </c>
      <c r="Q5069" s="14">
        <f t="shared" si="1569"/>
        <v>0</v>
      </c>
      <c r="R5069" s="14">
        <f t="shared" si="1570"/>
        <v>0</v>
      </c>
      <c r="S5069" s="14">
        <f t="shared" si="1571"/>
        <v>98.399999999999991</v>
      </c>
      <c r="T5069" s="14">
        <f t="shared" si="1572"/>
        <v>0</v>
      </c>
      <c r="U5069" s="14">
        <f t="shared" si="1573"/>
        <v>0</v>
      </c>
      <c r="V5069" s="14">
        <f t="shared" si="1574"/>
        <v>0</v>
      </c>
      <c r="W5069" s="14">
        <f t="shared" si="1575"/>
        <v>0</v>
      </c>
      <c r="X5069" s="14">
        <f t="shared" si="1576"/>
        <v>262.39999999999998</v>
      </c>
      <c r="Y5069" s="14">
        <f t="shared" si="1577"/>
        <v>0</v>
      </c>
      <c r="Z5069" s="14">
        <f t="shared" si="1578"/>
        <v>0</v>
      </c>
      <c r="AA5069" s="14">
        <f t="shared" si="1579"/>
        <v>0</v>
      </c>
      <c r="AB5069" s="14">
        <f t="shared" si="1580"/>
        <v>0</v>
      </c>
      <c r="AC5069" s="15">
        <f t="shared" si="1581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6"/>
        <v>154</v>
      </c>
      <c r="O5070" s="14">
        <f t="shared" si="1567"/>
        <v>0</v>
      </c>
      <c r="P5070" s="14">
        <f t="shared" si="1568"/>
        <v>0</v>
      </c>
      <c r="Q5070" s="14">
        <f t="shared" si="1569"/>
        <v>0</v>
      </c>
      <c r="R5070" s="14">
        <f t="shared" si="1570"/>
        <v>0</v>
      </c>
      <c r="S5070" s="14">
        <f t="shared" si="1571"/>
        <v>89.320000000000007</v>
      </c>
      <c r="T5070" s="14">
        <f t="shared" si="1572"/>
        <v>0</v>
      </c>
      <c r="U5070" s="14">
        <f t="shared" si="1573"/>
        <v>0</v>
      </c>
      <c r="V5070" s="14">
        <f t="shared" si="1574"/>
        <v>0</v>
      </c>
      <c r="W5070" s="14">
        <f t="shared" si="1575"/>
        <v>0</v>
      </c>
      <c r="X5070" s="14">
        <f t="shared" si="1576"/>
        <v>243.32</v>
      </c>
      <c r="Y5070" s="14">
        <f t="shared" si="1577"/>
        <v>0</v>
      </c>
      <c r="Z5070" s="14">
        <f t="shared" si="1578"/>
        <v>0</v>
      </c>
      <c r="AA5070" s="14">
        <f t="shared" si="1579"/>
        <v>0</v>
      </c>
      <c r="AB5070" s="14">
        <f t="shared" si="1580"/>
        <v>0</v>
      </c>
      <c r="AC5070" s="15">
        <f t="shared" si="1581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6"/>
        <v>176</v>
      </c>
      <c r="O5071" s="14">
        <f t="shared" si="1567"/>
        <v>0</v>
      </c>
      <c r="P5071" s="14">
        <f t="shared" si="1568"/>
        <v>0</v>
      </c>
      <c r="Q5071" s="14">
        <f t="shared" si="1569"/>
        <v>0</v>
      </c>
      <c r="R5071" s="14">
        <f t="shared" si="1570"/>
        <v>0</v>
      </c>
      <c r="S5071" s="14">
        <f t="shared" si="1571"/>
        <v>102.08</v>
      </c>
      <c r="T5071" s="14">
        <f t="shared" si="1572"/>
        <v>0</v>
      </c>
      <c r="U5071" s="14">
        <f t="shared" si="1573"/>
        <v>0</v>
      </c>
      <c r="V5071" s="14">
        <f t="shared" si="1574"/>
        <v>0</v>
      </c>
      <c r="W5071" s="14">
        <f t="shared" si="1575"/>
        <v>0</v>
      </c>
      <c r="X5071" s="14">
        <f t="shared" si="1576"/>
        <v>278.08</v>
      </c>
      <c r="Y5071" s="14">
        <f t="shared" si="1577"/>
        <v>0</v>
      </c>
      <c r="Z5071" s="14">
        <f t="shared" si="1578"/>
        <v>0</v>
      </c>
      <c r="AA5071" s="14">
        <f t="shared" si="1579"/>
        <v>0</v>
      </c>
      <c r="AB5071" s="14">
        <f t="shared" si="1580"/>
        <v>0</v>
      </c>
      <c r="AC5071" s="15">
        <f t="shared" si="1581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6"/>
        <v>188</v>
      </c>
      <c r="O5072" s="14">
        <f t="shared" si="1567"/>
        <v>0</v>
      </c>
      <c r="P5072" s="14">
        <f t="shared" si="1568"/>
        <v>0</v>
      </c>
      <c r="Q5072" s="14">
        <f t="shared" si="1569"/>
        <v>0</v>
      </c>
      <c r="R5072" s="14">
        <f t="shared" si="1570"/>
        <v>0</v>
      </c>
      <c r="S5072" s="14">
        <f t="shared" si="1571"/>
        <v>112.8</v>
      </c>
      <c r="T5072" s="14">
        <f t="shared" si="1572"/>
        <v>0</v>
      </c>
      <c r="U5072" s="14">
        <f t="shared" si="1573"/>
        <v>0</v>
      </c>
      <c r="V5072" s="14">
        <f t="shared" si="1574"/>
        <v>0</v>
      </c>
      <c r="W5072" s="14">
        <f t="shared" si="1575"/>
        <v>0</v>
      </c>
      <c r="X5072" s="14">
        <f t="shared" si="1576"/>
        <v>300.8</v>
      </c>
      <c r="Y5072" s="14">
        <f t="shared" si="1577"/>
        <v>0</v>
      </c>
      <c r="Z5072" s="14">
        <f t="shared" si="1578"/>
        <v>0</v>
      </c>
      <c r="AA5072" s="14">
        <f t="shared" si="1579"/>
        <v>0</v>
      </c>
      <c r="AB5072" s="14">
        <f t="shared" si="1580"/>
        <v>0</v>
      </c>
      <c r="AC5072" s="15">
        <f t="shared" si="1581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66"/>
        <v>204</v>
      </c>
      <c r="O5073" s="14">
        <f t="shared" si="1567"/>
        <v>0</v>
      </c>
      <c r="P5073" s="14">
        <f t="shared" si="1568"/>
        <v>0</v>
      </c>
      <c r="Q5073" s="14">
        <f t="shared" si="1569"/>
        <v>0</v>
      </c>
      <c r="R5073" s="14">
        <f t="shared" si="1570"/>
        <v>0</v>
      </c>
      <c r="S5073" s="14">
        <f t="shared" si="1571"/>
        <v>204</v>
      </c>
      <c r="T5073" s="14">
        <f t="shared" si="1572"/>
        <v>0</v>
      </c>
      <c r="U5073" s="14">
        <f t="shared" si="1573"/>
        <v>0</v>
      </c>
      <c r="V5073" s="14">
        <f t="shared" si="1574"/>
        <v>0</v>
      </c>
      <c r="W5073" s="14">
        <f t="shared" si="1575"/>
        <v>0</v>
      </c>
      <c r="X5073" s="14">
        <f t="shared" si="1576"/>
        <v>408</v>
      </c>
      <c r="Y5073" s="14">
        <f t="shared" si="1577"/>
        <v>0</v>
      </c>
      <c r="Z5073" s="14">
        <f t="shared" si="1578"/>
        <v>0</v>
      </c>
      <c r="AA5073" s="14">
        <f t="shared" si="1579"/>
        <v>0</v>
      </c>
      <c r="AB5073" s="14">
        <f t="shared" si="1580"/>
        <v>0</v>
      </c>
      <c r="AC5073" s="15">
        <f t="shared" si="1581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6"/>
        <v>176</v>
      </c>
      <c r="O5074" s="14">
        <f t="shared" si="1567"/>
        <v>0</v>
      </c>
      <c r="P5074" s="14">
        <f t="shared" si="1568"/>
        <v>0</v>
      </c>
      <c r="Q5074" s="14">
        <f t="shared" si="1569"/>
        <v>0</v>
      </c>
      <c r="R5074" s="14">
        <f t="shared" si="1570"/>
        <v>0</v>
      </c>
      <c r="S5074" s="14">
        <f t="shared" si="1571"/>
        <v>105.6</v>
      </c>
      <c r="T5074" s="14">
        <f t="shared" si="1572"/>
        <v>0</v>
      </c>
      <c r="U5074" s="14">
        <f t="shared" si="1573"/>
        <v>0</v>
      </c>
      <c r="V5074" s="14">
        <f t="shared" si="1574"/>
        <v>0</v>
      </c>
      <c r="W5074" s="14">
        <f t="shared" si="1575"/>
        <v>0</v>
      </c>
      <c r="X5074" s="14">
        <f t="shared" si="1576"/>
        <v>281.60000000000002</v>
      </c>
      <c r="Y5074" s="14">
        <f t="shared" si="1577"/>
        <v>0</v>
      </c>
      <c r="Z5074" s="14">
        <f t="shared" si="1578"/>
        <v>0</v>
      </c>
      <c r="AA5074" s="14">
        <f t="shared" si="1579"/>
        <v>0</v>
      </c>
      <c r="AB5074" s="14">
        <f t="shared" si="1580"/>
        <v>0</v>
      </c>
      <c r="AC5074" s="15">
        <f t="shared" si="1581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6"/>
        <v>240</v>
      </c>
      <c r="O5075" s="14">
        <f t="shared" si="1567"/>
        <v>0</v>
      </c>
      <c r="P5075" s="14">
        <f t="shared" si="1568"/>
        <v>0</v>
      </c>
      <c r="Q5075" s="14">
        <f t="shared" si="1569"/>
        <v>0</v>
      </c>
      <c r="R5075" s="14">
        <f t="shared" si="1570"/>
        <v>0</v>
      </c>
      <c r="S5075" s="14">
        <f t="shared" si="1571"/>
        <v>240</v>
      </c>
      <c r="T5075" s="14">
        <f t="shared" si="1572"/>
        <v>0</v>
      </c>
      <c r="U5075" s="14">
        <f t="shared" si="1573"/>
        <v>0</v>
      </c>
      <c r="V5075" s="14">
        <f t="shared" si="1574"/>
        <v>0</v>
      </c>
      <c r="W5075" s="14">
        <f t="shared" si="1575"/>
        <v>0</v>
      </c>
      <c r="X5075" s="14">
        <f t="shared" si="1576"/>
        <v>480</v>
      </c>
      <c r="Y5075" s="14">
        <f t="shared" si="1577"/>
        <v>0</v>
      </c>
      <c r="Z5075" s="14">
        <f t="shared" si="1578"/>
        <v>0</v>
      </c>
      <c r="AA5075" s="14">
        <f t="shared" si="1579"/>
        <v>0</v>
      </c>
      <c r="AB5075" s="14">
        <f t="shared" si="1580"/>
        <v>0</v>
      </c>
      <c r="AC5075" s="15">
        <f t="shared" si="1581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6"/>
        <v>240</v>
      </c>
      <c r="O5076" s="14">
        <f t="shared" si="1567"/>
        <v>0</v>
      </c>
      <c r="P5076" s="14">
        <f t="shared" si="1568"/>
        <v>0</v>
      </c>
      <c r="Q5076" s="14">
        <f t="shared" si="1569"/>
        <v>0</v>
      </c>
      <c r="R5076" s="14">
        <f t="shared" si="1570"/>
        <v>0</v>
      </c>
      <c r="S5076" s="14">
        <f t="shared" si="1571"/>
        <v>240</v>
      </c>
      <c r="T5076" s="14">
        <f t="shared" si="1572"/>
        <v>0</v>
      </c>
      <c r="U5076" s="14">
        <f t="shared" si="1573"/>
        <v>0</v>
      </c>
      <c r="V5076" s="14">
        <f t="shared" si="1574"/>
        <v>0</v>
      </c>
      <c r="W5076" s="14">
        <f t="shared" si="1575"/>
        <v>0</v>
      </c>
      <c r="X5076" s="14">
        <f t="shared" si="1576"/>
        <v>480</v>
      </c>
      <c r="Y5076" s="14">
        <f t="shared" si="1577"/>
        <v>0</v>
      </c>
      <c r="Z5076" s="14">
        <f t="shared" si="1578"/>
        <v>0</v>
      </c>
      <c r="AA5076" s="14">
        <f t="shared" si="1579"/>
        <v>0</v>
      </c>
      <c r="AB5076" s="14">
        <f t="shared" si="1580"/>
        <v>0</v>
      </c>
      <c r="AC5076" s="15">
        <f t="shared" si="1581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6"/>
        <v>244</v>
      </c>
      <c r="O5077" s="14">
        <f t="shared" si="1567"/>
        <v>0</v>
      </c>
      <c r="P5077" s="14">
        <f t="shared" si="1568"/>
        <v>0</v>
      </c>
      <c r="Q5077" s="14">
        <f t="shared" si="1569"/>
        <v>0</v>
      </c>
      <c r="R5077" s="14">
        <f t="shared" si="1570"/>
        <v>0</v>
      </c>
      <c r="S5077" s="14">
        <f t="shared" si="1571"/>
        <v>292.8</v>
      </c>
      <c r="T5077" s="14">
        <f t="shared" si="1572"/>
        <v>0</v>
      </c>
      <c r="U5077" s="14">
        <f t="shared" si="1573"/>
        <v>0</v>
      </c>
      <c r="V5077" s="14">
        <f t="shared" si="1574"/>
        <v>0</v>
      </c>
      <c r="W5077" s="14">
        <f t="shared" si="1575"/>
        <v>0</v>
      </c>
      <c r="X5077" s="14">
        <f t="shared" si="1576"/>
        <v>536.79999999999995</v>
      </c>
      <c r="Y5077" s="14">
        <f t="shared" si="1577"/>
        <v>0</v>
      </c>
      <c r="Z5077" s="14">
        <f t="shared" si="1578"/>
        <v>0</v>
      </c>
      <c r="AA5077" s="14">
        <f t="shared" si="1579"/>
        <v>0</v>
      </c>
      <c r="AB5077" s="14">
        <f t="shared" si="1580"/>
        <v>0</v>
      </c>
      <c r="AC5077" s="15">
        <f t="shared" si="1581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6"/>
        <v>216</v>
      </c>
      <c r="O5078" s="14">
        <f t="shared" si="1567"/>
        <v>0</v>
      </c>
      <c r="P5078" s="14">
        <f t="shared" si="1568"/>
        <v>0</v>
      </c>
      <c r="Q5078" s="14">
        <f t="shared" si="1569"/>
        <v>0</v>
      </c>
      <c r="R5078" s="14">
        <f t="shared" si="1570"/>
        <v>0</v>
      </c>
      <c r="S5078" s="14">
        <f t="shared" si="1571"/>
        <v>216</v>
      </c>
      <c r="T5078" s="14">
        <f t="shared" si="1572"/>
        <v>0</v>
      </c>
      <c r="U5078" s="14">
        <f t="shared" si="1573"/>
        <v>0</v>
      </c>
      <c r="V5078" s="14">
        <f t="shared" si="1574"/>
        <v>0</v>
      </c>
      <c r="W5078" s="14">
        <f t="shared" si="1575"/>
        <v>0</v>
      </c>
      <c r="X5078" s="14">
        <f t="shared" si="1576"/>
        <v>432</v>
      </c>
      <c r="Y5078" s="14">
        <f t="shared" si="1577"/>
        <v>0</v>
      </c>
      <c r="Z5078" s="14">
        <f t="shared" si="1578"/>
        <v>0</v>
      </c>
      <c r="AA5078" s="14">
        <f t="shared" si="1579"/>
        <v>0</v>
      </c>
      <c r="AB5078" s="14">
        <f t="shared" si="1580"/>
        <v>0</v>
      </c>
      <c r="AC5078" s="15">
        <f t="shared" si="1581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6"/>
        <v>224</v>
      </c>
      <c r="O5079" s="14">
        <f t="shared" si="1567"/>
        <v>0</v>
      </c>
      <c r="P5079" s="14">
        <f t="shared" si="1568"/>
        <v>0</v>
      </c>
      <c r="Q5079" s="14">
        <f t="shared" si="1569"/>
        <v>0</v>
      </c>
      <c r="R5079" s="14">
        <f t="shared" si="1570"/>
        <v>0</v>
      </c>
      <c r="S5079" s="14">
        <f t="shared" si="1571"/>
        <v>358.40000000000003</v>
      </c>
      <c r="T5079" s="14">
        <f t="shared" si="1572"/>
        <v>0</v>
      </c>
      <c r="U5079" s="14">
        <f t="shared" si="1573"/>
        <v>0</v>
      </c>
      <c r="V5079" s="14">
        <f t="shared" si="1574"/>
        <v>0</v>
      </c>
      <c r="W5079" s="14">
        <f t="shared" si="1575"/>
        <v>0</v>
      </c>
      <c r="X5079" s="14">
        <f t="shared" si="1576"/>
        <v>582.40000000000009</v>
      </c>
      <c r="Y5079" s="14">
        <f t="shared" si="1577"/>
        <v>0</v>
      </c>
      <c r="Z5079" s="14">
        <f t="shared" si="1578"/>
        <v>0</v>
      </c>
      <c r="AA5079" s="14">
        <f t="shared" si="1579"/>
        <v>0</v>
      </c>
      <c r="AB5079" s="14">
        <f t="shared" si="1580"/>
        <v>0</v>
      </c>
      <c r="AC5079" s="15">
        <f t="shared" si="1581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6"/>
        <v>224</v>
      </c>
      <c r="O5080" s="14">
        <f t="shared" si="1567"/>
        <v>0</v>
      </c>
      <c r="P5080" s="14">
        <f t="shared" si="1568"/>
        <v>0</v>
      </c>
      <c r="Q5080" s="14">
        <f t="shared" si="1569"/>
        <v>0</v>
      </c>
      <c r="R5080" s="14">
        <f t="shared" si="1570"/>
        <v>0</v>
      </c>
      <c r="S5080" s="14">
        <f t="shared" si="1571"/>
        <v>448.00000000000006</v>
      </c>
      <c r="T5080" s="14">
        <f t="shared" si="1572"/>
        <v>0</v>
      </c>
      <c r="U5080" s="14">
        <f t="shared" si="1573"/>
        <v>0</v>
      </c>
      <c r="V5080" s="14">
        <f t="shared" si="1574"/>
        <v>0</v>
      </c>
      <c r="W5080" s="14">
        <f t="shared" si="1575"/>
        <v>0</v>
      </c>
      <c r="X5080" s="14">
        <f t="shared" si="1576"/>
        <v>672</v>
      </c>
      <c r="Y5080" s="14">
        <f t="shared" si="1577"/>
        <v>0</v>
      </c>
      <c r="Z5080" s="14">
        <f t="shared" si="1578"/>
        <v>0</v>
      </c>
      <c r="AA5080" s="14">
        <f t="shared" si="1579"/>
        <v>0</v>
      </c>
      <c r="AB5080" s="14">
        <f t="shared" si="1580"/>
        <v>0</v>
      </c>
      <c r="AC5080" s="15">
        <f t="shared" si="1581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869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82">D5082*$D$3</f>
        <v>220</v>
      </c>
      <c r="O5082" s="14">
        <f t="shared" ref="O5082" si="1583">E5082*$E$3</f>
        <v>0</v>
      </c>
      <c r="P5082" s="14">
        <f t="shared" ref="P5082" si="1584">F5082*$F$3</f>
        <v>0</v>
      </c>
      <c r="Q5082" s="14">
        <f t="shared" ref="Q5082" si="1585">G5082*$G$3</f>
        <v>0</v>
      </c>
      <c r="R5082" s="14">
        <f t="shared" ref="R5082" si="1586">H5082*$H$3</f>
        <v>0</v>
      </c>
      <c r="S5082" s="14">
        <f t="shared" ref="S5082" si="1587">(N5082/100)*(I5082*$I$3)+(N5082/100)*(J5082*$J$3)</f>
        <v>352</v>
      </c>
      <c r="T5082" s="14">
        <f t="shared" ref="T5082" si="1588">(O5082/100)*(K5082*$K$3)</f>
        <v>0</v>
      </c>
      <c r="U5082" s="14">
        <f t="shared" ref="U5082" si="1589">(P5082/100)*(K5082*$K$3)+(P5082/100)*(L5082*$L$3)</f>
        <v>0</v>
      </c>
      <c r="V5082" s="14">
        <f t="shared" ref="V5082" si="1590">(Q5082/100)*(L5082*$L$3)</f>
        <v>0</v>
      </c>
      <c r="W5082" s="14">
        <f t="shared" ref="W5082" si="1591">(R5082/100)*(K5082*$K$3)+(R5082/100)*(L5082*$L$3)</f>
        <v>0</v>
      </c>
      <c r="X5082" s="14">
        <f t="shared" ref="X5082" si="1592">N5082+S5082</f>
        <v>572</v>
      </c>
      <c r="Y5082" s="14">
        <f t="shared" ref="Y5082" si="1593">O5082+T5082</f>
        <v>0</v>
      </c>
      <c r="Z5082" s="14">
        <f t="shared" ref="Z5082" si="1594">P5082+U5082</f>
        <v>0</v>
      </c>
      <c r="AA5082" s="14">
        <f t="shared" ref="AA5082" si="1595">Q5082+V5082</f>
        <v>0</v>
      </c>
      <c r="AB5082" s="14">
        <f t="shared" ref="AB5082" si="1596">R5082+W5082</f>
        <v>0</v>
      </c>
      <c r="AC5082" s="15">
        <f t="shared" ref="AC5082" si="1597">ROUND(X5082+Y5082+Z5082+AA5082+AB5082,1)</f>
        <v>572</v>
      </c>
      <c r="AD5082" s="48"/>
    </row>
    <row r="5083" spans="1:30">
      <c r="A5083" s="99"/>
      <c r="B5083" s="87" t="s">
        <v>870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8">D5083*$D$3</f>
        <v>120</v>
      </c>
      <c r="O5083" s="14">
        <f t="shared" ref="O5083" si="1599">E5083*$E$3</f>
        <v>0</v>
      </c>
      <c r="P5083" s="14">
        <f t="shared" ref="P5083" si="1600">F5083*$F$3</f>
        <v>160</v>
      </c>
      <c r="Q5083" s="14">
        <f t="shared" ref="Q5083" si="1601">G5083*$G$3</f>
        <v>0</v>
      </c>
      <c r="R5083" s="14">
        <f t="shared" ref="R5083" si="1602">H5083*$H$3</f>
        <v>0</v>
      </c>
      <c r="S5083" s="14">
        <f t="shared" ref="S5083" si="1603">(N5083/100)*(I5083*$I$3)+(N5083/100)*(J5083*$J$3)</f>
        <v>48</v>
      </c>
      <c r="T5083" s="14">
        <f t="shared" ref="T5083" si="1604">(O5083/100)*(K5083*$K$3)</f>
        <v>0</v>
      </c>
      <c r="U5083" s="14">
        <f t="shared" ref="U5083" si="1605">(P5083/100)*(K5083*$K$3)+(P5083/100)*(L5083*$L$3)</f>
        <v>128</v>
      </c>
      <c r="V5083" s="14">
        <f t="shared" ref="V5083" si="1606">(Q5083/100)*(L5083*$L$3)</f>
        <v>0</v>
      </c>
      <c r="W5083" s="14">
        <f t="shared" ref="W5083" si="1607">(R5083/100)*(K5083*$K$3)+(R5083/100)*(L5083*$L$3)</f>
        <v>0</v>
      </c>
      <c r="X5083" s="14">
        <f t="shared" ref="X5083" si="1608">N5083+S5083</f>
        <v>168</v>
      </c>
      <c r="Y5083" s="14">
        <f t="shared" ref="Y5083" si="1609">O5083+T5083</f>
        <v>0</v>
      </c>
      <c r="Z5083" s="14">
        <f t="shared" ref="Z5083" si="1610">P5083+U5083</f>
        <v>288</v>
      </c>
      <c r="AA5083" s="14">
        <f t="shared" ref="AA5083" si="1611">Q5083+V5083</f>
        <v>0</v>
      </c>
      <c r="AB5083" s="14">
        <f t="shared" ref="AB5083" si="1612">R5083+W5083</f>
        <v>0</v>
      </c>
      <c r="AC5083" s="15">
        <f t="shared" ref="AC5083" si="1613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14">D5084*$D$3</f>
        <v>152</v>
      </c>
      <c r="O5084" s="14">
        <f t="shared" ref="O5084:O5107" si="1615">E5084*$E$3</f>
        <v>0</v>
      </c>
      <c r="P5084" s="14">
        <f t="shared" ref="P5084:P5107" si="1616">F5084*$F$3</f>
        <v>0</v>
      </c>
      <c r="Q5084" s="14">
        <f t="shared" ref="Q5084:Q5107" si="1617">G5084*$G$3</f>
        <v>0</v>
      </c>
      <c r="R5084" s="14">
        <f t="shared" ref="R5084:R5107" si="1618">H5084*$H$3</f>
        <v>0</v>
      </c>
      <c r="S5084" s="14">
        <f t="shared" ref="S5084:S5107" si="1619">(N5084/100)*(I5084*$I$3)+(N5084/100)*(J5084*$J$3)</f>
        <v>63.84</v>
      </c>
      <c r="T5084" s="14">
        <f t="shared" ref="T5084:T5107" si="1620">(O5084/100)*(K5084*$K$3)</f>
        <v>0</v>
      </c>
      <c r="U5084" s="14">
        <f t="shared" ref="U5084:U5107" si="1621">(P5084/100)*(K5084*$K$3)+(P5084/100)*(L5084*$L$3)</f>
        <v>0</v>
      </c>
      <c r="V5084" s="14">
        <f t="shared" ref="V5084:V5107" si="1622">(Q5084/100)*(L5084*$L$3)</f>
        <v>0</v>
      </c>
      <c r="W5084" s="14">
        <f t="shared" ref="W5084:W5107" si="1623">(R5084/100)*(K5084*$K$3)+(R5084/100)*(L5084*$L$3)</f>
        <v>0</v>
      </c>
      <c r="X5084" s="14">
        <f t="shared" ref="X5084:X5107" si="1624">N5084+S5084</f>
        <v>215.84</v>
      </c>
      <c r="Y5084" s="14">
        <f t="shared" ref="Y5084:Y5107" si="1625">O5084+T5084</f>
        <v>0</v>
      </c>
      <c r="Z5084" s="14">
        <f t="shared" ref="Z5084:Z5107" si="1626">P5084+U5084</f>
        <v>0</v>
      </c>
      <c r="AA5084" s="14">
        <f t="shared" ref="AA5084:AA5107" si="1627">Q5084+V5084</f>
        <v>0</v>
      </c>
      <c r="AB5084" s="14">
        <f t="shared" ref="AB5084:AB5107" si="1628">R5084+W5084</f>
        <v>0</v>
      </c>
      <c r="AC5084" s="15">
        <f t="shared" ref="AC5084:AC5107" si="1629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14"/>
        <v>250</v>
      </c>
      <c r="O5085" s="14">
        <f t="shared" si="1615"/>
        <v>0</v>
      </c>
      <c r="P5085" s="14">
        <f t="shared" si="1616"/>
        <v>0</v>
      </c>
      <c r="Q5085" s="14">
        <f t="shared" si="1617"/>
        <v>0</v>
      </c>
      <c r="R5085" s="14">
        <f t="shared" si="1618"/>
        <v>0</v>
      </c>
      <c r="S5085" s="14">
        <f t="shared" si="1619"/>
        <v>185</v>
      </c>
      <c r="T5085" s="14">
        <f t="shared" si="1620"/>
        <v>0</v>
      </c>
      <c r="U5085" s="14">
        <f t="shared" si="1621"/>
        <v>0</v>
      </c>
      <c r="V5085" s="14">
        <f t="shared" si="1622"/>
        <v>0</v>
      </c>
      <c r="W5085" s="14">
        <f t="shared" si="1623"/>
        <v>0</v>
      </c>
      <c r="X5085" s="14">
        <f t="shared" si="1624"/>
        <v>435</v>
      </c>
      <c r="Y5085" s="14">
        <f t="shared" si="1625"/>
        <v>0</v>
      </c>
      <c r="Z5085" s="14">
        <f t="shared" si="1626"/>
        <v>0</v>
      </c>
      <c r="AA5085" s="14">
        <f t="shared" si="1627"/>
        <v>0</v>
      </c>
      <c r="AB5085" s="14">
        <f t="shared" si="1628"/>
        <v>0</v>
      </c>
      <c r="AC5085" s="15">
        <f t="shared" si="1629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14"/>
        <v>144</v>
      </c>
      <c r="O5086" s="14">
        <f t="shared" si="1615"/>
        <v>0</v>
      </c>
      <c r="P5086" s="14">
        <f t="shared" si="1616"/>
        <v>0</v>
      </c>
      <c r="Q5086" s="14">
        <f t="shared" si="1617"/>
        <v>0</v>
      </c>
      <c r="R5086" s="14">
        <f t="shared" si="1618"/>
        <v>0</v>
      </c>
      <c r="S5086" s="14">
        <f t="shared" si="1619"/>
        <v>60.48</v>
      </c>
      <c r="T5086" s="14">
        <f t="shared" si="1620"/>
        <v>0</v>
      </c>
      <c r="U5086" s="14">
        <f t="shared" si="1621"/>
        <v>0</v>
      </c>
      <c r="V5086" s="14">
        <f t="shared" si="1622"/>
        <v>0</v>
      </c>
      <c r="W5086" s="14">
        <f t="shared" si="1623"/>
        <v>0</v>
      </c>
      <c r="X5086" s="14">
        <f t="shared" si="1624"/>
        <v>204.48</v>
      </c>
      <c r="Y5086" s="14">
        <f t="shared" si="1625"/>
        <v>0</v>
      </c>
      <c r="Z5086" s="14">
        <f t="shared" si="1626"/>
        <v>0</v>
      </c>
      <c r="AA5086" s="14">
        <f t="shared" si="1627"/>
        <v>0</v>
      </c>
      <c r="AB5086" s="14">
        <f t="shared" si="1628"/>
        <v>0</v>
      </c>
      <c r="AC5086" s="15">
        <f t="shared" si="1629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14"/>
        <v>152</v>
      </c>
      <c r="O5087" s="14">
        <f t="shared" si="1615"/>
        <v>0</v>
      </c>
      <c r="P5087" s="14">
        <f t="shared" si="1616"/>
        <v>0</v>
      </c>
      <c r="Q5087" s="14">
        <f t="shared" si="1617"/>
        <v>0</v>
      </c>
      <c r="R5087" s="14">
        <f t="shared" si="1618"/>
        <v>0</v>
      </c>
      <c r="S5087" s="14">
        <f t="shared" si="1619"/>
        <v>106.4</v>
      </c>
      <c r="T5087" s="14">
        <f t="shared" si="1620"/>
        <v>0</v>
      </c>
      <c r="U5087" s="14">
        <f t="shared" si="1621"/>
        <v>0</v>
      </c>
      <c r="V5087" s="14">
        <f t="shared" si="1622"/>
        <v>0</v>
      </c>
      <c r="W5087" s="14">
        <f t="shared" si="1623"/>
        <v>0</v>
      </c>
      <c r="X5087" s="14">
        <f t="shared" si="1624"/>
        <v>258.39999999999998</v>
      </c>
      <c r="Y5087" s="14">
        <f t="shared" si="1625"/>
        <v>0</v>
      </c>
      <c r="Z5087" s="14">
        <f t="shared" si="1626"/>
        <v>0</v>
      </c>
      <c r="AA5087" s="14">
        <f t="shared" si="1627"/>
        <v>0</v>
      </c>
      <c r="AB5087" s="14">
        <f t="shared" si="1628"/>
        <v>0</v>
      </c>
      <c r="AC5087" s="15">
        <f t="shared" si="1629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14"/>
        <v>212</v>
      </c>
      <c r="O5088" s="14">
        <f t="shared" si="1615"/>
        <v>0</v>
      </c>
      <c r="P5088" s="14">
        <f t="shared" si="1616"/>
        <v>22</v>
      </c>
      <c r="Q5088" s="14">
        <f t="shared" si="1617"/>
        <v>0</v>
      </c>
      <c r="R5088" s="14">
        <f t="shared" si="1618"/>
        <v>0</v>
      </c>
      <c r="S5088" s="14">
        <f t="shared" si="1619"/>
        <v>89.04</v>
      </c>
      <c r="T5088" s="14">
        <f t="shared" si="1620"/>
        <v>0</v>
      </c>
      <c r="U5088" s="14">
        <f t="shared" si="1621"/>
        <v>9.68</v>
      </c>
      <c r="V5088" s="14">
        <f t="shared" si="1622"/>
        <v>0</v>
      </c>
      <c r="W5088" s="14">
        <f t="shared" si="1623"/>
        <v>0</v>
      </c>
      <c r="X5088" s="14">
        <f t="shared" si="1624"/>
        <v>301.04000000000002</v>
      </c>
      <c r="Y5088" s="14">
        <f t="shared" si="1625"/>
        <v>0</v>
      </c>
      <c r="Z5088" s="14">
        <f t="shared" si="1626"/>
        <v>31.68</v>
      </c>
      <c r="AA5088" s="14">
        <f t="shared" si="1627"/>
        <v>0</v>
      </c>
      <c r="AB5088" s="14">
        <f t="shared" si="1628"/>
        <v>0</v>
      </c>
      <c r="AC5088" s="15">
        <f t="shared" si="1629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14"/>
        <v>110</v>
      </c>
      <c r="O5089" s="14">
        <f t="shared" si="1615"/>
        <v>0</v>
      </c>
      <c r="P5089" s="14">
        <f t="shared" si="1616"/>
        <v>0</v>
      </c>
      <c r="Q5089" s="14">
        <f t="shared" si="1617"/>
        <v>0</v>
      </c>
      <c r="R5089" s="14">
        <f t="shared" si="1618"/>
        <v>0</v>
      </c>
      <c r="S5089" s="14">
        <f t="shared" si="1619"/>
        <v>55.000000000000007</v>
      </c>
      <c r="T5089" s="14">
        <f t="shared" si="1620"/>
        <v>0</v>
      </c>
      <c r="U5089" s="14">
        <f t="shared" si="1621"/>
        <v>0</v>
      </c>
      <c r="V5089" s="14">
        <f t="shared" si="1622"/>
        <v>0</v>
      </c>
      <c r="W5089" s="14">
        <f t="shared" si="1623"/>
        <v>0</v>
      </c>
      <c r="X5089" s="14">
        <f t="shared" si="1624"/>
        <v>165</v>
      </c>
      <c r="Y5089" s="14">
        <f t="shared" si="1625"/>
        <v>0</v>
      </c>
      <c r="Z5089" s="14">
        <f t="shared" si="1626"/>
        <v>0</v>
      </c>
      <c r="AA5089" s="14">
        <f t="shared" si="1627"/>
        <v>0</v>
      </c>
      <c r="AB5089" s="14">
        <f t="shared" si="1628"/>
        <v>0</v>
      </c>
      <c r="AC5089" s="15">
        <f t="shared" si="1629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4"/>
        <v>198</v>
      </c>
      <c r="O5090" s="14">
        <f t="shared" si="1615"/>
        <v>0</v>
      </c>
      <c r="P5090" s="14">
        <f t="shared" si="1616"/>
        <v>0</v>
      </c>
      <c r="Q5090" s="14">
        <f t="shared" si="1617"/>
        <v>0</v>
      </c>
      <c r="R5090" s="14">
        <f t="shared" si="1618"/>
        <v>0</v>
      </c>
      <c r="S5090" s="14">
        <f t="shared" si="1619"/>
        <v>122.76</v>
      </c>
      <c r="T5090" s="14">
        <f t="shared" si="1620"/>
        <v>0</v>
      </c>
      <c r="U5090" s="14">
        <f t="shared" si="1621"/>
        <v>0</v>
      </c>
      <c r="V5090" s="14">
        <f t="shared" si="1622"/>
        <v>0</v>
      </c>
      <c r="W5090" s="14">
        <f t="shared" si="1623"/>
        <v>0</v>
      </c>
      <c r="X5090" s="14">
        <f t="shared" si="1624"/>
        <v>320.76</v>
      </c>
      <c r="Y5090" s="14">
        <f t="shared" si="1625"/>
        <v>0</v>
      </c>
      <c r="Z5090" s="14">
        <f t="shared" si="1626"/>
        <v>0</v>
      </c>
      <c r="AA5090" s="14">
        <f t="shared" si="1627"/>
        <v>0</v>
      </c>
      <c r="AB5090" s="14">
        <f t="shared" si="1628"/>
        <v>0</v>
      </c>
      <c r="AC5090" s="15">
        <f t="shared" si="1629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14"/>
        <v>200</v>
      </c>
      <c r="O5091" s="14">
        <f t="shared" si="1615"/>
        <v>0</v>
      </c>
      <c r="P5091" s="14">
        <f t="shared" si="1616"/>
        <v>0</v>
      </c>
      <c r="Q5091" s="14">
        <f t="shared" si="1617"/>
        <v>0</v>
      </c>
      <c r="R5091" s="14">
        <f t="shared" si="1618"/>
        <v>0</v>
      </c>
      <c r="S5091" s="14">
        <f t="shared" si="1619"/>
        <v>140</v>
      </c>
      <c r="T5091" s="14">
        <f t="shared" si="1620"/>
        <v>0</v>
      </c>
      <c r="U5091" s="14">
        <f t="shared" si="1621"/>
        <v>0</v>
      </c>
      <c r="V5091" s="14">
        <f t="shared" si="1622"/>
        <v>0</v>
      </c>
      <c r="W5091" s="14">
        <f t="shared" si="1623"/>
        <v>0</v>
      </c>
      <c r="X5091" s="14">
        <f t="shared" si="1624"/>
        <v>340</v>
      </c>
      <c r="Y5091" s="14">
        <f t="shared" si="1625"/>
        <v>0</v>
      </c>
      <c r="Z5091" s="14">
        <f t="shared" si="1626"/>
        <v>0</v>
      </c>
      <c r="AA5091" s="14">
        <f t="shared" si="1627"/>
        <v>0</v>
      </c>
      <c r="AB5091" s="14">
        <f t="shared" si="1628"/>
        <v>0</v>
      </c>
      <c r="AC5091" s="15">
        <f t="shared" si="1629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14"/>
        <v>172</v>
      </c>
      <c r="O5092" s="14">
        <f t="shared" si="1615"/>
        <v>0</v>
      </c>
      <c r="P5092" s="14">
        <f t="shared" si="1616"/>
        <v>0</v>
      </c>
      <c r="Q5092" s="14">
        <f t="shared" si="1617"/>
        <v>0</v>
      </c>
      <c r="R5092" s="14">
        <f t="shared" si="1618"/>
        <v>0</v>
      </c>
      <c r="S5092" s="14">
        <f t="shared" si="1619"/>
        <v>106.64</v>
      </c>
      <c r="T5092" s="14">
        <f t="shared" si="1620"/>
        <v>0</v>
      </c>
      <c r="U5092" s="14">
        <f t="shared" si="1621"/>
        <v>0</v>
      </c>
      <c r="V5092" s="14">
        <f t="shared" si="1622"/>
        <v>0</v>
      </c>
      <c r="W5092" s="14">
        <f t="shared" si="1623"/>
        <v>0</v>
      </c>
      <c r="X5092" s="14">
        <f t="shared" si="1624"/>
        <v>278.64</v>
      </c>
      <c r="Y5092" s="14">
        <f t="shared" si="1625"/>
        <v>0</v>
      </c>
      <c r="Z5092" s="14">
        <f t="shared" si="1626"/>
        <v>0</v>
      </c>
      <c r="AA5092" s="14">
        <f t="shared" si="1627"/>
        <v>0</v>
      </c>
      <c r="AB5092" s="14">
        <f t="shared" si="1628"/>
        <v>0</v>
      </c>
      <c r="AC5092" s="15">
        <f t="shared" si="1629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14"/>
        <v>166</v>
      </c>
      <c r="O5093" s="14">
        <f t="shared" si="1615"/>
        <v>0</v>
      </c>
      <c r="P5093" s="14">
        <f t="shared" si="1616"/>
        <v>0</v>
      </c>
      <c r="Q5093" s="14">
        <f t="shared" si="1617"/>
        <v>0</v>
      </c>
      <c r="R5093" s="14">
        <f t="shared" si="1618"/>
        <v>0</v>
      </c>
      <c r="S5093" s="14">
        <f t="shared" si="1619"/>
        <v>102.92</v>
      </c>
      <c r="T5093" s="14">
        <f t="shared" si="1620"/>
        <v>0</v>
      </c>
      <c r="U5093" s="14">
        <f t="shared" si="1621"/>
        <v>0</v>
      </c>
      <c r="V5093" s="14">
        <f t="shared" si="1622"/>
        <v>0</v>
      </c>
      <c r="W5093" s="14">
        <f t="shared" si="1623"/>
        <v>0</v>
      </c>
      <c r="X5093" s="14">
        <f t="shared" si="1624"/>
        <v>268.92</v>
      </c>
      <c r="Y5093" s="14">
        <f t="shared" si="1625"/>
        <v>0</v>
      </c>
      <c r="Z5093" s="14">
        <f t="shared" si="1626"/>
        <v>0</v>
      </c>
      <c r="AA5093" s="14">
        <f t="shared" si="1627"/>
        <v>0</v>
      </c>
      <c r="AB5093" s="14">
        <f t="shared" si="1628"/>
        <v>0</v>
      </c>
      <c r="AC5093" s="15">
        <f t="shared" si="1629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14"/>
        <v>166</v>
      </c>
      <c r="O5094" s="14">
        <f t="shared" si="1615"/>
        <v>0</v>
      </c>
      <c r="P5094" s="14">
        <f t="shared" si="1616"/>
        <v>0</v>
      </c>
      <c r="Q5094" s="14">
        <f t="shared" si="1617"/>
        <v>0</v>
      </c>
      <c r="R5094" s="14">
        <f t="shared" si="1618"/>
        <v>0</v>
      </c>
      <c r="S5094" s="14">
        <f t="shared" si="1619"/>
        <v>102.92</v>
      </c>
      <c r="T5094" s="14">
        <f t="shared" si="1620"/>
        <v>0</v>
      </c>
      <c r="U5094" s="14">
        <f t="shared" si="1621"/>
        <v>0</v>
      </c>
      <c r="V5094" s="14">
        <f t="shared" si="1622"/>
        <v>0</v>
      </c>
      <c r="W5094" s="14">
        <f t="shared" si="1623"/>
        <v>0</v>
      </c>
      <c r="X5094" s="14">
        <f t="shared" si="1624"/>
        <v>268.92</v>
      </c>
      <c r="Y5094" s="14">
        <f t="shared" si="1625"/>
        <v>0</v>
      </c>
      <c r="Z5094" s="14">
        <f t="shared" si="1626"/>
        <v>0</v>
      </c>
      <c r="AA5094" s="14">
        <f t="shared" si="1627"/>
        <v>0</v>
      </c>
      <c r="AB5094" s="14">
        <f t="shared" si="1628"/>
        <v>0</v>
      </c>
      <c r="AC5094" s="15">
        <f t="shared" si="1629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14"/>
        <v>160</v>
      </c>
      <c r="O5095" s="14">
        <f t="shared" si="1615"/>
        <v>0</v>
      </c>
      <c r="P5095" s="14">
        <f t="shared" si="1616"/>
        <v>0</v>
      </c>
      <c r="Q5095" s="14">
        <f t="shared" si="1617"/>
        <v>0</v>
      </c>
      <c r="R5095" s="14">
        <f t="shared" si="1618"/>
        <v>0</v>
      </c>
      <c r="S5095" s="14">
        <f t="shared" si="1619"/>
        <v>96</v>
      </c>
      <c r="T5095" s="14">
        <f t="shared" si="1620"/>
        <v>0</v>
      </c>
      <c r="U5095" s="14">
        <f t="shared" si="1621"/>
        <v>0</v>
      </c>
      <c r="V5095" s="14">
        <f t="shared" si="1622"/>
        <v>0</v>
      </c>
      <c r="W5095" s="14">
        <f t="shared" si="1623"/>
        <v>0</v>
      </c>
      <c r="X5095" s="14">
        <f t="shared" si="1624"/>
        <v>256</v>
      </c>
      <c r="Y5095" s="14">
        <f t="shared" si="1625"/>
        <v>0</v>
      </c>
      <c r="Z5095" s="14">
        <f t="shared" si="1626"/>
        <v>0</v>
      </c>
      <c r="AA5095" s="14">
        <f t="shared" si="1627"/>
        <v>0</v>
      </c>
      <c r="AB5095" s="14">
        <f t="shared" si="1628"/>
        <v>0</v>
      </c>
      <c r="AC5095" s="15">
        <f t="shared" si="1629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14"/>
        <v>178</v>
      </c>
      <c r="O5096" s="14">
        <f t="shared" si="1615"/>
        <v>0</v>
      </c>
      <c r="P5096" s="14">
        <f t="shared" si="1616"/>
        <v>0</v>
      </c>
      <c r="Q5096" s="14">
        <f t="shared" si="1617"/>
        <v>0</v>
      </c>
      <c r="R5096" s="14">
        <f t="shared" si="1618"/>
        <v>0</v>
      </c>
      <c r="S5096" s="14">
        <f t="shared" si="1619"/>
        <v>110.36</v>
      </c>
      <c r="T5096" s="14">
        <f t="shared" si="1620"/>
        <v>0</v>
      </c>
      <c r="U5096" s="14">
        <f t="shared" si="1621"/>
        <v>0</v>
      </c>
      <c r="V5096" s="14">
        <f t="shared" si="1622"/>
        <v>0</v>
      </c>
      <c r="W5096" s="14">
        <f t="shared" si="1623"/>
        <v>0</v>
      </c>
      <c r="X5096" s="14">
        <f t="shared" si="1624"/>
        <v>288.36</v>
      </c>
      <c r="Y5096" s="14">
        <f t="shared" si="1625"/>
        <v>0</v>
      </c>
      <c r="Z5096" s="14">
        <f t="shared" si="1626"/>
        <v>0</v>
      </c>
      <c r="AA5096" s="14">
        <f t="shared" si="1627"/>
        <v>0</v>
      </c>
      <c r="AB5096" s="14">
        <f t="shared" si="1628"/>
        <v>0</v>
      </c>
      <c r="AC5096" s="15">
        <f t="shared" si="1629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14"/>
        <v>166</v>
      </c>
      <c r="O5097" s="14">
        <f t="shared" si="1615"/>
        <v>0</v>
      </c>
      <c r="P5097" s="14">
        <f t="shared" si="1616"/>
        <v>0</v>
      </c>
      <c r="Q5097" s="14">
        <f t="shared" si="1617"/>
        <v>0</v>
      </c>
      <c r="R5097" s="14">
        <f t="shared" si="1618"/>
        <v>0</v>
      </c>
      <c r="S5097" s="14">
        <f t="shared" si="1619"/>
        <v>102.92</v>
      </c>
      <c r="T5097" s="14">
        <f t="shared" si="1620"/>
        <v>0</v>
      </c>
      <c r="U5097" s="14">
        <f t="shared" si="1621"/>
        <v>0</v>
      </c>
      <c r="V5097" s="14">
        <f t="shared" si="1622"/>
        <v>0</v>
      </c>
      <c r="W5097" s="14">
        <f t="shared" si="1623"/>
        <v>0</v>
      </c>
      <c r="X5097" s="14">
        <f t="shared" si="1624"/>
        <v>268.92</v>
      </c>
      <c r="Y5097" s="14">
        <f t="shared" si="1625"/>
        <v>0</v>
      </c>
      <c r="Z5097" s="14">
        <f t="shared" si="1626"/>
        <v>0</v>
      </c>
      <c r="AA5097" s="14">
        <f t="shared" si="1627"/>
        <v>0</v>
      </c>
      <c r="AB5097" s="14">
        <f t="shared" si="1628"/>
        <v>0</v>
      </c>
      <c r="AC5097" s="15">
        <f t="shared" si="1629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14"/>
        <v>190</v>
      </c>
      <c r="O5098" s="14">
        <f t="shared" si="1615"/>
        <v>0</v>
      </c>
      <c r="P5098" s="14">
        <f t="shared" si="1616"/>
        <v>0</v>
      </c>
      <c r="Q5098" s="14">
        <f t="shared" si="1617"/>
        <v>0</v>
      </c>
      <c r="R5098" s="14">
        <f t="shared" si="1618"/>
        <v>0</v>
      </c>
      <c r="S5098" s="14">
        <f t="shared" si="1619"/>
        <v>117.8</v>
      </c>
      <c r="T5098" s="14">
        <f t="shared" si="1620"/>
        <v>0</v>
      </c>
      <c r="U5098" s="14">
        <f t="shared" si="1621"/>
        <v>0</v>
      </c>
      <c r="V5098" s="14">
        <f t="shared" si="1622"/>
        <v>0</v>
      </c>
      <c r="W5098" s="14">
        <f t="shared" si="1623"/>
        <v>0</v>
      </c>
      <c r="X5098" s="14">
        <f t="shared" si="1624"/>
        <v>307.8</v>
      </c>
      <c r="Y5098" s="14">
        <f t="shared" si="1625"/>
        <v>0</v>
      </c>
      <c r="Z5098" s="14">
        <f t="shared" si="1626"/>
        <v>0</v>
      </c>
      <c r="AA5098" s="14">
        <f t="shared" si="1627"/>
        <v>0</v>
      </c>
      <c r="AB5098" s="14">
        <f t="shared" si="1628"/>
        <v>0</v>
      </c>
      <c r="AC5098" s="15">
        <f t="shared" si="1629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14"/>
        <v>180</v>
      </c>
      <c r="O5099" s="14">
        <f t="shared" si="1615"/>
        <v>0</v>
      </c>
      <c r="P5099" s="14">
        <f t="shared" si="1616"/>
        <v>0</v>
      </c>
      <c r="Q5099" s="14">
        <f t="shared" si="1617"/>
        <v>0</v>
      </c>
      <c r="R5099" s="14">
        <f t="shared" si="1618"/>
        <v>0</v>
      </c>
      <c r="S5099" s="14">
        <f t="shared" si="1619"/>
        <v>108</v>
      </c>
      <c r="T5099" s="14">
        <f t="shared" si="1620"/>
        <v>0</v>
      </c>
      <c r="U5099" s="14">
        <f t="shared" si="1621"/>
        <v>0</v>
      </c>
      <c r="V5099" s="14">
        <f t="shared" si="1622"/>
        <v>0</v>
      </c>
      <c r="W5099" s="14">
        <f t="shared" si="1623"/>
        <v>0</v>
      </c>
      <c r="X5099" s="14">
        <f t="shared" si="1624"/>
        <v>288</v>
      </c>
      <c r="Y5099" s="14">
        <f t="shared" si="1625"/>
        <v>0</v>
      </c>
      <c r="Z5099" s="14">
        <f t="shared" si="1626"/>
        <v>0</v>
      </c>
      <c r="AA5099" s="14">
        <f t="shared" si="1627"/>
        <v>0</v>
      </c>
      <c r="AB5099" s="14">
        <f t="shared" si="1628"/>
        <v>0</v>
      </c>
      <c r="AC5099" s="15">
        <f t="shared" si="1629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14"/>
        <v>264</v>
      </c>
      <c r="O5100" s="14">
        <f t="shared" si="1615"/>
        <v>0</v>
      </c>
      <c r="P5100" s="14">
        <f t="shared" si="1616"/>
        <v>0</v>
      </c>
      <c r="Q5100" s="14">
        <f t="shared" si="1617"/>
        <v>0</v>
      </c>
      <c r="R5100" s="14">
        <f t="shared" si="1618"/>
        <v>0</v>
      </c>
      <c r="S5100" s="14">
        <f t="shared" si="1619"/>
        <v>184.8</v>
      </c>
      <c r="T5100" s="14">
        <f t="shared" si="1620"/>
        <v>0</v>
      </c>
      <c r="U5100" s="14">
        <f t="shared" si="1621"/>
        <v>0</v>
      </c>
      <c r="V5100" s="14">
        <f t="shared" si="1622"/>
        <v>0</v>
      </c>
      <c r="W5100" s="14">
        <f t="shared" si="1623"/>
        <v>0</v>
      </c>
      <c r="X5100" s="14">
        <f t="shared" si="1624"/>
        <v>448.8</v>
      </c>
      <c r="Y5100" s="14">
        <f t="shared" si="1625"/>
        <v>0</v>
      </c>
      <c r="Z5100" s="14">
        <f t="shared" si="1626"/>
        <v>0</v>
      </c>
      <c r="AA5100" s="14">
        <f t="shared" si="1627"/>
        <v>0</v>
      </c>
      <c r="AB5100" s="14">
        <f t="shared" si="1628"/>
        <v>0</v>
      </c>
      <c r="AC5100" s="15">
        <f t="shared" si="1629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14"/>
        <v>260</v>
      </c>
      <c r="O5101" s="14">
        <f t="shared" si="1615"/>
        <v>0</v>
      </c>
      <c r="P5101" s="14">
        <f t="shared" si="1616"/>
        <v>0</v>
      </c>
      <c r="Q5101" s="14">
        <f t="shared" si="1617"/>
        <v>0</v>
      </c>
      <c r="R5101" s="14">
        <f t="shared" si="1618"/>
        <v>0</v>
      </c>
      <c r="S5101" s="14">
        <f t="shared" si="1619"/>
        <v>572</v>
      </c>
      <c r="T5101" s="14">
        <f t="shared" si="1620"/>
        <v>0</v>
      </c>
      <c r="U5101" s="14">
        <f t="shared" si="1621"/>
        <v>0</v>
      </c>
      <c r="V5101" s="14">
        <f t="shared" si="1622"/>
        <v>0</v>
      </c>
      <c r="W5101" s="14">
        <f t="shared" si="1623"/>
        <v>0</v>
      </c>
      <c r="X5101" s="14">
        <f t="shared" si="1624"/>
        <v>832</v>
      </c>
      <c r="Y5101" s="14">
        <f t="shared" si="1625"/>
        <v>0</v>
      </c>
      <c r="Z5101" s="14">
        <f t="shared" si="1626"/>
        <v>0</v>
      </c>
      <c r="AA5101" s="14">
        <f t="shared" si="1627"/>
        <v>0</v>
      </c>
      <c r="AB5101" s="14">
        <f t="shared" si="1628"/>
        <v>0</v>
      </c>
      <c r="AC5101" s="15">
        <f t="shared" si="1629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14"/>
        <v>238</v>
      </c>
      <c r="O5102" s="14">
        <f t="shared" si="1615"/>
        <v>0</v>
      </c>
      <c r="P5102" s="14">
        <f t="shared" si="1616"/>
        <v>0</v>
      </c>
      <c r="Q5102" s="14">
        <f t="shared" si="1617"/>
        <v>0</v>
      </c>
      <c r="R5102" s="14">
        <f t="shared" si="1618"/>
        <v>0</v>
      </c>
      <c r="S5102" s="14">
        <f t="shared" si="1619"/>
        <v>176.12</v>
      </c>
      <c r="T5102" s="14">
        <f t="shared" si="1620"/>
        <v>0</v>
      </c>
      <c r="U5102" s="14">
        <f t="shared" si="1621"/>
        <v>0</v>
      </c>
      <c r="V5102" s="14">
        <f t="shared" si="1622"/>
        <v>0</v>
      </c>
      <c r="W5102" s="14">
        <f t="shared" si="1623"/>
        <v>0</v>
      </c>
      <c r="X5102" s="14">
        <f t="shared" si="1624"/>
        <v>414.12</v>
      </c>
      <c r="Y5102" s="14">
        <f t="shared" si="1625"/>
        <v>0</v>
      </c>
      <c r="Z5102" s="14">
        <f t="shared" si="1626"/>
        <v>0</v>
      </c>
      <c r="AA5102" s="14">
        <f t="shared" si="1627"/>
        <v>0</v>
      </c>
      <c r="AB5102" s="14">
        <f t="shared" si="1628"/>
        <v>0</v>
      </c>
      <c r="AC5102" s="15">
        <f t="shared" si="1629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14"/>
        <v>220</v>
      </c>
      <c r="O5103" s="14">
        <f t="shared" si="1615"/>
        <v>0</v>
      </c>
      <c r="P5103" s="14">
        <f t="shared" si="1616"/>
        <v>0</v>
      </c>
      <c r="Q5103" s="14">
        <f t="shared" si="1617"/>
        <v>0</v>
      </c>
      <c r="R5103" s="14">
        <f t="shared" si="1618"/>
        <v>0</v>
      </c>
      <c r="S5103" s="14">
        <f t="shared" si="1619"/>
        <v>352</v>
      </c>
      <c r="T5103" s="14">
        <f t="shared" si="1620"/>
        <v>0</v>
      </c>
      <c r="U5103" s="14">
        <f t="shared" si="1621"/>
        <v>0</v>
      </c>
      <c r="V5103" s="14">
        <f t="shared" si="1622"/>
        <v>0</v>
      </c>
      <c r="W5103" s="14">
        <f t="shared" si="1623"/>
        <v>0</v>
      </c>
      <c r="X5103" s="14">
        <f t="shared" si="1624"/>
        <v>572</v>
      </c>
      <c r="Y5103" s="14">
        <f t="shared" si="1625"/>
        <v>0</v>
      </c>
      <c r="Z5103" s="14">
        <f t="shared" si="1626"/>
        <v>0</v>
      </c>
      <c r="AA5103" s="14">
        <f t="shared" si="1627"/>
        <v>0</v>
      </c>
      <c r="AB5103" s="14">
        <f t="shared" si="1628"/>
        <v>0</v>
      </c>
      <c r="AC5103" s="15">
        <f t="shared" si="1629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14"/>
        <v>260</v>
      </c>
      <c r="O5104" s="14">
        <f t="shared" si="1615"/>
        <v>0</v>
      </c>
      <c r="P5104" s="14">
        <f t="shared" si="1616"/>
        <v>0</v>
      </c>
      <c r="Q5104" s="14">
        <f t="shared" si="1617"/>
        <v>0</v>
      </c>
      <c r="R5104" s="14">
        <f t="shared" si="1618"/>
        <v>0</v>
      </c>
      <c r="S5104" s="14">
        <f t="shared" si="1619"/>
        <v>520</v>
      </c>
      <c r="T5104" s="14">
        <f t="shared" si="1620"/>
        <v>0</v>
      </c>
      <c r="U5104" s="14">
        <f t="shared" si="1621"/>
        <v>0</v>
      </c>
      <c r="V5104" s="14">
        <f t="shared" si="1622"/>
        <v>0</v>
      </c>
      <c r="W5104" s="14">
        <f t="shared" si="1623"/>
        <v>0</v>
      </c>
      <c r="X5104" s="14">
        <f t="shared" si="1624"/>
        <v>780</v>
      </c>
      <c r="Y5104" s="14">
        <f t="shared" si="1625"/>
        <v>0</v>
      </c>
      <c r="Z5104" s="14">
        <f t="shared" si="1626"/>
        <v>0</v>
      </c>
      <c r="AA5104" s="14">
        <f t="shared" si="1627"/>
        <v>0</v>
      </c>
      <c r="AB5104" s="14">
        <f t="shared" si="1628"/>
        <v>0</v>
      </c>
      <c r="AC5104" s="15">
        <f t="shared" si="1629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14"/>
        <v>216</v>
      </c>
      <c r="O5105" s="14">
        <f t="shared" si="1615"/>
        <v>0</v>
      </c>
      <c r="P5105" s="14">
        <f t="shared" si="1616"/>
        <v>0</v>
      </c>
      <c r="Q5105" s="14">
        <f t="shared" si="1617"/>
        <v>0</v>
      </c>
      <c r="R5105" s="14">
        <f t="shared" si="1618"/>
        <v>0</v>
      </c>
      <c r="S5105" s="14">
        <f t="shared" si="1619"/>
        <v>155.52000000000001</v>
      </c>
      <c r="T5105" s="14">
        <f t="shared" si="1620"/>
        <v>0</v>
      </c>
      <c r="U5105" s="14">
        <f t="shared" si="1621"/>
        <v>0</v>
      </c>
      <c r="V5105" s="14">
        <f t="shared" si="1622"/>
        <v>0</v>
      </c>
      <c r="W5105" s="14">
        <f t="shared" si="1623"/>
        <v>0</v>
      </c>
      <c r="X5105" s="14">
        <f t="shared" si="1624"/>
        <v>371.52</v>
      </c>
      <c r="Y5105" s="14">
        <f t="shared" si="1625"/>
        <v>0</v>
      </c>
      <c r="Z5105" s="14">
        <f t="shared" si="1626"/>
        <v>0</v>
      </c>
      <c r="AA5105" s="14">
        <f t="shared" si="1627"/>
        <v>0</v>
      </c>
      <c r="AB5105" s="14">
        <f t="shared" si="1628"/>
        <v>0</v>
      </c>
      <c r="AC5105" s="15">
        <f t="shared" si="1629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14"/>
        <v>250</v>
      </c>
      <c r="O5106" s="14">
        <f t="shared" si="1615"/>
        <v>0</v>
      </c>
      <c r="P5106" s="14">
        <f t="shared" si="1616"/>
        <v>0</v>
      </c>
      <c r="Q5106" s="14">
        <f t="shared" si="1617"/>
        <v>0</v>
      </c>
      <c r="R5106" s="14">
        <f t="shared" si="1618"/>
        <v>0</v>
      </c>
      <c r="S5106" s="14">
        <f t="shared" si="1619"/>
        <v>500</v>
      </c>
      <c r="T5106" s="14">
        <f t="shared" si="1620"/>
        <v>0</v>
      </c>
      <c r="U5106" s="14">
        <f t="shared" si="1621"/>
        <v>0</v>
      </c>
      <c r="V5106" s="14">
        <f t="shared" si="1622"/>
        <v>0</v>
      </c>
      <c r="W5106" s="14">
        <f t="shared" si="1623"/>
        <v>0</v>
      </c>
      <c r="X5106" s="14">
        <f t="shared" si="1624"/>
        <v>750</v>
      </c>
      <c r="Y5106" s="14">
        <f t="shared" si="1625"/>
        <v>0</v>
      </c>
      <c r="Z5106" s="14">
        <f t="shared" si="1626"/>
        <v>0</v>
      </c>
      <c r="AA5106" s="14">
        <f t="shared" si="1627"/>
        <v>0</v>
      </c>
      <c r="AB5106" s="14">
        <f t="shared" si="1628"/>
        <v>0</v>
      </c>
      <c r="AC5106" s="15">
        <f t="shared" si="1629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14"/>
        <v>228</v>
      </c>
      <c r="O5107" s="14">
        <f t="shared" si="1615"/>
        <v>0</v>
      </c>
      <c r="P5107" s="14">
        <f t="shared" si="1616"/>
        <v>0</v>
      </c>
      <c r="Q5107" s="14">
        <f t="shared" si="1617"/>
        <v>0</v>
      </c>
      <c r="R5107" s="14">
        <f t="shared" si="1618"/>
        <v>0</v>
      </c>
      <c r="S5107" s="14">
        <f t="shared" si="1619"/>
        <v>159.6</v>
      </c>
      <c r="T5107" s="14">
        <f t="shared" si="1620"/>
        <v>0</v>
      </c>
      <c r="U5107" s="14">
        <f t="shared" si="1621"/>
        <v>0</v>
      </c>
      <c r="V5107" s="14">
        <f t="shared" si="1622"/>
        <v>0</v>
      </c>
      <c r="W5107" s="14">
        <f t="shared" si="1623"/>
        <v>0</v>
      </c>
      <c r="X5107" s="14">
        <f t="shared" si="1624"/>
        <v>387.6</v>
      </c>
      <c r="Y5107" s="14">
        <f t="shared" si="1625"/>
        <v>0</v>
      </c>
      <c r="Z5107" s="14">
        <f t="shared" si="1626"/>
        <v>0</v>
      </c>
      <c r="AA5107" s="14">
        <f t="shared" si="1627"/>
        <v>0</v>
      </c>
      <c r="AB5107" s="14">
        <f t="shared" si="1628"/>
        <v>0</v>
      </c>
      <c r="AC5107" s="15">
        <f t="shared" si="1629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30">D5108*$D$3</f>
        <v>158</v>
      </c>
      <c r="O5108" s="14">
        <f t="shared" ref="O5108:O5118" si="1631">E5108*$E$3</f>
        <v>0</v>
      </c>
      <c r="P5108" s="14">
        <f t="shared" ref="P5108:P5118" si="1632">F5108*$F$3</f>
        <v>0</v>
      </c>
      <c r="Q5108" s="14">
        <f t="shared" ref="Q5108:Q5118" si="1633">G5108*$G$3</f>
        <v>0</v>
      </c>
      <c r="R5108" s="14">
        <f t="shared" ref="R5108:R5118" si="1634">H5108*$H$3</f>
        <v>0</v>
      </c>
      <c r="S5108" s="14">
        <f t="shared" ref="S5108:S5118" si="1635">(N5108/100)*(I5108*$I$3)+(N5108/100)*(J5108*$J$3)</f>
        <v>158</v>
      </c>
      <c r="T5108" s="14">
        <f t="shared" ref="T5108:T5118" si="1636">(O5108/100)*(K5108*$K$3)</f>
        <v>0</v>
      </c>
      <c r="U5108" s="14">
        <f t="shared" ref="U5108:U5118" si="1637">(P5108/100)*(K5108*$K$3)+(P5108/100)*(L5108*$L$3)</f>
        <v>0</v>
      </c>
      <c r="V5108" s="14">
        <f t="shared" ref="V5108:V5118" si="1638">(Q5108/100)*(L5108*$L$3)</f>
        <v>0</v>
      </c>
      <c r="W5108" s="14">
        <f t="shared" ref="W5108:W5118" si="1639">(R5108/100)*(K5108*$K$3)+(R5108/100)*(L5108*$L$3)</f>
        <v>0</v>
      </c>
      <c r="X5108" s="14">
        <f t="shared" ref="X5108:X5118" si="1640">N5108+S5108</f>
        <v>316</v>
      </c>
      <c r="Y5108" s="14">
        <f t="shared" ref="Y5108:Y5118" si="1641">O5108+T5108</f>
        <v>0</v>
      </c>
      <c r="Z5108" s="14">
        <f t="shared" ref="Z5108:Z5118" si="1642">P5108+U5108</f>
        <v>0</v>
      </c>
      <c r="AA5108" s="14">
        <f t="shared" ref="AA5108:AA5118" si="1643">Q5108+V5108</f>
        <v>0</v>
      </c>
      <c r="AB5108" s="14">
        <f t="shared" ref="AB5108:AB5118" si="1644">R5108+W5108</f>
        <v>0</v>
      </c>
      <c r="AC5108" s="15">
        <f t="shared" ref="AC5108:AC5118" si="1645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30"/>
        <v>160</v>
      </c>
      <c r="O5109" s="14">
        <f t="shared" si="1631"/>
        <v>0</v>
      </c>
      <c r="P5109" s="14">
        <f t="shared" si="1632"/>
        <v>0</v>
      </c>
      <c r="Q5109" s="14">
        <f t="shared" si="1633"/>
        <v>0</v>
      </c>
      <c r="R5109" s="14">
        <f t="shared" si="1634"/>
        <v>0</v>
      </c>
      <c r="S5109" s="14">
        <f t="shared" si="1635"/>
        <v>128</v>
      </c>
      <c r="T5109" s="14">
        <f t="shared" si="1636"/>
        <v>0</v>
      </c>
      <c r="U5109" s="14">
        <f t="shared" si="1637"/>
        <v>0</v>
      </c>
      <c r="V5109" s="14">
        <f t="shared" si="1638"/>
        <v>0</v>
      </c>
      <c r="W5109" s="14">
        <f t="shared" si="1639"/>
        <v>0</v>
      </c>
      <c r="X5109" s="14">
        <f t="shared" si="1640"/>
        <v>288</v>
      </c>
      <c r="Y5109" s="14">
        <f t="shared" si="1641"/>
        <v>0</v>
      </c>
      <c r="Z5109" s="14">
        <f t="shared" si="1642"/>
        <v>0</v>
      </c>
      <c r="AA5109" s="14">
        <f t="shared" si="1643"/>
        <v>0</v>
      </c>
      <c r="AB5109" s="14">
        <f t="shared" si="1644"/>
        <v>0</v>
      </c>
      <c r="AC5109" s="15">
        <f t="shared" si="1645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30"/>
        <v>180</v>
      </c>
      <c r="O5110" s="14">
        <f t="shared" si="1631"/>
        <v>0</v>
      </c>
      <c r="P5110" s="14">
        <f t="shared" si="1632"/>
        <v>0</v>
      </c>
      <c r="Q5110" s="14">
        <f t="shared" si="1633"/>
        <v>0</v>
      </c>
      <c r="R5110" s="14">
        <f t="shared" si="1634"/>
        <v>0</v>
      </c>
      <c r="S5110" s="14">
        <f t="shared" si="1635"/>
        <v>288</v>
      </c>
      <c r="T5110" s="14">
        <f t="shared" si="1636"/>
        <v>0</v>
      </c>
      <c r="U5110" s="14">
        <f t="shared" si="1637"/>
        <v>0</v>
      </c>
      <c r="V5110" s="14">
        <f t="shared" si="1638"/>
        <v>0</v>
      </c>
      <c r="W5110" s="14">
        <f t="shared" si="1639"/>
        <v>0</v>
      </c>
      <c r="X5110" s="14">
        <f t="shared" si="1640"/>
        <v>468</v>
      </c>
      <c r="Y5110" s="14">
        <f t="shared" si="1641"/>
        <v>0</v>
      </c>
      <c r="Z5110" s="14">
        <f t="shared" si="1642"/>
        <v>0</v>
      </c>
      <c r="AA5110" s="14">
        <f t="shared" si="1643"/>
        <v>0</v>
      </c>
      <c r="AB5110" s="14">
        <f t="shared" si="1644"/>
        <v>0</v>
      </c>
      <c r="AC5110" s="15">
        <f t="shared" si="1645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30"/>
        <v>180</v>
      </c>
      <c r="O5111" s="14">
        <f t="shared" si="1631"/>
        <v>0</v>
      </c>
      <c r="P5111" s="14">
        <f t="shared" si="1632"/>
        <v>0</v>
      </c>
      <c r="Q5111" s="14">
        <f t="shared" si="1633"/>
        <v>0</v>
      </c>
      <c r="R5111" s="14">
        <f t="shared" si="1634"/>
        <v>0</v>
      </c>
      <c r="S5111" s="14">
        <f t="shared" si="1635"/>
        <v>360</v>
      </c>
      <c r="T5111" s="14">
        <f t="shared" si="1636"/>
        <v>0</v>
      </c>
      <c r="U5111" s="14">
        <f t="shared" si="1637"/>
        <v>0</v>
      </c>
      <c r="V5111" s="14">
        <f t="shared" si="1638"/>
        <v>0</v>
      </c>
      <c r="W5111" s="14">
        <f t="shared" si="1639"/>
        <v>0</v>
      </c>
      <c r="X5111" s="14">
        <f t="shared" si="1640"/>
        <v>540</v>
      </c>
      <c r="Y5111" s="14">
        <f t="shared" si="1641"/>
        <v>0</v>
      </c>
      <c r="Z5111" s="14">
        <f t="shared" si="1642"/>
        <v>0</v>
      </c>
      <c r="AA5111" s="14">
        <f t="shared" si="1643"/>
        <v>0</v>
      </c>
      <c r="AB5111" s="14">
        <f t="shared" si="1644"/>
        <v>0</v>
      </c>
      <c r="AC5111" s="15">
        <f t="shared" si="1645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30"/>
        <v>220</v>
      </c>
      <c r="O5112" s="14">
        <f t="shared" si="1631"/>
        <v>0</v>
      </c>
      <c r="P5112" s="14">
        <f t="shared" si="1632"/>
        <v>0</v>
      </c>
      <c r="Q5112" s="14">
        <f t="shared" si="1633"/>
        <v>0</v>
      </c>
      <c r="R5112" s="14">
        <f t="shared" si="1634"/>
        <v>0</v>
      </c>
      <c r="S5112" s="14">
        <f t="shared" si="1635"/>
        <v>220.00000000000003</v>
      </c>
      <c r="T5112" s="14">
        <f t="shared" si="1636"/>
        <v>0</v>
      </c>
      <c r="U5112" s="14">
        <f t="shared" si="1637"/>
        <v>0</v>
      </c>
      <c r="V5112" s="14">
        <f t="shared" si="1638"/>
        <v>0</v>
      </c>
      <c r="W5112" s="14">
        <f t="shared" si="1639"/>
        <v>0</v>
      </c>
      <c r="X5112" s="14">
        <f t="shared" si="1640"/>
        <v>440</v>
      </c>
      <c r="Y5112" s="14">
        <f t="shared" si="1641"/>
        <v>0</v>
      </c>
      <c r="Z5112" s="14">
        <f t="shared" si="1642"/>
        <v>0</v>
      </c>
      <c r="AA5112" s="14">
        <f t="shared" si="1643"/>
        <v>0</v>
      </c>
      <c r="AB5112" s="14">
        <f t="shared" si="1644"/>
        <v>0</v>
      </c>
      <c r="AC5112" s="15">
        <f t="shared" si="1645"/>
        <v>440</v>
      </c>
      <c r="AD5112" s="48"/>
    </row>
    <row r="5113" spans="1:30">
      <c r="A5113" s="99"/>
      <c r="B5113" s="94" t="s">
        <v>589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30"/>
        <v>160</v>
      </c>
      <c r="O5113" s="14">
        <f t="shared" si="1631"/>
        <v>0</v>
      </c>
      <c r="P5113" s="14">
        <f t="shared" si="1632"/>
        <v>0</v>
      </c>
      <c r="Q5113" s="14">
        <f t="shared" si="1633"/>
        <v>0</v>
      </c>
      <c r="R5113" s="14">
        <f t="shared" si="1634"/>
        <v>0</v>
      </c>
      <c r="S5113" s="14">
        <f t="shared" si="1635"/>
        <v>96</v>
      </c>
      <c r="T5113" s="14">
        <f t="shared" si="1636"/>
        <v>0</v>
      </c>
      <c r="U5113" s="14">
        <f t="shared" si="1637"/>
        <v>0</v>
      </c>
      <c r="V5113" s="14">
        <f t="shared" si="1638"/>
        <v>0</v>
      </c>
      <c r="W5113" s="14">
        <f t="shared" si="1639"/>
        <v>0</v>
      </c>
      <c r="X5113" s="14">
        <f t="shared" si="1640"/>
        <v>256</v>
      </c>
      <c r="Y5113" s="14">
        <f t="shared" si="1641"/>
        <v>0</v>
      </c>
      <c r="Z5113" s="14">
        <f t="shared" si="1642"/>
        <v>0</v>
      </c>
      <c r="AA5113" s="14">
        <f t="shared" si="1643"/>
        <v>0</v>
      </c>
      <c r="AB5113" s="14">
        <f t="shared" si="1644"/>
        <v>0</v>
      </c>
      <c r="AC5113" s="15">
        <f t="shared" si="1645"/>
        <v>256</v>
      </c>
      <c r="AD5113" s="48"/>
    </row>
    <row r="5114" spans="1:30">
      <c r="A5114" s="99"/>
      <c r="B5114" s="94" t="s">
        <v>590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30"/>
        <v>176</v>
      </c>
      <c r="O5114" s="14">
        <f t="shared" si="1631"/>
        <v>0</v>
      </c>
      <c r="P5114" s="14">
        <f t="shared" si="1632"/>
        <v>0</v>
      </c>
      <c r="Q5114" s="14">
        <f t="shared" si="1633"/>
        <v>0</v>
      </c>
      <c r="R5114" s="14">
        <f t="shared" si="1634"/>
        <v>0</v>
      </c>
      <c r="S5114" s="14">
        <f t="shared" si="1635"/>
        <v>105.6</v>
      </c>
      <c r="T5114" s="14">
        <f t="shared" si="1636"/>
        <v>0</v>
      </c>
      <c r="U5114" s="14">
        <f t="shared" si="1637"/>
        <v>0</v>
      </c>
      <c r="V5114" s="14">
        <f t="shared" si="1638"/>
        <v>0</v>
      </c>
      <c r="W5114" s="14">
        <f t="shared" si="1639"/>
        <v>0</v>
      </c>
      <c r="X5114" s="14">
        <f t="shared" si="1640"/>
        <v>281.60000000000002</v>
      </c>
      <c r="Y5114" s="14">
        <f t="shared" si="1641"/>
        <v>0</v>
      </c>
      <c r="Z5114" s="14">
        <f t="shared" si="1642"/>
        <v>0</v>
      </c>
      <c r="AA5114" s="14">
        <f t="shared" si="1643"/>
        <v>0</v>
      </c>
      <c r="AB5114" s="14">
        <f t="shared" si="1644"/>
        <v>0</v>
      </c>
      <c r="AC5114" s="15">
        <f t="shared" si="1645"/>
        <v>281.60000000000002</v>
      </c>
      <c r="AD5114" s="48"/>
    </row>
    <row r="5115" spans="1:30">
      <c r="A5115" s="99"/>
      <c r="B5115" s="94" t="s">
        <v>591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30"/>
        <v>176</v>
      </c>
      <c r="O5115" s="14">
        <f t="shared" si="1631"/>
        <v>0</v>
      </c>
      <c r="P5115" s="14">
        <f t="shared" si="1632"/>
        <v>0</v>
      </c>
      <c r="Q5115" s="14">
        <f t="shared" si="1633"/>
        <v>0</v>
      </c>
      <c r="R5115" s="14">
        <f t="shared" si="1634"/>
        <v>0</v>
      </c>
      <c r="S5115" s="14">
        <f t="shared" si="1635"/>
        <v>105.6</v>
      </c>
      <c r="T5115" s="14">
        <f t="shared" si="1636"/>
        <v>0</v>
      </c>
      <c r="U5115" s="14">
        <f t="shared" si="1637"/>
        <v>0</v>
      </c>
      <c r="V5115" s="14">
        <f t="shared" si="1638"/>
        <v>0</v>
      </c>
      <c r="W5115" s="14">
        <f t="shared" si="1639"/>
        <v>0</v>
      </c>
      <c r="X5115" s="14">
        <f t="shared" si="1640"/>
        <v>281.60000000000002</v>
      </c>
      <c r="Y5115" s="14">
        <f t="shared" si="1641"/>
        <v>0</v>
      </c>
      <c r="Z5115" s="14">
        <f t="shared" si="1642"/>
        <v>0</v>
      </c>
      <c r="AA5115" s="14">
        <f t="shared" si="1643"/>
        <v>0</v>
      </c>
      <c r="AB5115" s="14">
        <f t="shared" si="1644"/>
        <v>0</v>
      </c>
      <c r="AC5115" s="15">
        <f t="shared" si="1645"/>
        <v>281.60000000000002</v>
      </c>
      <c r="AD5115" s="48"/>
    </row>
    <row r="5116" spans="1:30">
      <c r="A5116" s="99"/>
      <c r="B5116" s="94" t="s">
        <v>592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30"/>
        <v>200</v>
      </c>
      <c r="O5116" s="14">
        <f t="shared" si="1631"/>
        <v>0</v>
      </c>
      <c r="P5116" s="14">
        <f t="shared" si="1632"/>
        <v>0</v>
      </c>
      <c r="Q5116" s="14">
        <f t="shared" si="1633"/>
        <v>0</v>
      </c>
      <c r="R5116" s="14">
        <f t="shared" si="1634"/>
        <v>0</v>
      </c>
      <c r="S5116" s="14">
        <f t="shared" si="1635"/>
        <v>200</v>
      </c>
      <c r="T5116" s="14">
        <f t="shared" si="1636"/>
        <v>0</v>
      </c>
      <c r="U5116" s="14">
        <f t="shared" si="1637"/>
        <v>0</v>
      </c>
      <c r="V5116" s="14">
        <f t="shared" si="1638"/>
        <v>0</v>
      </c>
      <c r="W5116" s="14">
        <f t="shared" si="1639"/>
        <v>0</v>
      </c>
      <c r="X5116" s="14">
        <f t="shared" si="1640"/>
        <v>400</v>
      </c>
      <c r="Y5116" s="14">
        <f t="shared" si="1641"/>
        <v>0</v>
      </c>
      <c r="Z5116" s="14">
        <f t="shared" si="1642"/>
        <v>0</v>
      </c>
      <c r="AA5116" s="14">
        <f t="shared" si="1643"/>
        <v>0</v>
      </c>
      <c r="AB5116" s="14">
        <f t="shared" si="1644"/>
        <v>0</v>
      </c>
      <c r="AC5116" s="15">
        <f t="shared" si="1645"/>
        <v>400</v>
      </c>
      <c r="AD5116" s="48"/>
    </row>
    <row r="5117" spans="1:30">
      <c r="A5117" s="99"/>
      <c r="B5117" s="95" t="s">
        <v>593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30"/>
        <v>176</v>
      </c>
      <c r="O5117" s="14">
        <f t="shared" si="1631"/>
        <v>0</v>
      </c>
      <c r="P5117" s="14">
        <f t="shared" si="1632"/>
        <v>0</v>
      </c>
      <c r="Q5117" s="14">
        <f t="shared" si="1633"/>
        <v>0</v>
      </c>
      <c r="R5117" s="14">
        <f t="shared" si="1634"/>
        <v>0</v>
      </c>
      <c r="S5117" s="14">
        <f t="shared" si="1635"/>
        <v>105.6</v>
      </c>
      <c r="T5117" s="14">
        <f t="shared" si="1636"/>
        <v>0</v>
      </c>
      <c r="U5117" s="14">
        <f t="shared" si="1637"/>
        <v>0</v>
      </c>
      <c r="V5117" s="14">
        <f t="shared" si="1638"/>
        <v>0</v>
      </c>
      <c r="W5117" s="14">
        <f t="shared" si="1639"/>
        <v>0</v>
      </c>
      <c r="X5117" s="14">
        <f t="shared" si="1640"/>
        <v>281.60000000000002</v>
      </c>
      <c r="Y5117" s="14">
        <f t="shared" si="1641"/>
        <v>0</v>
      </c>
      <c r="Z5117" s="14">
        <f t="shared" si="1642"/>
        <v>0</v>
      </c>
      <c r="AA5117" s="14">
        <f t="shared" si="1643"/>
        <v>0</v>
      </c>
      <c r="AB5117" s="14">
        <f t="shared" si="1644"/>
        <v>0</v>
      </c>
      <c r="AC5117" s="15">
        <f t="shared" si="1645"/>
        <v>281.60000000000002</v>
      </c>
      <c r="AD5117" s="48"/>
    </row>
    <row r="5118" spans="1:30">
      <c r="A5118" s="99"/>
      <c r="B5118" s="94" t="s">
        <v>594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30"/>
        <v>200</v>
      </c>
      <c r="O5118" s="14">
        <f t="shared" si="1631"/>
        <v>0</v>
      </c>
      <c r="P5118" s="14">
        <f t="shared" si="1632"/>
        <v>0</v>
      </c>
      <c r="Q5118" s="14">
        <f t="shared" si="1633"/>
        <v>0</v>
      </c>
      <c r="R5118" s="14">
        <f t="shared" si="1634"/>
        <v>0</v>
      </c>
      <c r="S5118" s="14">
        <f t="shared" si="1635"/>
        <v>320</v>
      </c>
      <c r="T5118" s="14">
        <f t="shared" si="1636"/>
        <v>0</v>
      </c>
      <c r="U5118" s="14">
        <f t="shared" si="1637"/>
        <v>0</v>
      </c>
      <c r="V5118" s="14">
        <f t="shared" si="1638"/>
        <v>0</v>
      </c>
      <c r="W5118" s="14">
        <f t="shared" si="1639"/>
        <v>0</v>
      </c>
      <c r="X5118" s="14">
        <f t="shared" si="1640"/>
        <v>520</v>
      </c>
      <c r="Y5118" s="14">
        <f t="shared" si="1641"/>
        <v>0</v>
      </c>
      <c r="Z5118" s="14">
        <f t="shared" si="1642"/>
        <v>0</v>
      </c>
      <c r="AA5118" s="14">
        <f t="shared" si="1643"/>
        <v>0</v>
      </c>
      <c r="AB5118" s="14">
        <f t="shared" si="1644"/>
        <v>0</v>
      </c>
      <c r="AC5118" s="15">
        <f t="shared" si="1645"/>
        <v>520</v>
      </c>
      <c r="AD5118" s="48"/>
    </row>
    <row r="5119" spans="1:30">
      <c r="A5119" s="99"/>
      <c r="B5119" s="94" t="s">
        <v>867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46">D5119*$D$3</f>
        <v>160</v>
      </c>
      <c r="O5119" s="14">
        <f t="shared" ref="O5119" si="1647">E5119*$E$3</f>
        <v>120</v>
      </c>
      <c r="P5119" s="14">
        <f t="shared" ref="P5119" si="1648">F5119*$F$3</f>
        <v>0</v>
      </c>
      <c r="Q5119" s="14">
        <f t="shared" ref="Q5119" si="1649">G5119*$G$3</f>
        <v>0</v>
      </c>
      <c r="R5119" s="14">
        <f t="shared" ref="R5119" si="1650">H5119*$H$3</f>
        <v>0</v>
      </c>
      <c r="S5119" s="14">
        <f t="shared" ref="S5119" si="1651">(N5119/100)*(I5119*$I$3)+(N5119/100)*(J5119*$J$3)</f>
        <v>64</v>
      </c>
      <c r="T5119" s="14">
        <f t="shared" ref="T5119" si="1652">(O5119/100)*(K5119*$K$3)</f>
        <v>144</v>
      </c>
      <c r="U5119" s="14">
        <f t="shared" ref="U5119" si="1653">(P5119/100)*(K5119*$K$3)+(P5119/100)*(L5119*$L$3)</f>
        <v>0</v>
      </c>
      <c r="V5119" s="14">
        <f t="shared" ref="V5119" si="1654">(Q5119/100)*(L5119*$L$3)</f>
        <v>0</v>
      </c>
      <c r="W5119" s="14">
        <f t="shared" ref="W5119" si="1655">(R5119/100)*(K5119*$K$3)+(R5119/100)*(L5119*$L$3)</f>
        <v>0</v>
      </c>
      <c r="X5119" s="14">
        <f t="shared" ref="X5119" si="1656">N5119+S5119</f>
        <v>224</v>
      </c>
      <c r="Y5119" s="14">
        <f t="shared" ref="Y5119" si="1657">O5119+T5119</f>
        <v>264</v>
      </c>
      <c r="Z5119" s="14">
        <f t="shared" ref="Z5119" si="1658">P5119+U5119</f>
        <v>0</v>
      </c>
      <c r="AA5119" s="14">
        <f t="shared" ref="AA5119" si="1659">Q5119+V5119</f>
        <v>0</v>
      </c>
      <c r="AB5119" s="14">
        <f t="shared" ref="AB5119" si="1660">R5119+W5119</f>
        <v>0</v>
      </c>
      <c r="AC5119" s="15">
        <f t="shared" ref="AC5119" si="1661">ROUND(X5119+Y5119+Z5119+AA5119+AB5119,1)</f>
        <v>488</v>
      </c>
      <c r="AD5119" s="48"/>
    </row>
    <row r="5120" spans="1:30">
      <c r="A5120" s="99"/>
      <c r="B5120" s="94" t="s">
        <v>868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62">D5120*$D$3</f>
        <v>180</v>
      </c>
      <c r="O5120" s="14">
        <f t="shared" ref="O5120" si="1663">E5120*$E$3</f>
        <v>0</v>
      </c>
      <c r="P5120" s="14">
        <f t="shared" ref="P5120" si="1664">F5120*$F$3</f>
        <v>0</v>
      </c>
      <c r="Q5120" s="14">
        <f t="shared" ref="Q5120" si="1665">G5120*$G$3</f>
        <v>0</v>
      </c>
      <c r="R5120" s="14">
        <f t="shared" ref="R5120" si="1666">H5120*$H$3</f>
        <v>0</v>
      </c>
      <c r="S5120" s="14">
        <f t="shared" ref="S5120" si="1667">(N5120/100)*(I5120*$I$3)+(N5120/100)*(J5120*$J$3)</f>
        <v>216</v>
      </c>
      <c r="T5120" s="14">
        <f t="shared" ref="T5120" si="1668">(O5120/100)*(K5120*$K$3)</f>
        <v>0</v>
      </c>
      <c r="U5120" s="14">
        <f t="shared" ref="U5120" si="1669">(P5120/100)*(K5120*$K$3)+(P5120/100)*(L5120*$L$3)</f>
        <v>0</v>
      </c>
      <c r="V5120" s="14">
        <f t="shared" ref="V5120" si="1670">(Q5120/100)*(L5120*$L$3)</f>
        <v>0</v>
      </c>
      <c r="W5120" s="14">
        <f t="shared" ref="W5120" si="1671">(R5120/100)*(K5120*$K$3)+(R5120/100)*(L5120*$L$3)</f>
        <v>0</v>
      </c>
      <c r="X5120" s="14">
        <f t="shared" ref="X5120" si="1672">N5120+S5120</f>
        <v>396</v>
      </c>
      <c r="Y5120" s="14">
        <f t="shared" ref="Y5120" si="1673">O5120+T5120</f>
        <v>0</v>
      </c>
      <c r="Z5120" s="14">
        <f t="shared" ref="Z5120" si="1674">P5120+U5120</f>
        <v>0</v>
      </c>
      <c r="AA5120" s="14">
        <f t="shared" ref="AA5120" si="1675">Q5120+V5120</f>
        <v>0</v>
      </c>
      <c r="AB5120" s="14">
        <f t="shared" ref="AB5120" si="1676">R5120+W5120</f>
        <v>0</v>
      </c>
      <c r="AC5120" s="15">
        <f t="shared" ref="AC5120" si="1677">ROUND(X5120+Y5120+Z5120+AA5120+AB5120,1)</f>
        <v>396</v>
      </c>
      <c r="AD5120" s="48"/>
    </row>
    <row r="5121" spans="1:30">
      <c r="A5121" s="107"/>
      <c r="B5121" s="148" t="s">
        <v>919</v>
      </c>
      <c r="C5121" s="148"/>
      <c r="D5121" s="148"/>
      <c r="E5121" s="148"/>
      <c r="F5121" s="148"/>
      <c r="G5121" s="148"/>
      <c r="H5121" s="148"/>
      <c r="I5121" s="148"/>
      <c r="J5121" s="148"/>
      <c r="K5121" s="148"/>
      <c r="L5121" s="148"/>
      <c r="M5121" s="148"/>
      <c r="N5121" s="148"/>
      <c r="O5121" s="148"/>
      <c r="P5121" s="148"/>
      <c r="Q5121" s="148"/>
      <c r="R5121" s="148"/>
      <c r="S5121" s="148"/>
      <c r="T5121" s="148"/>
      <c r="U5121" s="148"/>
      <c r="V5121" s="148"/>
      <c r="W5121" s="148"/>
      <c r="X5121" s="148"/>
      <c r="Y5121" s="148"/>
      <c r="Z5121" s="148"/>
      <c r="AA5121" s="148"/>
      <c r="AB5121" s="148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839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920</v>
      </c>
    </row>
    <row r="5124" spans="1:30">
      <c r="A5124" s="99"/>
      <c r="B5124" s="116" t="s">
        <v>887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638</v>
      </c>
    </row>
    <row r="5125" spans="1:30">
      <c r="A5125" s="99"/>
      <c r="B5125" s="87"/>
      <c r="C5125" s="21" t="s">
        <v>839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920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839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921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839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913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839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913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839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922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839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923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924</v>
      </c>
    </row>
    <row r="5137" spans="1:30">
      <c r="A5137" s="99"/>
      <c r="B5137" s="87"/>
      <c r="C5137" s="21" t="s">
        <v>839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925</v>
      </c>
    </row>
    <row r="5138" spans="1:30">
      <c r="A5138" s="99"/>
      <c r="B5138" s="116" t="s">
        <v>877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839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913</v>
      </c>
    </row>
    <row r="5140" spans="1:30">
      <c r="A5140" s="99"/>
      <c r="B5140" s="116" t="s">
        <v>894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839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916</v>
      </c>
    </row>
    <row r="5142" spans="1:30">
      <c r="A5142" s="107"/>
      <c r="B5142" s="148" t="s">
        <v>364</v>
      </c>
      <c r="C5142" s="148"/>
      <c r="D5142" s="148"/>
      <c r="E5142" s="148"/>
      <c r="F5142" s="148"/>
      <c r="G5142" s="148"/>
      <c r="H5142" s="148"/>
      <c r="I5142" s="148"/>
      <c r="J5142" s="148"/>
      <c r="K5142" s="148"/>
      <c r="L5142" s="148"/>
      <c r="M5142" s="148"/>
      <c r="N5142" s="148"/>
      <c r="O5142" s="148"/>
      <c r="P5142" s="148"/>
      <c r="Q5142" s="148"/>
      <c r="R5142" s="148"/>
      <c r="S5142" s="148"/>
      <c r="T5142" s="148"/>
      <c r="U5142" s="148"/>
      <c r="V5142" s="148"/>
      <c r="W5142" s="148"/>
      <c r="X5142" s="148"/>
      <c r="Y5142" s="148"/>
      <c r="Z5142" s="148"/>
      <c r="AA5142" s="148"/>
      <c r="AB5142" s="148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839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913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908</v>
      </c>
    </row>
    <row r="5146" spans="1:30">
      <c r="A5146" s="99"/>
      <c r="B5146" s="87"/>
      <c r="C5146" s="21" t="s">
        <v>839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914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642</v>
      </c>
    </row>
    <row r="5148" spans="1:30">
      <c r="A5148" s="99"/>
      <c r="B5148" s="87"/>
      <c r="C5148" s="21" t="s">
        <v>839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913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839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909</v>
      </c>
    </row>
    <row r="5151" spans="1:30">
      <c r="A5151" s="99"/>
      <c r="B5151" s="116" t="s">
        <v>805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910</v>
      </c>
    </row>
    <row r="5152" spans="1:30">
      <c r="A5152" s="99"/>
      <c r="B5152" s="87"/>
      <c r="C5152" s="21" t="s">
        <v>839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911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839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912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915</v>
      </c>
    </row>
    <row r="5156" spans="1:30">
      <c r="A5156" s="99"/>
      <c r="B5156" s="87"/>
      <c r="C5156" s="21" t="s">
        <v>839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621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917</v>
      </c>
    </row>
    <row r="5158" spans="1:30">
      <c r="A5158" s="99"/>
      <c r="B5158" s="87"/>
      <c r="C5158" s="21" t="s">
        <v>839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918</v>
      </c>
    </row>
    <row r="5159" spans="1:30">
      <c r="A5159" s="107"/>
      <c r="B5159" s="148" t="s">
        <v>904</v>
      </c>
      <c r="C5159" s="148"/>
      <c r="D5159" s="148"/>
      <c r="E5159" s="148"/>
      <c r="F5159" s="148"/>
      <c r="G5159" s="148"/>
      <c r="H5159" s="148"/>
      <c r="I5159" s="148"/>
      <c r="J5159" s="148"/>
      <c r="K5159" s="148"/>
      <c r="L5159" s="148"/>
      <c r="M5159" s="148"/>
      <c r="N5159" s="148"/>
      <c r="O5159" s="148"/>
      <c r="P5159" s="148"/>
      <c r="Q5159" s="148"/>
      <c r="R5159" s="148"/>
      <c r="S5159" s="148"/>
      <c r="T5159" s="148"/>
      <c r="U5159" s="148"/>
      <c r="V5159" s="148"/>
      <c r="W5159" s="148"/>
      <c r="X5159" s="148"/>
      <c r="Y5159" s="148"/>
      <c r="Z5159" s="148"/>
      <c r="AA5159" s="148"/>
      <c r="AB5159" s="148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839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916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947</v>
      </c>
    </row>
    <row r="5163" spans="1:30">
      <c r="A5163" s="99"/>
      <c r="B5163" s="87"/>
      <c r="C5163" s="21" t="s">
        <v>839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916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649</v>
      </c>
    </row>
    <row r="5165" spans="1:30">
      <c r="A5165" s="99"/>
      <c r="B5165" s="87"/>
      <c r="C5165" s="21" t="s">
        <v>839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916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839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928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839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929</v>
      </c>
    </row>
    <row r="5170" spans="1:30">
      <c r="A5170" s="99"/>
      <c r="B5170" s="116" t="s">
        <v>864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839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930</v>
      </c>
    </row>
    <row r="5172" spans="1:30">
      <c r="A5172" s="107"/>
      <c r="B5172" s="148" t="s">
        <v>365</v>
      </c>
      <c r="C5172" s="148"/>
      <c r="D5172" s="148"/>
      <c r="E5172" s="148"/>
      <c r="F5172" s="148"/>
      <c r="G5172" s="148"/>
      <c r="H5172" s="148"/>
      <c r="I5172" s="148"/>
      <c r="J5172" s="148"/>
      <c r="K5172" s="148"/>
      <c r="L5172" s="148"/>
      <c r="M5172" s="148"/>
      <c r="N5172" s="148"/>
      <c r="O5172" s="148"/>
      <c r="P5172" s="148"/>
      <c r="Q5172" s="148"/>
      <c r="R5172" s="148"/>
      <c r="S5172" s="148"/>
      <c r="T5172" s="148"/>
      <c r="U5172" s="148"/>
      <c r="V5172" s="148"/>
      <c r="W5172" s="148"/>
      <c r="X5172" s="148"/>
      <c r="Y5172" s="148"/>
      <c r="Z5172" s="148"/>
      <c r="AA5172" s="148"/>
      <c r="AB5172" s="148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839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931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638</v>
      </c>
    </row>
    <row r="5176" spans="1:30">
      <c r="A5176" s="99"/>
      <c r="B5176" s="87"/>
      <c r="C5176" s="21" t="s">
        <v>839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931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642</v>
      </c>
    </row>
    <row r="5178" spans="1:30">
      <c r="A5178" s="99"/>
      <c r="B5178" s="87"/>
      <c r="C5178" s="21" t="s">
        <v>839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621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932</v>
      </c>
    </row>
    <row r="5180" spans="1:30">
      <c r="A5180" s="99"/>
      <c r="B5180" s="87"/>
      <c r="C5180" s="21" t="s">
        <v>839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933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839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934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910</v>
      </c>
    </row>
    <row r="5184" spans="1:30">
      <c r="A5184" s="99"/>
      <c r="B5184" s="87"/>
      <c r="C5184" s="21" t="s">
        <v>839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935</v>
      </c>
    </row>
    <row r="5185" spans="1:30">
      <c r="A5185" s="99"/>
      <c r="B5185" s="116" t="s">
        <v>863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839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936</v>
      </c>
    </row>
    <row r="5187" spans="1:30">
      <c r="A5187" s="99"/>
      <c r="B5187" s="116" t="s">
        <v>865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839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914</v>
      </c>
    </row>
    <row r="5189" spans="1:30">
      <c r="A5189" s="99"/>
      <c r="B5189" s="116" t="s">
        <v>866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650</v>
      </c>
    </row>
    <row r="5190" spans="1:30">
      <c r="A5190" s="99"/>
      <c r="B5190" s="87"/>
      <c r="C5190" s="21" t="s">
        <v>839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937</v>
      </c>
    </row>
    <row r="5191" spans="1:30">
      <c r="A5191" s="107"/>
      <c r="B5191" s="148" t="s">
        <v>905</v>
      </c>
      <c r="C5191" s="148"/>
      <c r="D5191" s="148"/>
      <c r="E5191" s="148"/>
      <c r="F5191" s="148"/>
      <c r="G5191" s="148"/>
      <c r="H5191" s="148"/>
      <c r="I5191" s="148"/>
      <c r="J5191" s="148"/>
      <c r="K5191" s="148"/>
      <c r="L5191" s="148"/>
      <c r="M5191" s="148"/>
      <c r="N5191" s="148"/>
      <c r="O5191" s="148"/>
      <c r="P5191" s="148"/>
      <c r="Q5191" s="148"/>
      <c r="R5191" s="148"/>
      <c r="S5191" s="148"/>
      <c r="T5191" s="148"/>
      <c r="U5191" s="148"/>
      <c r="V5191" s="148"/>
      <c r="W5191" s="148"/>
      <c r="X5191" s="148"/>
      <c r="Y5191" s="148"/>
      <c r="Z5191" s="148"/>
      <c r="AA5191" s="148"/>
      <c r="AB5191" s="148"/>
      <c r="AC5191" s="18"/>
      <c r="AD5191" s="18"/>
    </row>
    <row r="5192" spans="1:30">
      <c r="A5192" s="99"/>
      <c r="B5192" s="116" t="s">
        <v>926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839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931</v>
      </c>
    </row>
    <row r="5194" spans="1:30">
      <c r="A5194" s="99"/>
      <c r="B5194" s="116" t="s">
        <v>573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839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938</v>
      </c>
    </row>
    <row r="5196" spans="1:30">
      <c r="A5196" s="99"/>
      <c r="B5196" s="116" t="s">
        <v>572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839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939</v>
      </c>
    </row>
    <row r="5198" spans="1:30">
      <c r="A5198" s="107"/>
      <c r="B5198" s="148" t="s">
        <v>372</v>
      </c>
      <c r="C5198" s="148"/>
      <c r="D5198" s="148"/>
      <c r="E5198" s="148"/>
      <c r="F5198" s="148"/>
      <c r="G5198" s="148"/>
      <c r="H5198" s="148"/>
      <c r="I5198" s="148"/>
      <c r="J5198" s="148"/>
      <c r="K5198" s="148"/>
      <c r="L5198" s="148"/>
      <c r="M5198" s="148"/>
      <c r="N5198" s="148"/>
      <c r="O5198" s="148"/>
      <c r="P5198" s="148"/>
      <c r="Q5198" s="148"/>
      <c r="R5198" s="148"/>
      <c r="S5198" s="148"/>
      <c r="T5198" s="148"/>
      <c r="U5198" s="148"/>
      <c r="V5198" s="148"/>
      <c r="W5198" s="148"/>
      <c r="X5198" s="148"/>
      <c r="Y5198" s="148"/>
      <c r="Z5198" s="148"/>
      <c r="AA5198" s="148"/>
      <c r="AB5198" s="148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839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940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915</v>
      </c>
    </row>
    <row r="5202" spans="1:30">
      <c r="A5202" s="99"/>
      <c r="B5202" s="87"/>
      <c r="C5202" s="21" t="s">
        <v>839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621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839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912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634</v>
      </c>
    </row>
    <row r="5206" spans="1:30">
      <c r="A5206" s="99"/>
      <c r="B5206" s="87"/>
      <c r="C5206" s="21" t="s">
        <v>839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940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941</v>
      </c>
    </row>
    <row r="5208" spans="1:30">
      <c r="A5208" s="99"/>
      <c r="B5208" s="87"/>
      <c r="C5208" s="21" t="s">
        <v>839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942</v>
      </c>
    </row>
    <row r="5209" spans="1:30">
      <c r="A5209" s="107"/>
      <c r="B5209" s="148" t="s">
        <v>906</v>
      </c>
      <c r="C5209" s="148"/>
      <c r="D5209" s="148"/>
      <c r="E5209" s="148"/>
      <c r="F5209" s="148"/>
      <c r="G5209" s="148"/>
      <c r="H5209" s="148"/>
      <c r="I5209" s="148"/>
      <c r="J5209" s="148"/>
      <c r="K5209" s="148"/>
      <c r="L5209" s="148"/>
      <c r="M5209" s="148"/>
      <c r="N5209" s="148"/>
      <c r="O5209" s="148"/>
      <c r="P5209" s="148"/>
      <c r="Q5209" s="148"/>
      <c r="R5209" s="148"/>
      <c r="S5209" s="148"/>
      <c r="T5209" s="148"/>
      <c r="U5209" s="148"/>
      <c r="V5209" s="148"/>
      <c r="W5209" s="148"/>
      <c r="X5209" s="148"/>
      <c r="Y5209" s="148"/>
      <c r="Z5209" s="148"/>
      <c r="AA5209" s="148"/>
      <c r="AB5209" s="148"/>
      <c r="AC5209" s="18"/>
      <c r="AD5209" s="18"/>
    </row>
    <row r="5210" spans="1:30">
      <c r="A5210" s="99"/>
      <c r="B5210" s="116" t="s">
        <v>927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839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940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638</v>
      </c>
    </row>
    <row r="5213" spans="1:30">
      <c r="A5213" s="99"/>
      <c r="B5213" s="87"/>
      <c r="C5213" s="21" t="s">
        <v>839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943</v>
      </c>
    </row>
    <row r="5214" spans="1:30">
      <c r="A5214" s="107"/>
      <c r="B5214" s="148" t="s">
        <v>379</v>
      </c>
      <c r="C5214" s="148"/>
      <c r="D5214" s="148"/>
      <c r="E5214" s="148"/>
      <c r="F5214" s="148"/>
      <c r="G5214" s="148"/>
      <c r="H5214" s="148"/>
      <c r="I5214" s="148"/>
      <c r="J5214" s="148"/>
      <c r="K5214" s="148"/>
      <c r="L5214" s="148"/>
      <c r="M5214" s="148"/>
      <c r="N5214" s="148"/>
      <c r="O5214" s="148"/>
      <c r="P5214" s="148"/>
      <c r="Q5214" s="148"/>
      <c r="R5214" s="148"/>
      <c r="S5214" s="148"/>
      <c r="T5214" s="148"/>
      <c r="U5214" s="148"/>
      <c r="V5214" s="148"/>
      <c r="W5214" s="148"/>
      <c r="X5214" s="148"/>
      <c r="Y5214" s="148"/>
      <c r="Z5214" s="148"/>
      <c r="AA5214" s="148"/>
      <c r="AB5214" s="148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839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934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839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946</v>
      </c>
    </row>
    <row r="5219" spans="1:30">
      <c r="A5219" s="99"/>
      <c r="B5219" s="116" t="s">
        <v>949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638</v>
      </c>
    </row>
    <row r="5220" spans="1:30">
      <c r="A5220" s="99"/>
      <c r="B5220" s="87"/>
      <c r="C5220" s="21" t="s">
        <v>839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952</v>
      </c>
    </row>
    <row r="5221" spans="1:30">
      <c r="A5221" s="99"/>
      <c r="B5221" s="116" t="s">
        <v>950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642</v>
      </c>
    </row>
    <row r="5222" spans="1:30">
      <c r="A5222" s="99"/>
      <c r="B5222" s="87"/>
      <c r="C5222" s="21" t="s">
        <v>839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953</v>
      </c>
    </row>
    <row r="5223" spans="1:30">
      <c r="A5223" s="99"/>
      <c r="B5223" s="116" t="s">
        <v>951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910</v>
      </c>
    </row>
    <row r="5224" spans="1:30">
      <c r="A5224" s="99"/>
      <c r="B5224" s="87"/>
      <c r="C5224" s="21" t="s">
        <v>839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935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948</v>
      </c>
    </row>
    <row r="5226" spans="1:30">
      <c r="A5226" s="99"/>
      <c r="B5226" s="87"/>
      <c r="C5226" s="21" t="s">
        <v>839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945</v>
      </c>
    </row>
    <row r="5227" spans="1:30">
      <c r="A5227" s="107"/>
      <c r="B5227" s="148" t="s">
        <v>907</v>
      </c>
      <c r="C5227" s="148"/>
      <c r="D5227" s="148"/>
      <c r="E5227" s="148"/>
      <c r="F5227" s="148"/>
      <c r="G5227" s="148"/>
      <c r="H5227" s="148"/>
      <c r="I5227" s="148"/>
      <c r="J5227" s="148"/>
      <c r="K5227" s="148"/>
      <c r="L5227" s="148"/>
      <c r="M5227" s="148"/>
      <c r="N5227" s="148"/>
      <c r="O5227" s="148"/>
      <c r="P5227" s="148"/>
      <c r="Q5227" s="148"/>
      <c r="R5227" s="148"/>
      <c r="S5227" s="148"/>
      <c r="T5227" s="148"/>
      <c r="U5227" s="148"/>
      <c r="V5227" s="148"/>
      <c r="W5227" s="148"/>
      <c r="X5227" s="148"/>
      <c r="Y5227" s="148"/>
      <c r="Z5227" s="148"/>
      <c r="AA5227" s="148"/>
      <c r="AB5227" s="148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839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944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641</v>
      </c>
    </row>
    <row r="5231" spans="1:30">
      <c r="A5231" s="99"/>
      <c r="B5231" s="87"/>
      <c r="C5231" s="21" t="s">
        <v>839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944</v>
      </c>
    </row>
    <row r="5232" spans="1:30">
      <c r="A5232" s="107"/>
      <c r="B5232" s="148" t="s">
        <v>385</v>
      </c>
      <c r="C5232" s="148"/>
      <c r="D5232" s="148"/>
      <c r="E5232" s="148"/>
      <c r="F5232" s="148"/>
      <c r="G5232" s="148"/>
      <c r="H5232" s="148"/>
      <c r="I5232" s="148"/>
      <c r="J5232" s="148"/>
      <c r="K5232" s="148"/>
      <c r="L5232" s="148"/>
      <c r="M5232" s="148"/>
      <c r="N5232" s="148"/>
      <c r="O5232" s="148"/>
      <c r="P5232" s="148"/>
      <c r="Q5232" s="148"/>
      <c r="R5232" s="148"/>
      <c r="S5232" s="148"/>
      <c r="T5232" s="148"/>
      <c r="U5232" s="148"/>
      <c r="V5232" s="148"/>
      <c r="W5232" s="148"/>
      <c r="X5232" s="148"/>
      <c r="Y5232" s="148"/>
      <c r="Z5232" s="148"/>
      <c r="AA5232" s="148"/>
      <c r="AB5232" s="148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8" t="s">
        <v>397</v>
      </c>
      <c r="C5245" s="148"/>
      <c r="D5245" s="148"/>
      <c r="E5245" s="148"/>
      <c r="F5245" s="148"/>
      <c r="G5245" s="148"/>
      <c r="H5245" s="148"/>
      <c r="I5245" s="148"/>
      <c r="J5245" s="148"/>
      <c r="K5245" s="148"/>
      <c r="L5245" s="148"/>
      <c r="M5245" s="148"/>
      <c r="N5245" s="148"/>
      <c r="O5245" s="148"/>
      <c r="P5245" s="148"/>
      <c r="Q5245" s="148"/>
      <c r="R5245" s="148"/>
      <c r="S5245" s="148"/>
      <c r="T5245" s="148"/>
      <c r="U5245" s="148"/>
      <c r="V5245" s="148"/>
      <c r="W5245" s="148"/>
      <c r="X5245" s="148"/>
      <c r="Y5245" s="148"/>
      <c r="Z5245" s="148"/>
      <c r="AA5245" s="148"/>
      <c r="AB5245" s="148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8" t="s">
        <v>407</v>
      </c>
      <c r="C5255" s="148"/>
      <c r="D5255" s="148"/>
      <c r="E5255" s="148"/>
      <c r="F5255" s="148"/>
      <c r="G5255" s="148"/>
      <c r="H5255" s="148"/>
      <c r="I5255" s="148"/>
      <c r="J5255" s="148"/>
      <c r="K5255" s="148"/>
      <c r="L5255" s="148"/>
      <c r="M5255" s="148"/>
      <c r="N5255" s="148"/>
      <c r="O5255" s="148"/>
      <c r="P5255" s="148"/>
      <c r="Q5255" s="148"/>
      <c r="R5255" s="148"/>
      <c r="S5255" s="148"/>
      <c r="T5255" s="148"/>
      <c r="U5255" s="148"/>
      <c r="V5255" s="148"/>
      <c r="W5255" s="148"/>
      <c r="X5255" s="148"/>
      <c r="Y5255" s="148"/>
      <c r="Z5255" s="148"/>
      <c r="AA5255" s="148"/>
      <c r="AB5255" s="148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952:AD4101 AD4329:AD4477 AD1599:AD1913 AD2263:AD2412 AD4103:AD4327 AD1253:AD1597 AE727:AF1129 AD4555:AD4659 AE1131:AF1430 AD817:AD1251 AE306:AF725 AD51:AD364 AE50:AF304 AD36:AF49 AD21:AF34 AE35:AF35 AE20:AF20 AD366:AD815 AD3560:AD3919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7"/>
  <sheetViews>
    <sheetView zoomScaleNormal="100" workbookViewId="0">
      <pane ySplit="1" topLeftCell="A664" activePane="bottomLeft" state="frozen"/>
      <selection pane="bottomLeft" activeCell="A675" sqref="A6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665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660</v>
      </c>
      <c r="B3" s="22" t="s">
        <v>654</v>
      </c>
      <c r="D3" s="22" t="s">
        <v>659</v>
      </c>
      <c r="E3" s="23" t="s">
        <v>661</v>
      </c>
      <c r="F3" s="23" t="s">
        <v>662</v>
      </c>
      <c r="G3" s="23" t="s">
        <v>663</v>
      </c>
      <c r="H3" s="23" t="s">
        <v>664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1004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656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796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658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675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655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656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796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658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676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655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656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796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658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677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655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656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796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658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678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655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656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796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658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849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655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656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796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658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679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655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656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796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658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680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655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656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796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658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990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655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656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796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658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846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655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656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796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658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681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655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656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796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658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1006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655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656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796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658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1007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655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656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796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658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987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655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656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796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658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682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655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656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796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658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992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655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656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796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658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683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655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656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796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658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684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655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656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796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658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685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655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656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796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658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852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655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656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796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658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686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655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656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796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658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820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655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656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796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658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853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655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656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796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658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687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655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656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796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658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688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655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656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796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658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689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655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656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796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658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777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655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855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655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666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660</v>
      </c>
      <c r="B144" s="22" t="s">
        <v>654</v>
      </c>
      <c r="C144" s="22"/>
      <c r="D144" s="22" t="s">
        <v>659</v>
      </c>
      <c r="E144" s="22" t="s">
        <v>661</v>
      </c>
      <c r="F144" s="22" t="s">
        <v>662</v>
      </c>
      <c r="G144" s="22" t="s">
        <v>663</v>
      </c>
      <c r="H144" s="22" t="s">
        <v>664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690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655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656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796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658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691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655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656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796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658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692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655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656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796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658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693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655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656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796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658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1003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655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960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655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656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796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658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991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655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656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796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658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851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655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656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796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658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694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655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656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796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658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957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655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656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796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658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775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655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858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655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860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655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967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655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968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969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655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695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655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656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796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658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843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655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656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796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658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955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655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789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655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857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655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974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655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975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655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667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660</v>
      </c>
      <c r="B225" s="22" t="s">
        <v>654</v>
      </c>
      <c r="C225" s="22"/>
      <c r="D225" s="22" t="s">
        <v>659</v>
      </c>
      <c r="E225" s="22" t="s">
        <v>661</v>
      </c>
      <c r="F225" s="22" t="s">
        <v>662</v>
      </c>
      <c r="G225" s="22" t="s">
        <v>663</v>
      </c>
      <c r="H225" s="22" t="s">
        <v>664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696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655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656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796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658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1008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655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656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796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658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989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655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656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796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658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961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655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656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796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658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1013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655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656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796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658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973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655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980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655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842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655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656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796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658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697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655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656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796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658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988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655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656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796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658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698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655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656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796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658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958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655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656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796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658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699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655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656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796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658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776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655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778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655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861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655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700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655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656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796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658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956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655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656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796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658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701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655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656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796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658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1001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655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656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796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658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1002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655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656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796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658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702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655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656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796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658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845</v>
      </c>
      <c r="B321" s="139">
        <v>32</v>
      </c>
      <c r="C321" s="139"/>
      <c r="D321" s="139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 t="shared" si="88"/>
        <v>0.28983545344000006</v>
      </c>
      <c r="H321" s="81">
        <f t="shared" si="88"/>
        <v>0.29964686454</v>
      </c>
      <c r="I321" s="82">
        <f t="shared" si="88"/>
        <v>0.37480633750000003</v>
      </c>
      <c r="J321" s="82">
        <f t="shared" si="88"/>
        <v>0.37480633750000003</v>
      </c>
      <c r="K321" s="82">
        <f t="shared" si="88"/>
        <v>0.37480633750000003</v>
      </c>
      <c r="L321" s="82">
        <f t="shared" si="88"/>
        <v>0.30936446464000011</v>
      </c>
    </row>
    <row r="322" spans="1:14">
      <c r="A322" s="79" t="s">
        <v>655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0.93</v>
      </c>
      <c r="J322" s="77">
        <v>0.93</v>
      </c>
      <c r="K322" s="77">
        <v>0.93</v>
      </c>
      <c r="L322" s="77">
        <v>0.94399999999999995</v>
      </c>
      <c r="N322">
        <v>18</v>
      </c>
    </row>
    <row r="323" spans="1:14">
      <c r="A323" s="79" t="s">
        <v>656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0.82499999999999996</v>
      </c>
      <c r="J323" s="77">
        <v>0.82499999999999996</v>
      </c>
      <c r="K323" s="77">
        <v>0.82499999999999996</v>
      </c>
      <c r="L323" s="77">
        <v>0.86</v>
      </c>
      <c r="N323" s="62">
        <f>1-(N322*0.2)/100</f>
        <v>0.96399999999999997</v>
      </c>
    </row>
    <row r="324" spans="1:14">
      <c r="A324" s="79" t="s">
        <v>796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0.94750000000000001</v>
      </c>
      <c r="J324" s="77">
        <v>0.94750000000000001</v>
      </c>
      <c r="K324" s="77">
        <v>0.94750000000000001</v>
      </c>
      <c r="L324" s="77">
        <v>0.95799999999999996</v>
      </c>
      <c r="N324" s="62">
        <f>1-(N322*0.5)/100</f>
        <v>0.91</v>
      </c>
    </row>
    <row r="325" spans="1:14">
      <c r="A325" s="79" t="s">
        <v>658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0.86</v>
      </c>
      <c r="J325" s="77">
        <v>0.86</v>
      </c>
      <c r="K325" s="77">
        <v>0.86</v>
      </c>
      <c r="L325" s="77">
        <v>0.88800000000000001</v>
      </c>
      <c r="N325" s="62">
        <f>1-(N322*0.15)/100</f>
        <v>0.97299999999999998</v>
      </c>
    </row>
    <row r="326" spans="1:14">
      <c r="A326" s="55" t="s">
        <v>703</v>
      </c>
      <c r="B326" s="139">
        <v>30</v>
      </c>
      <c r="C326" s="139"/>
      <c r="D326" s="139">
        <v>70</v>
      </c>
      <c r="E326" s="81">
        <f t="shared" ref="E326:L326" si="89">1 - (E327) * (E328) * (E329) * (E330)</f>
        <v>0.31898879614000009</v>
      </c>
      <c r="F326" s="81">
        <f t="shared" si="89"/>
        <v>0.29964686454</v>
      </c>
      <c r="G326" s="81">
        <f>1 - (G327) * (G328) * (G329) * (G330)</f>
        <v>0.27992968750000002</v>
      </c>
      <c r="H326" s="81">
        <f t="shared" si="89"/>
        <v>0.28983545344000006</v>
      </c>
      <c r="I326" s="82">
        <f t="shared" si="89"/>
        <v>0.27992968750000002</v>
      </c>
      <c r="J326" s="82">
        <f t="shared" si="89"/>
        <v>0.30936446464000011</v>
      </c>
      <c r="K326" s="82">
        <f t="shared" si="89"/>
        <v>0.27992968750000002</v>
      </c>
      <c r="L326" s="82">
        <f t="shared" si="89"/>
        <v>0.30936446464000011</v>
      </c>
      <c r="N326" s="62">
        <f>1-(N322*0.4)/100</f>
        <v>0.92799999999999994</v>
      </c>
    </row>
    <row r="327" spans="1:14">
      <c r="A327" s="79" t="s">
        <v>655</v>
      </c>
      <c r="B327" s="138">
        <f>B326*0.15</f>
        <v>4.5</v>
      </c>
      <c r="C327" s="138">
        <f>(100-D327)/100</f>
        <v>0.89500000000000002</v>
      </c>
      <c r="D327" s="138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79" t="s">
        <v>656</v>
      </c>
      <c r="B328" s="138">
        <f>B326*0.4</f>
        <v>12</v>
      </c>
      <c r="C328" s="138">
        <f>(100-D328)/100</f>
        <v>0.72</v>
      </c>
      <c r="D328" s="138">
        <f>D326*0.4</f>
        <v>28</v>
      </c>
      <c r="E328" s="77">
        <v>0.85499999999999998</v>
      </c>
      <c r="F328" s="77">
        <v>0.86499999999999999</v>
      </c>
      <c r="G328" s="77">
        <v>0.875</v>
      </c>
      <c r="H328" s="77">
        <v>0.87</v>
      </c>
      <c r="I328" s="77">
        <v>0.875</v>
      </c>
      <c r="J328" s="77">
        <v>0.86</v>
      </c>
      <c r="K328" s="77">
        <v>0.875</v>
      </c>
      <c r="L328" s="77">
        <v>0.86</v>
      </c>
    </row>
    <row r="329" spans="1:14">
      <c r="A329" s="79" t="s">
        <v>796</v>
      </c>
      <c r="B329" s="138">
        <f>B326*0.15</f>
        <v>4.5</v>
      </c>
      <c r="C329" s="138">
        <f>(100-D329)/100</f>
        <v>0.89500000000000002</v>
      </c>
      <c r="D329" s="138">
        <f>D326*0.15</f>
        <v>10.5</v>
      </c>
      <c r="E329" s="77">
        <v>0.95650000000000002</v>
      </c>
      <c r="F329" s="77">
        <v>0.95950000000000002</v>
      </c>
      <c r="G329" s="77">
        <v>0.96250000000000002</v>
      </c>
      <c r="H329" s="77">
        <v>0.96099999999999997</v>
      </c>
      <c r="I329" s="77">
        <v>0.96250000000000002</v>
      </c>
      <c r="J329" s="77">
        <v>0.95799999999999996</v>
      </c>
      <c r="K329" s="77">
        <v>0.96250000000000002</v>
      </c>
      <c r="L329" s="77">
        <v>0.95799999999999996</v>
      </c>
    </row>
    <row r="330" spans="1:14">
      <c r="A330" s="79" t="s">
        <v>658</v>
      </c>
      <c r="B330" s="138">
        <f>B326*0.3</f>
        <v>9</v>
      </c>
      <c r="C330" s="138">
        <f>(100-D330)/100</f>
        <v>0.79</v>
      </c>
      <c r="D330" s="138">
        <f>D326*0.3</f>
        <v>21</v>
      </c>
      <c r="E330" s="77">
        <v>0.88400000000000001</v>
      </c>
      <c r="F330" s="77">
        <v>0.89200000000000002</v>
      </c>
      <c r="G330" s="77">
        <v>0.9</v>
      </c>
      <c r="H330" s="77">
        <v>0.89600000000000002</v>
      </c>
      <c r="I330" s="77">
        <v>0.9</v>
      </c>
      <c r="J330" s="77">
        <v>0.88800000000000001</v>
      </c>
      <c r="K330" s="77">
        <v>0.9</v>
      </c>
      <c r="L330" s="77">
        <v>0.88800000000000001</v>
      </c>
    </row>
    <row r="331" spans="1:14">
      <c r="A331" s="55" t="s">
        <v>780</v>
      </c>
      <c r="B331" s="139">
        <v>30</v>
      </c>
      <c r="C331" s="139"/>
      <c r="D331" s="139">
        <v>70</v>
      </c>
      <c r="E331" s="81">
        <f t="shared" ref="E331:L331" si="90">1 - (E332)</f>
        <v>5.8000000000000052E-2</v>
      </c>
      <c r="F331" s="81">
        <f t="shared" si="90"/>
        <v>5.4000000000000048E-2</v>
      </c>
      <c r="G331" s="81">
        <f t="shared" si="90"/>
        <v>5.0000000000000044E-2</v>
      </c>
      <c r="H331" s="81">
        <f t="shared" si="90"/>
        <v>5.2000000000000046E-2</v>
      </c>
      <c r="I331" s="82">
        <f t="shared" si="90"/>
        <v>5.0000000000000044E-2</v>
      </c>
      <c r="J331" s="82">
        <f t="shared" si="90"/>
        <v>5.600000000000005E-2</v>
      </c>
      <c r="K331" s="82">
        <f t="shared" si="90"/>
        <v>5.0000000000000044E-2</v>
      </c>
      <c r="L331" s="82">
        <f t="shared" si="90"/>
        <v>5.600000000000005E-2</v>
      </c>
    </row>
    <row r="332" spans="1:14">
      <c r="A332" s="79" t="s">
        <v>796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141" t="s">
        <v>704</v>
      </c>
      <c r="B333" s="139">
        <v>30</v>
      </c>
      <c r="C333" s="139"/>
      <c r="D333" s="139">
        <v>70</v>
      </c>
      <c r="E333" s="81">
        <f t="shared" ref="E333:L333" si="91">1 - (E334) * (E335) * (E336) * (E337)</f>
        <v>0.31898879614000009</v>
      </c>
      <c r="F333" s="81">
        <f t="shared" si="91"/>
        <v>0.29964686454</v>
      </c>
      <c r="G333" s="81">
        <f>1 - (G334) * (G335) * (G336) * (G337)</f>
        <v>0.27992968750000002</v>
      </c>
      <c r="H333" s="81">
        <f t="shared" si="91"/>
        <v>0.28983545344000006</v>
      </c>
      <c r="I333" s="82">
        <f t="shared" si="91"/>
        <v>0.30936446464000011</v>
      </c>
      <c r="J333" s="82">
        <f t="shared" si="91"/>
        <v>0.37480633750000003</v>
      </c>
      <c r="K333" s="82">
        <f t="shared" si="91"/>
        <v>0.27992968750000002</v>
      </c>
      <c r="L333" s="82">
        <f t="shared" si="91"/>
        <v>0.34730758143999996</v>
      </c>
    </row>
    <row r="334" spans="1:14">
      <c r="A334" s="79" t="s">
        <v>655</v>
      </c>
      <c r="B334" s="138">
        <f>B333*0.15</f>
        <v>4.5</v>
      </c>
      <c r="C334" s="138">
        <f>(100-D334)/100</f>
        <v>0.89500000000000002</v>
      </c>
      <c r="D334" s="138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0.94399999999999995</v>
      </c>
      <c r="J334" s="77">
        <v>0.93</v>
      </c>
      <c r="K334" s="77">
        <v>0.95</v>
      </c>
      <c r="L334" s="77">
        <v>0.93600000000000005</v>
      </c>
    </row>
    <row r="335" spans="1:14">
      <c r="A335" s="79" t="s">
        <v>656</v>
      </c>
      <c r="B335" s="138">
        <f>B333*0.4</f>
        <v>12</v>
      </c>
      <c r="C335" s="138">
        <f>(100-D335)/100</f>
        <v>0.72</v>
      </c>
      <c r="D335" s="138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0.86</v>
      </c>
      <c r="J335" s="77">
        <v>0.82499999999999996</v>
      </c>
      <c r="K335" s="77">
        <v>0.875</v>
      </c>
      <c r="L335" s="77">
        <v>0.84</v>
      </c>
    </row>
    <row r="336" spans="1:14">
      <c r="A336" s="79" t="s">
        <v>796</v>
      </c>
      <c r="B336" s="138">
        <f>B333*0.15</f>
        <v>4.5</v>
      </c>
      <c r="C336" s="138">
        <f>(100-D336)/100</f>
        <v>0.89500000000000002</v>
      </c>
      <c r="D336" s="138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0.95799999999999996</v>
      </c>
      <c r="J336" s="77">
        <v>0.94750000000000001</v>
      </c>
      <c r="K336" s="77">
        <v>0.96250000000000002</v>
      </c>
      <c r="L336" s="77">
        <v>0.95199999999999996</v>
      </c>
    </row>
    <row r="337" spans="1:12">
      <c r="A337" s="79" t="s">
        <v>658</v>
      </c>
      <c r="B337" s="138">
        <f>B333*0.3</f>
        <v>9</v>
      </c>
      <c r="C337" s="138">
        <f>(100-D337)/100</f>
        <v>0.79</v>
      </c>
      <c r="D337" s="138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0.88800000000000001</v>
      </c>
      <c r="J337" s="77">
        <v>0.86</v>
      </c>
      <c r="K337" s="77">
        <v>0.9</v>
      </c>
      <c r="L337" s="77">
        <v>0.872</v>
      </c>
    </row>
    <row r="338" spans="1:12">
      <c r="A338" s="55" t="s">
        <v>847</v>
      </c>
      <c r="B338" s="139">
        <v>30</v>
      </c>
      <c r="C338" s="139"/>
      <c r="D338" s="139">
        <v>70</v>
      </c>
      <c r="E338" s="81">
        <f t="shared" ref="E338:L338" si="92">1 - (E339) * (E340) * (E341) * (E342)</f>
        <v>0.31898879614000009</v>
      </c>
      <c r="F338" s="81">
        <f t="shared" si="92"/>
        <v>0.29964686454</v>
      </c>
      <c r="G338" s="81">
        <f t="shared" si="92"/>
        <v>0.27992968750000002</v>
      </c>
      <c r="H338" s="81">
        <f t="shared" si="92"/>
        <v>0.28983545344000006</v>
      </c>
      <c r="I338" s="82">
        <f t="shared" si="92"/>
        <v>0.41885439999999996</v>
      </c>
      <c r="J338" s="82">
        <f t="shared" si="92"/>
        <v>0.37480633750000003</v>
      </c>
      <c r="K338" s="82">
        <f t="shared" si="92"/>
        <v>0.37480633750000003</v>
      </c>
      <c r="L338" s="82">
        <f t="shared" si="92"/>
        <v>0.50049999999999994</v>
      </c>
    </row>
    <row r="339" spans="1:12">
      <c r="A339" s="79" t="s">
        <v>655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0.92</v>
      </c>
      <c r="J339" s="77">
        <v>0.93</v>
      </c>
      <c r="K339" s="77">
        <v>0.93</v>
      </c>
      <c r="L339" s="77">
        <v>0.9</v>
      </c>
    </row>
    <row r="340" spans="1:12">
      <c r="A340" s="79" t="s">
        <v>656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</v>
      </c>
      <c r="J340" s="77">
        <v>0.82499999999999996</v>
      </c>
      <c r="K340" s="77">
        <v>0.82499999999999996</v>
      </c>
      <c r="L340" s="77">
        <v>0.75</v>
      </c>
    </row>
    <row r="341" spans="1:12">
      <c r="A341" s="79" t="s">
        <v>796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0.94</v>
      </c>
      <c r="J341" s="77">
        <v>0.94750000000000001</v>
      </c>
      <c r="K341" s="77">
        <v>0.94750000000000001</v>
      </c>
      <c r="L341" s="77">
        <v>0.92500000000000004</v>
      </c>
    </row>
    <row r="342" spans="1:12">
      <c r="A342" s="79" t="s">
        <v>658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0.84</v>
      </c>
      <c r="J342" s="77">
        <v>0.86</v>
      </c>
      <c r="K342" s="77">
        <v>0.86</v>
      </c>
      <c r="L342" s="77">
        <v>0.8</v>
      </c>
    </row>
    <row r="343" spans="1:12">
      <c r="A343" s="55" t="s">
        <v>971</v>
      </c>
      <c r="B343" s="139">
        <v>30</v>
      </c>
      <c r="C343" s="139"/>
      <c r="D343" s="139">
        <v>70</v>
      </c>
      <c r="E343" s="81">
        <f t="shared" ref="E343:L345" si="93">1 - (E344)</f>
        <v>5.8000000000000052E-2</v>
      </c>
      <c r="F343" s="81">
        <f t="shared" si="93"/>
        <v>5.4000000000000048E-2</v>
      </c>
      <c r="G343" s="81">
        <f t="shared" si="93"/>
        <v>5.0000000000000044E-2</v>
      </c>
      <c r="H343" s="81">
        <f t="shared" si="93"/>
        <v>5.2000000000000046E-2</v>
      </c>
      <c r="I343" s="82">
        <f t="shared" si="93"/>
        <v>6.9999999999999951E-2</v>
      </c>
      <c r="J343" s="82">
        <f t="shared" si="93"/>
        <v>6.9999999999999951E-2</v>
      </c>
      <c r="K343" s="82">
        <f t="shared" si="93"/>
        <v>9.9999999999999978E-2</v>
      </c>
      <c r="L343" s="82">
        <f t="shared" si="93"/>
        <v>6.9999999999999951E-2</v>
      </c>
    </row>
    <row r="344" spans="1:12">
      <c r="A344" s="79" t="s">
        <v>655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</v>
      </c>
      <c r="J344" s="77">
        <v>0.93</v>
      </c>
      <c r="K344" s="77">
        <v>0.9</v>
      </c>
      <c r="L344" s="77">
        <v>0.93</v>
      </c>
    </row>
    <row r="345" spans="1:12">
      <c r="A345" s="55" t="s">
        <v>972</v>
      </c>
      <c r="B345" s="139">
        <v>30</v>
      </c>
      <c r="C345" s="139"/>
      <c r="D345" s="139">
        <v>70</v>
      </c>
      <c r="E345" s="81">
        <f t="shared" si="93"/>
        <v>5.8000000000000052E-2</v>
      </c>
      <c r="F345" s="81">
        <f t="shared" si="93"/>
        <v>5.4000000000000048E-2</v>
      </c>
      <c r="G345" s="81">
        <f t="shared" si="93"/>
        <v>5.0000000000000044E-2</v>
      </c>
      <c r="H345" s="81">
        <f t="shared" si="93"/>
        <v>5.2000000000000046E-2</v>
      </c>
      <c r="I345" s="82">
        <f t="shared" si="93"/>
        <v>6.9999999999999951E-2</v>
      </c>
      <c r="J345" s="82">
        <f t="shared" si="93"/>
        <v>6.9999999999999951E-2</v>
      </c>
      <c r="K345" s="82">
        <f t="shared" si="93"/>
        <v>9.9999999999999978E-2</v>
      </c>
      <c r="L345" s="82">
        <f t="shared" si="93"/>
        <v>6.9999999999999951E-2</v>
      </c>
    </row>
    <row r="346" spans="1:12">
      <c r="A346" s="79" t="s">
        <v>655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0.93</v>
      </c>
      <c r="J346" s="77">
        <v>0.93</v>
      </c>
      <c r="K346" s="77">
        <v>0.9</v>
      </c>
      <c r="L346" s="77">
        <v>0.93</v>
      </c>
    </row>
    <row r="347" spans="1:12">
      <c r="A347" s="154" t="s">
        <v>668</v>
      </c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</row>
    <row r="348" spans="1:12">
      <c r="A348" s="22" t="s">
        <v>660</v>
      </c>
      <c r="B348" s="22" t="s">
        <v>654</v>
      </c>
      <c r="C348" s="22"/>
      <c r="D348" s="22" t="s">
        <v>659</v>
      </c>
      <c r="E348" s="22" t="s">
        <v>661</v>
      </c>
      <c r="F348" s="22" t="s">
        <v>662</v>
      </c>
      <c r="G348" s="22" t="s">
        <v>663</v>
      </c>
      <c r="H348" s="22" t="s">
        <v>664</v>
      </c>
      <c r="I348" s="22" t="s">
        <v>1</v>
      </c>
      <c r="J348" s="22" t="s">
        <v>2</v>
      </c>
      <c r="K348" s="22" t="s">
        <v>3</v>
      </c>
      <c r="L348" s="22" t="s">
        <v>4</v>
      </c>
    </row>
    <row r="349" spans="1:12">
      <c r="A349" s="55" t="s">
        <v>705</v>
      </c>
      <c r="B349" s="139">
        <v>28</v>
      </c>
      <c r="C349" s="139"/>
      <c r="D349" s="139">
        <v>68</v>
      </c>
      <c r="E349" s="81">
        <f t="shared" ref="E349:L349" si="94">1 - (E350) * (E351) * (E352) * (E353)</f>
        <v>0.30936446464000011</v>
      </c>
      <c r="F349" s="81">
        <f t="shared" si="94"/>
        <v>0.28983545344000006</v>
      </c>
      <c r="G349" s="81">
        <f>1 - (G350) * (G351) * (G352) * (G353)</f>
        <v>0.26992902144000008</v>
      </c>
      <c r="H349" s="81">
        <f t="shared" si="94"/>
        <v>0.27992968750000002</v>
      </c>
      <c r="I349" s="82">
        <f t="shared" si="94"/>
        <v>0.30936446464000011</v>
      </c>
      <c r="J349" s="82">
        <f t="shared" si="94"/>
        <v>0.37480633750000003</v>
      </c>
      <c r="K349" s="82">
        <f t="shared" si="94"/>
        <v>0.27992968750000002</v>
      </c>
      <c r="L349" s="82">
        <f t="shared" si="94"/>
        <v>0.30936446464000011</v>
      </c>
    </row>
    <row r="350" spans="1:12">
      <c r="A350" s="79" t="s">
        <v>655</v>
      </c>
      <c r="B350" s="138">
        <f>B349*0.15</f>
        <v>4.2</v>
      </c>
      <c r="C350" s="138">
        <f>(100-D350)/100</f>
        <v>0.89800000000000002</v>
      </c>
      <c r="D350" s="138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0.94399999999999995</v>
      </c>
    </row>
    <row r="351" spans="1:12">
      <c r="A351" s="79" t="s">
        <v>656</v>
      </c>
      <c r="B351" s="138">
        <f>B349*0.4</f>
        <v>11.200000000000001</v>
      </c>
      <c r="C351" s="138">
        <f>(100-D351)/100</f>
        <v>0.72799999999999998</v>
      </c>
      <c r="D351" s="138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0.86</v>
      </c>
    </row>
    <row r="352" spans="1:12">
      <c r="A352" s="79" t="s">
        <v>796</v>
      </c>
      <c r="B352" s="138">
        <f>B349*0.15</f>
        <v>4.2</v>
      </c>
      <c r="C352" s="138">
        <f>(100-D352)/100</f>
        <v>0.89800000000000002</v>
      </c>
      <c r="D352" s="138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0.95799999999999996</v>
      </c>
    </row>
    <row r="353" spans="1:14">
      <c r="A353" s="79" t="s">
        <v>658</v>
      </c>
      <c r="B353" s="138">
        <f>B349*0.3</f>
        <v>8.4</v>
      </c>
      <c r="C353" s="138">
        <f>(100-D353)/100</f>
        <v>0.79599999999999993</v>
      </c>
      <c r="D353" s="138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0.88800000000000001</v>
      </c>
    </row>
    <row r="354" spans="1:14">
      <c r="A354" s="141" t="s">
        <v>706</v>
      </c>
      <c r="B354" s="139">
        <v>28</v>
      </c>
      <c r="C354" s="139"/>
      <c r="D354" s="139">
        <v>68</v>
      </c>
      <c r="E354" s="81">
        <f t="shared" ref="E354:L354" si="95">1 - (E355) * (E356) * (E357) * (E358)</f>
        <v>0.30936446464000011</v>
      </c>
      <c r="F354" s="81">
        <f t="shared" si="95"/>
        <v>0.28983545344000006</v>
      </c>
      <c r="G354" s="81">
        <f>1 - (G355) * (G356) * (G357) * (G358)</f>
        <v>0.26992902144000008</v>
      </c>
      <c r="H354" s="81">
        <f t="shared" si="95"/>
        <v>0.27992968750000002</v>
      </c>
      <c r="I354" s="82">
        <f t="shared" si="95"/>
        <v>0.30936446464000011</v>
      </c>
      <c r="J354" s="82">
        <f t="shared" si="95"/>
        <v>0.37480633750000003</v>
      </c>
      <c r="K354" s="82">
        <f t="shared" si="95"/>
        <v>0.27992968750000002</v>
      </c>
      <c r="L354" s="82">
        <f t="shared" si="95"/>
        <v>0.37480633750000003</v>
      </c>
    </row>
    <row r="355" spans="1:14">
      <c r="A355" s="79" t="s">
        <v>655</v>
      </c>
      <c r="B355" s="138">
        <f>B354*0.15</f>
        <v>4.2</v>
      </c>
      <c r="C355" s="138">
        <f>(100-D355)/100</f>
        <v>0.89800000000000002</v>
      </c>
      <c r="D355" s="138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0.93</v>
      </c>
    </row>
    <row r="356" spans="1:14">
      <c r="A356" s="79" t="s">
        <v>656</v>
      </c>
      <c r="B356" s="138">
        <f>B354*0.4</f>
        <v>11.200000000000001</v>
      </c>
      <c r="C356" s="138">
        <f>(100-D356)/100</f>
        <v>0.72799999999999998</v>
      </c>
      <c r="D356" s="138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0.82499999999999996</v>
      </c>
    </row>
    <row r="357" spans="1:14">
      <c r="A357" s="79" t="s">
        <v>796</v>
      </c>
      <c r="B357" s="138">
        <f>B354*0.15</f>
        <v>4.2</v>
      </c>
      <c r="C357" s="138">
        <f>(100-D357)/100</f>
        <v>0.89800000000000002</v>
      </c>
      <c r="D357" s="138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0.94750000000000001</v>
      </c>
      <c r="N357">
        <v>14</v>
      </c>
    </row>
    <row r="358" spans="1:14">
      <c r="A358" s="79" t="s">
        <v>658</v>
      </c>
      <c r="B358" s="138">
        <f>B354*0.3</f>
        <v>8.4</v>
      </c>
      <c r="C358" s="138">
        <f>(100-D358)/100</f>
        <v>0.79599999999999993</v>
      </c>
      <c r="D358" s="138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0.86</v>
      </c>
      <c r="N358" s="62">
        <f>1-(N357*0.2)/100</f>
        <v>0.97199999999999998</v>
      </c>
    </row>
    <row r="359" spans="1:14">
      <c r="A359" s="141" t="s">
        <v>993</v>
      </c>
      <c r="B359" s="139">
        <v>28</v>
      </c>
      <c r="C359" s="139"/>
      <c r="D359" s="139">
        <v>68</v>
      </c>
      <c r="E359" s="81">
        <f t="shared" ref="E359:F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ref="H359:L359" si="97">1 - (H360) * (H361) * (H362) * (H363)</f>
        <v>0.27992968750000002</v>
      </c>
      <c r="I359" s="82">
        <f t="shared" si="97"/>
        <v>0.30936446464000011</v>
      </c>
      <c r="J359" s="82">
        <f t="shared" si="97"/>
        <v>0.30936446464000011</v>
      </c>
      <c r="K359" s="82">
        <f t="shared" si="97"/>
        <v>0.37480633750000003</v>
      </c>
      <c r="L359" s="82">
        <f t="shared" si="97"/>
        <v>0.30936446464000011</v>
      </c>
      <c r="N359" s="62">
        <f>1-(N357*0.5)/100</f>
        <v>0.92999999999999994</v>
      </c>
    </row>
    <row r="360" spans="1:14">
      <c r="A360" s="79" t="s">
        <v>655</v>
      </c>
      <c r="B360" s="138">
        <f>B359*0.15</f>
        <v>4.2</v>
      </c>
      <c r="C360" s="138">
        <f>(100-D360)/100</f>
        <v>0.89800000000000002</v>
      </c>
      <c r="D360" s="138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0.94399999999999995</v>
      </c>
      <c r="K360" s="77">
        <v>0.93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656</v>
      </c>
      <c r="B361" s="138">
        <f>B359*0.4</f>
        <v>11.200000000000001</v>
      </c>
      <c r="C361" s="138">
        <f>(100-D361)/100</f>
        <v>0.72799999999999998</v>
      </c>
      <c r="D361" s="138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0.86</v>
      </c>
      <c r="K361" s="77">
        <v>0.82499999999999996</v>
      </c>
      <c r="L361" s="77">
        <v>0.86</v>
      </c>
      <c r="N361" s="62">
        <f>1-(N357*0.4)/100</f>
        <v>0.94399999999999995</v>
      </c>
    </row>
    <row r="362" spans="1:14">
      <c r="A362" s="79" t="s">
        <v>796</v>
      </c>
      <c r="B362" s="138">
        <f>B359*0.15</f>
        <v>4.2</v>
      </c>
      <c r="C362" s="138">
        <f>(100-D362)/100</f>
        <v>0.89800000000000002</v>
      </c>
      <c r="D362" s="138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0.95799999999999996</v>
      </c>
      <c r="K362" s="77">
        <v>0.94750000000000001</v>
      </c>
      <c r="L362" s="77">
        <v>0.95799999999999996</v>
      </c>
    </row>
    <row r="363" spans="1:14">
      <c r="A363" s="79" t="s">
        <v>658</v>
      </c>
      <c r="B363" s="138">
        <f>B359*0.3</f>
        <v>8.4</v>
      </c>
      <c r="C363" s="138">
        <f>(100-D363)/100</f>
        <v>0.79599999999999993</v>
      </c>
      <c r="D363" s="138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0.88800000000000001</v>
      </c>
      <c r="K363" s="77">
        <v>0.86</v>
      </c>
      <c r="L363" s="77">
        <v>0.88800000000000001</v>
      </c>
    </row>
    <row r="364" spans="1:14">
      <c r="A364" s="55" t="s">
        <v>708</v>
      </c>
      <c r="B364" s="139">
        <v>28</v>
      </c>
      <c r="C364" s="139"/>
      <c r="D364" s="139">
        <v>68</v>
      </c>
      <c r="E364" s="81">
        <f t="shared" ref="E364:L364" si="98">1 - (E365) * (E366) * (E367) * (E368)</f>
        <v>0.30936446464000011</v>
      </c>
      <c r="F364" s="81">
        <f t="shared" si="98"/>
        <v>0.28983545344000006</v>
      </c>
      <c r="G364" s="81">
        <f>1 - (G365) * (G366) * (G367) * (G368)</f>
        <v>0.26992902144000008</v>
      </c>
      <c r="H364" s="81">
        <f t="shared" si="98"/>
        <v>0.27992968750000002</v>
      </c>
      <c r="I364" s="82">
        <f t="shared" si="98"/>
        <v>0.30936446464000011</v>
      </c>
      <c r="J364" s="82">
        <f t="shared" si="98"/>
        <v>0.37480633750000003</v>
      </c>
      <c r="K364" s="82">
        <f t="shared" si="98"/>
        <v>0.27992968750000002</v>
      </c>
      <c r="L364" s="82">
        <f t="shared" si="98"/>
        <v>0.30936446464000011</v>
      </c>
    </row>
    <row r="365" spans="1:14">
      <c r="A365" s="79" t="s">
        <v>655</v>
      </c>
      <c r="B365" s="138">
        <f>B364*0.15</f>
        <v>4.2</v>
      </c>
      <c r="C365" s="138">
        <f>(100-D365)/100</f>
        <v>0.89800000000000002</v>
      </c>
      <c r="D365" s="138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0.95</v>
      </c>
      <c r="L365" s="77">
        <v>0.94399999999999995</v>
      </c>
    </row>
    <row r="366" spans="1:14">
      <c r="A366" s="79" t="s">
        <v>656</v>
      </c>
      <c r="B366" s="138">
        <f>B364*0.4</f>
        <v>11.200000000000001</v>
      </c>
      <c r="C366" s="138">
        <f>(100-D366)/100</f>
        <v>0.72799999999999998</v>
      </c>
      <c r="D366" s="138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0.875</v>
      </c>
      <c r="L366" s="77">
        <v>0.86</v>
      </c>
    </row>
    <row r="367" spans="1:14">
      <c r="A367" s="79" t="s">
        <v>656</v>
      </c>
      <c r="B367" s="138">
        <f>B364*0.15</f>
        <v>4.2</v>
      </c>
      <c r="C367" s="138">
        <f>(100-D367)/100</f>
        <v>0.89800000000000002</v>
      </c>
      <c r="D367" s="138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0.96250000000000002</v>
      </c>
      <c r="L367" s="77">
        <v>0.95799999999999996</v>
      </c>
    </row>
    <row r="368" spans="1:14">
      <c r="A368" s="79" t="s">
        <v>658</v>
      </c>
      <c r="B368" s="138">
        <f>B364*0.3</f>
        <v>8.4</v>
      </c>
      <c r="C368" s="138">
        <f>(100-D368)/100</f>
        <v>0.79599999999999993</v>
      </c>
      <c r="D368" s="138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0.9</v>
      </c>
      <c r="L368" s="77">
        <v>0.88800000000000001</v>
      </c>
    </row>
    <row r="369" spans="1:12">
      <c r="A369" s="55" t="s">
        <v>709</v>
      </c>
      <c r="B369" s="139">
        <v>28</v>
      </c>
      <c r="C369" s="139"/>
      <c r="D369" s="139">
        <v>68</v>
      </c>
      <c r="E369" s="81">
        <f t="shared" ref="E369:L369" si="99">1 - (E370) * (E371) * (E372) * (E373)</f>
        <v>0.30936446464000011</v>
      </c>
      <c r="F369" s="81">
        <f t="shared" si="99"/>
        <v>0.28983545344000006</v>
      </c>
      <c r="G369" s="81">
        <f>1 - (G370) * (G371) * (G372) * (G373)</f>
        <v>0.26992902144000008</v>
      </c>
      <c r="H369" s="81">
        <f t="shared" si="99"/>
        <v>0.27992968750000002</v>
      </c>
      <c r="I369" s="82">
        <f t="shared" si="99"/>
        <v>0.27992968750000002</v>
      </c>
      <c r="J369" s="82">
        <f t="shared" si="99"/>
        <v>0.27992968750000002</v>
      </c>
      <c r="K369" s="82">
        <f t="shared" si="99"/>
        <v>0.27992968750000002</v>
      </c>
      <c r="L369" s="82">
        <f t="shared" si="99"/>
        <v>0.27992968750000002</v>
      </c>
    </row>
    <row r="370" spans="1:12">
      <c r="A370" s="79" t="s">
        <v>655</v>
      </c>
      <c r="B370" s="138">
        <f>B369*0.15</f>
        <v>4.2</v>
      </c>
      <c r="C370" s="138">
        <f>(100-D370)/100</f>
        <v>0.89800000000000002</v>
      </c>
      <c r="D370" s="138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0.95</v>
      </c>
      <c r="J370" s="77">
        <v>0.95</v>
      </c>
      <c r="K370" s="77">
        <v>0.95</v>
      </c>
      <c r="L370" s="77">
        <v>0.95</v>
      </c>
    </row>
    <row r="371" spans="1:12">
      <c r="A371" s="79" t="s">
        <v>656</v>
      </c>
      <c r="B371" s="138">
        <f>B369*0.4</f>
        <v>11.200000000000001</v>
      </c>
      <c r="C371" s="138">
        <f>(100-D371)/100</f>
        <v>0.72799999999999998</v>
      </c>
      <c r="D371" s="138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0.875</v>
      </c>
      <c r="J371" s="77">
        <v>0.875</v>
      </c>
      <c r="K371" s="77">
        <v>0.875</v>
      </c>
      <c r="L371" s="77">
        <v>0.875</v>
      </c>
    </row>
    <row r="372" spans="1:12">
      <c r="A372" s="79" t="s">
        <v>796</v>
      </c>
      <c r="B372" s="138">
        <f>B369*0.15</f>
        <v>4.2</v>
      </c>
      <c r="C372" s="138">
        <f>(100-D372)/100</f>
        <v>0.89800000000000002</v>
      </c>
      <c r="D372" s="138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0.96250000000000002</v>
      </c>
      <c r="J372" s="77">
        <v>0.96250000000000002</v>
      </c>
      <c r="K372" s="77">
        <v>0.96250000000000002</v>
      </c>
      <c r="L372" s="77">
        <v>0.96250000000000002</v>
      </c>
    </row>
    <row r="373" spans="1:12">
      <c r="A373" s="79" t="s">
        <v>658</v>
      </c>
      <c r="B373" s="138">
        <f>B369*0.3</f>
        <v>8.4</v>
      </c>
      <c r="C373" s="138">
        <f>(100-D373)/100</f>
        <v>0.79599999999999993</v>
      </c>
      <c r="D373" s="138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0.9</v>
      </c>
      <c r="J373" s="77">
        <v>0.9</v>
      </c>
      <c r="K373" s="77">
        <v>0.9</v>
      </c>
      <c r="L373" s="77">
        <v>0.9</v>
      </c>
    </row>
    <row r="374" spans="1:12">
      <c r="A374" s="141" t="s">
        <v>710</v>
      </c>
      <c r="B374" s="139">
        <v>28</v>
      </c>
      <c r="C374" s="139"/>
      <c r="D374" s="139">
        <v>68</v>
      </c>
      <c r="E374" s="81">
        <f t="shared" ref="E374:L374" si="100">1 - (E375) * (E376) * (E377) * (E378)</f>
        <v>0.30936446464000011</v>
      </c>
      <c r="F374" s="81">
        <f t="shared" si="100"/>
        <v>0.28983545344000006</v>
      </c>
      <c r="G374" s="81">
        <f>1 - (G375) * (G376) * (G377) * (G378)</f>
        <v>0.26992902144000008</v>
      </c>
      <c r="H374" s="81">
        <f t="shared" si="100"/>
        <v>0.27992968750000002</v>
      </c>
      <c r="I374" s="82">
        <f t="shared" si="100"/>
        <v>0.30936446464000011</v>
      </c>
      <c r="J374" s="82">
        <f t="shared" si="100"/>
        <v>0.37480633750000003</v>
      </c>
      <c r="K374" s="82">
        <f t="shared" si="100"/>
        <v>0.30936446464000011</v>
      </c>
      <c r="L374" s="82">
        <f t="shared" si="100"/>
        <v>0.27992968750000002</v>
      </c>
    </row>
    <row r="375" spans="1:12">
      <c r="A375" s="79" t="s">
        <v>655</v>
      </c>
      <c r="B375" s="138">
        <f>B374*0.15</f>
        <v>4.2</v>
      </c>
      <c r="C375" s="138">
        <f>(100-D375)/100</f>
        <v>0.89800000000000002</v>
      </c>
      <c r="D375" s="138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0.95</v>
      </c>
    </row>
    <row r="376" spans="1:12">
      <c r="A376" s="79" t="s">
        <v>656</v>
      </c>
      <c r="B376" s="138">
        <f>B374*0.4</f>
        <v>11.200000000000001</v>
      </c>
      <c r="C376" s="138">
        <f>(100-D376)/100</f>
        <v>0.72799999999999998</v>
      </c>
      <c r="D376" s="138">
        <f>D374*0.4</f>
        <v>27.200000000000003</v>
      </c>
      <c r="E376" s="77">
        <v>0.86</v>
      </c>
      <c r="F376" s="77">
        <v>0.87</v>
      </c>
      <c r="G376" s="77">
        <v>0.88</v>
      </c>
      <c r="H376" s="77">
        <v>0.875</v>
      </c>
      <c r="I376" s="77">
        <v>0.86</v>
      </c>
      <c r="J376" s="77">
        <v>0.82499999999999996</v>
      </c>
      <c r="K376" s="77">
        <v>0.86</v>
      </c>
      <c r="L376" s="77">
        <v>0.875</v>
      </c>
    </row>
    <row r="377" spans="1:12">
      <c r="A377" s="79" t="s">
        <v>796</v>
      </c>
      <c r="B377" s="138">
        <f>B374*0.15</f>
        <v>4.2</v>
      </c>
      <c r="C377" s="138">
        <f>(100-D377)/100</f>
        <v>0.89800000000000002</v>
      </c>
      <c r="D377" s="138">
        <f>D374*0.15</f>
        <v>10.199999999999999</v>
      </c>
      <c r="E377" s="77">
        <v>0.95799999999999996</v>
      </c>
      <c r="F377" s="77">
        <v>0.96099999999999997</v>
      </c>
      <c r="G377" s="77">
        <v>0.96399999999999997</v>
      </c>
      <c r="H377" s="77">
        <v>0.96250000000000002</v>
      </c>
      <c r="I377" s="77">
        <v>0.95799999999999996</v>
      </c>
      <c r="J377" s="77">
        <v>0.94750000000000001</v>
      </c>
      <c r="K377" s="77">
        <v>0.95799999999999996</v>
      </c>
      <c r="L377" s="77">
        <v>0.96250000000000002</v>
      </c>
    </row>
    <row r="378" spans="1:12">
      <c r="A378" s="79" t="s">
        <v>658</v>
      </c>
      <c r="B378" s="138">
        <f>B374*0.3</f>
        <v>8.4</v>
      </c>
      <c r="C378" s="138">
        <f>(100-D378)/100</f>
        <v>0.79599999999999993</v>
      </c>
      <c r="D378" s="138">
        <f>D374*0.3</f>
        <v>20.399999999999999</v>
      </c>
      <c r="E378" s="77">
        <v>0.88800000000000001</v>
      </c>
      <c r="F378" s="77">
        <v>0.89600000000000002</v>
      </c>
      <c r="G378" s="77">
        <v>0.90400000000000003</v>
      </c>
      <c r="H378" s="77">
        <v>0.9</v>
      </c>
      <c r="I378" s="77">
        <v>0.88800000000000001</v>
      </c>
      <c r="J378" s="77">
        <v>0.86</v>
      </c>
      <c r="K378" s="77">
        <v>0.88800000000000001</v>
      </c>
      <c r="L378" s="77">
        <v>0.9</v>
      </c>
    </row>
    <row r="379" spans="1:12">
      <c r="A379" s="141" t="s">
        <v>792</v>
      </c>
      <c r="B379" s="139">
        <v>28</v>
      </c>
      <c r="C379" s="139"/>
      <c r="D379" s="139">
        <v>68</v>
      </c>
      <c r="E379" s="81">
        <f t="shared" ref="E379:L379" si="101">1 - (E380)</f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6.9999999999999951E-2</v>
      </c>
      <c r="K379" s="82">
        <f t="shared" si="101"/>
        <v>5.600000000000005E-2</v>
      </c>
      <c r="L379" s="82">
        <f t="shared" si="101"/>
        <v>6.9999999999999951E-2</v>
      </c>
    </row>
    <row r="380" spans="1:12">
      <c r="A380" s="79" t="s">
        <v>655</v>
      </c>
      <c r="B380" s="138">
        <f>B379*0.15</f>
        <v>4.2</v>
      </c>
      <c r="C380" s="138">
        <f>(100-D380)/100</f>
        <v>0.89800000000000002</v>
      </c>
      <c r="D380" s="138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0.93</v>
      </c>
      <c r="K380" s="77">
        <v>0.94399999999999995</v>
      </c>
      <c r="L380" s="77">
        <v>0.93</v>
      </c>
    </row>
    <row r="381" spans="1:12">
      <c r="A381" s="141" t="s">
        <v>793</v>
      </c>
      <c r="B381" s="139">
        <v>28</v>
      </c>
      <c r="C381" s="139"/>
      <c r="D381" s="139">
        <v>68</v>
      </c>
      <c r="E381" s="81">
        <f t="shared" ref="E381:L381" si="102">1 - (E382)</f>
        <v>5.600000000000005E-2</v>
      </c>
      <c r="F381" s="81">
        <f t="shared" si="102"/>
        <v>5.2000000000000046E-2</v>
      </c>
      <c r="G381" s="81">
        <f t="shared" si="102"/>
        <v>4.8000000000000043E-2</v>
      </c>
      <c r="H381" s="81">
        <f t="shared" si="102"/>
        <v>5.0000000000000044E-2</v>
      </c>
      <c r="I381" s="82">
        <f t="shared" si="102"/>
        <v>5.600000000000005E-2</v>
      </c>
      <c r="J381" s="82">
        <f t="shared" si="102"/>
        <v>6.9999999999999951E-2</v>
      </c>
      <c r="K381" s="82">
        <f t="shared" si="102"/>
        <v>5.600000000000005E-2</v>
      </c>
      <c r="L381" s="82">
        <f t="shared" si="102"/>
        <v>6.9999999999999951E-2</v>
      </c>
    </row>
    <row r="382" spans="1:12">
      <c r="A382" s="79" t="s">
        <v>655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0.93</v>
      </c>
    </row>
    <row r="383" spans="1:12">
      <c r="A383" s="141" t="s">
        <v>794</v>
      </c>
      <c r="B383" s="139">
        <v>28</v>
      </c>
      <c r="C383" s="139"/>
      <c r="D383" s="139">
        <v>68</v>
      </c>
      <c r="E383" s="81">
        <f t="shared" ref="E383:L383" si="103">1 - (E384)</f>
        <v>5.600000000000005E-2</v>
      </c>
      <c r="F383" s="81">
        <f t="shared" si="103"/>
        <v>5.2000000000000046E-2</v>
      </c>
      <c r="G383" s="81">
        <f t="shared" si="103"/>
        <v>4.8000000000000043E-2</v>
      </c>
      <c r="H383" s="81">
        <f t="shared" si="103"/>
        <v>5.0000000000000044E-2</v>
      </c>
      <c r="I383" s="82">
        <f t="shared" si="103"/>
        <v>5.600000000000005E-2</v>
      </c>
      <c r="J383" s="82">
        <f t="shared" si="103"/>
        <v>6.9999999999999951E-2</v>
      </c>
      <c r="K383" s="82">
        <f t="shared" si="103"/>
        <v>5.600000000000005E-2</v>
      </c>
      <c r="L383" s="82">
        <f t="shared" si="103"/>
        <v>6.9999999999999951E-2</v>
      </c>
    </row>
    <row r="384" spans="1:12">
      <c r="A384" s="79" t="s">
        <v>655</v>
      </c>
      <c r="B384" s="138">
        <f>B383*0.15</f>
        <v>4.2</v>
      </c>
      <c r="C384" s="138">
        <f>(100-D384)/100</f>
        <v>0.89800000000000002</v>
      </c>
      <c r="D384" s="138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0.93</v>
      </c>
      <c r="K384" s="77">
        <v>0.94399999999999995</v>
      </c>
      <c r="L384" s="77">
        <v>0.93</v>
      </c>
    </row>
    <row r="385" spans="1:14">
      <c r="A385" s="141" t="s">
        <v>859</v>
      </c>
      <c r="B385" s="139">
        <v>28</v>
      </c>
      <c r="C385" s="139"/>
      <c r="D385" s="139">
        <v>68</v>
      </c>
      <c r="E385" s="81">
        <f t="shared" ref="E385:L385" si="104">1 - (E386)</f>
        <v>5.600000000000005E-2</v>
      </c>
      <c r="F385" s="81">
        <f t="shared" si="104"/>
        <v>5.2000000000000046E-2</v>
      </c>
      <c r="G385" s="81">
        <f t="shared" si="104"/>
        <v>4.8000000000000043E-2</v>
      </c>
      <c r="H385" s="81">
        <f t="shared" si="104"/>
        <v>5.0000000000000044E-2</v>
      </c>
      <c r="I385" s="82">
        <f t="shared" si="104"/>
        <v>5.600000000000005E-2</v>
      </c>
      <c r="J385" s="82">
        <f t="shared" si="104"/>
        <v>6.9999999999999951E-2</v>
      </c>
      <c r="K385" s="82">
        <f t="shared" si="104"/>
        <v>5.600000000000005E-2</v>
      </c>
      <c r="L385" s="82">
        <f t="shared" si="104"/>
        <v>5.600000000000005E-2</v>
      </c>
    </row>
    <row r="386" spans="1:14">
      <c r="A386" s="79" t="s">
        <v>655</v>
      </c>
      <c r="B386" s="138">
        <f>B385*0.15</f>
        <v>4.2</v>
      </c>
      <c r="C386" s="138">
        <f>(100-D386)/100</f>
        <v>0.89800000000000002</v>
      </c>
      <c r="D386" s="138">
        <f>D385*0.15</f>
        <v>10.199999999999999</v>
      </c>
      <c r="E386" s="77">
        <v>0.94399999999999995</v>
      </c>
      <c r="F386" s="77">
        <v>0.94799999999999995</v>
      </c>
      <c r="G386" s="77">
        <v>0.95199999999999996</v>
      </c>
      <c r="H386" s="77">
        <v>0.95</v>
      </c>
      <c r="I386" s="77">
        <v>0.94399999999999995</v>
      </c>
      <c r="J386" s="77">
        <v>0.93</v>
      </c>
      <c r="K386" s="77">
        <v>0.94399999999999995</v>
      </c>
      <c r="L386" s="77">
        <v>0.94399999999999995</v>
      </c>
    </row>
    <row r="387" spans="1:14">
      <c r="A387" s="141" t="s">
        <v>963</v>
      </c>
      <c r="B387" s="139">
        <v>28</v>
      </c>
      <c r="C387" s="139"/>
      <c r="D387" s="139">
        <v>68</v>
      </c>
      <c r="E387" s="81">
        <f t="shared" ref="E387:L393" si="105">1 - (E388)</f>
        <v>5.600000000000005E-2</v>
      </c>
      <c r="F387" s="81">
        <f t="shared" si="105"/>
        <v>5.2000000000000046E-2</v>
      </c>
      <c r="G387" s="81">
        <f t="shared" si="105"/>
        <v>4.8000000000000043E-2</v>
      </c>
      <c r="H387" s="81">
        <f t="shared" si="105"/>
        <v>5.0000000000000044E-2</v>
      </c>
      <c r="I387" s="82">
        <f t="shared" si="105"/>
        <v>5.600000000000005E-2</v>
      </c>
      <c r="J387" s="82">
        <f t="shared" si="105"/>
        <v>5.600000000000005E-2</v>
      </c>
      <c r="K387" s="82">
        <f t="shared" si="105"/>
        <v>5.600000000000005E-2</v>
      </c>
      <c r="L387" s="82">
        <f t="shared" si="105"/>
        <v>5.600000000000005E-2</v>
      </c>
    </row>
    <row r="388" spans="1:14">
      <c r="A388" s="79" t="s">
        <v>655</v>
      </c>
      <c r="B388" s="138">
        <f>B387*0.15</f>
        <v>4.2</v>
      </c>
      <c r="C388" s="138">
        <f>(100-D388)/100</f>
        <v>0.89800000000000002</v>
      </c>
      <c r="D388" s="138">
        <f>D387*0.15</f>
        <v>10.199999999999999</v>
      </c>
      <c r="E388" s="77">
        <v>0.94399999999999995</v>
      </c>
      <c r="F388" s="77">
        <v>0.94799999999999995</v>
      </c>
      <c r="G388" s="77">
        <v>0.95199999999999996</v>
      </c>
      <c r="H388" s="77">
        <v>0.95</v>
      </c>
      <c r="I388" s="77">
        <v>0.94399999999999995</v>
      </c>
      <c r="J388" s="77">
        <v>0.94399999999999995</v>
      </c>
      <c r="K388" s="77">
        <v>0.94399999999999995</v>
      </c>
      <c r="L388" s="77">
        <v>0.94399999999999995</v>
      </c>
      <c r="N388">
        <v>13</v>
      </c>
    </row>
    <row r="389" spans="1:14">
      <c r="A389" s="141" t="s">
        <v>964</v>
      </c>
      <c r="B389" s="139">
        <v>28</v>
      </c>
      <c r="C389" s="139"/>
      <c r="D389" s="139">
        <v>68</v>
      </c>
      <c r="E389" s="81">
        <f t="shared" si="105"/>
        <v>5.600000000000005E-2</v>
      </c>
      <c r="F389" s="81">
        <f t="shared" si="105"/>
        <v>5.2000000000000046E-2</v>
      </c>
      <c r="G389" s="81">
        <f t="shared" si="105"/>
        <v>4.8000000000000043E-2</v>
      </c>
      <c r="H389" s="81">
        <f t="shared" si="105"/>
        <v>5.0000000000000044E-2</v>
      </c>
      <c r="I389" s="82">
        <f t="shared" si="105"/>
        <v>5.600000000000005E-2</v>
      </c>
      <c r="J389" s="82">
        <f t="shared" si="105"/>
        <v>5.600000000000005E-2</v>
      </c>
      <c r="K389" s="82">
        <f t="shared" si="105"/>
        <v>5.600000000000005E-2</v>
      </c>
      <c r="L389" s="82">
        <f t="shared" si="105"/>
        <v>5.600000000000005E-2</v>
      </c>
      <c r="N389" s="62">
        <f>1-(N388*0.2)/100</f>
        <v>0.97399999999999998</v>
      </c>
    </row>
    <row r="390" spans="1:14">
      <c r="A390" s="79" t="s">
        <v>655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0.94399999999999995</v>
      </c>
      <c r="K390" s="77">
        <v>0.94399999999999995</v>
      </c>
      <c r="L390" s="77">
        <v>0.94399999999999995</v>
      </c>
      <c r="N390" s="62">
        <f>1-(N388*0.5)/100</f>
        <v>0.93500000000000005</v>
      </c>
    </row>
    <row r="391" spans="1:14">
      <c r="A391" s="141" t="s">
        <v>965</v>
      </c>
      <c r="B391" s="139">
        <v>28</v>
      </c>
      <c r="C391" s="139"/>
      <c r="D391" s="139">
        <v>68</v>
      </c>
      <c r="E391" s="81">
        <f t="shared" si="105"/>
        <v>5.600000000000005E-2</v>
      </c>
      <c r="F391" s="81">
        <f t="shared" si="105"/>
        <v>5.2000000000000046E-2</v>
      </c>
      <c r="G391" s="81">
        <f t="shared" si="105"/>
        <v>4.8000000000000043E-2</v>
      </c>
      <c r="H391" s="81">
        <f t="shared" si="105"/>
        <v>5.0000000000000044E-2</v>
      </c>
      <c r="I391" s="82">
        <f t="shared" si="105"/>
        <v>5.600000000000005E-2</v>
      </c>
      <c r="J391" s="82">
        <f t="shared" si="105"/>
        <v>5.600000000000005E-2</v>
      </c>
      <c r="K391" s="82">
        <f t="shared" si="105"/>
        <v>5.600000000000005E-2</v>
      </c>
      <c r="L391" s="82">
        <f t="shared" si="105"/>
        <v>5.600000000000005E-2</v>
      </c>
      <c r="N391" s="62">
        <f>1-(N388*0.15)/100</f>
        <v>0.98050000000000004</v>
      </c>
    </row>
    <row r="392" spans="1:14">
      <c r="A392" s="79" t="s">
        <v>655</v>
      </c>
      <c r="B392" s="138">
        <f>B391*0.15</f>
        <v>4.2</v>
      </c>
      <c r="C392" s="138">
        <f>(100-D392)/100</f>
        <v>0.89800000000000002</v>
      </c>
      <c r="D392" s="138">
        <f>D391*0.15</f>
        <v>10.199999999999999</v>
      </c>
      <c r="E392" s="77">
        <v>0.94399999999999995</v>
      </c>
      <c r="F392" s="77">
        <v>0.94799999999999995</v>
      </c>
      <c r="G392" s="77">
        <v>0.95199999999999996</v>
      </c>
      <c r="H392" s="77">
        <v>0.95</v>
      </c>
      <c r="I392" s="77">
        <v>0.94399999999999995</v>
      </c>
      <c r="J392" s="77">
        <v>0.94399999999999995</v>
      </c>
      <c r="K392" s="77">
        <v>0.94399999999999995</v>
      </c>
      <c r="L392" s="77">
        <v>0.94399999999999995</v>
      </c>
      <c r="N392" s="62">
        <f>1-(N388*0.4)/100</f>
        <v>0.94799999999999995</v>
      </c>
    </row>
    <row r="393" spans="1:14">
      <c r="A393" s="141" t="s">
        <v>966</v>
      </c>
      <c r="B393" s="139">
        <v>28</v>
      </c>
      <c r="C393" s="139"/>
      <c r="D393" s="139">
        <v>68</v>
      </c>
      <c r="E393" s="81">
        <f t="shared" si="105"/>
        <v>5.600000000000005E-2</v>
      </c>
      <c r="F393" s="81">
        <f t="shared" si="105"/>
        <v>5.2000000000000046E-2</v>
      </c>
      <c r="G393" s="81">
        <f t="shared" si="105"/>
        <v>4.8000000000000043E-2</v>
      </c>
      <c r="H393" s="81">
        <f t="shared" si="105"/>
        <v>5.0000000000000044E-2</v>
      </c>
      <c r="I393" s="82">
        <f t="shared" si="105"/>
        <v>5.600000000000005E-2</v>
      </c>
      <c r="J393" s="82">
        <f t="shared" si="105"/>
        <v>5.600000000000005E-2</v>
      </c>
      <c r="K393" s="82">
        <f t="shared" si="105"/>
        <v>5.600000000000005E-2</v>
      </c>
      <c r="L393" s="82">
        <f t="shared" si="105"/>
        <v>5.600000000000005E-2</v>
      </c>
    </row>
    <row r="394" spans="1:14">
      <c r="A394" s="79" t="s">
        <v>655</v>
      </c>
      <c r="B394" s="138">
        <f>B393*0.15</f>
        <v>4.2</v>
      </c>
      <c r="C394" s="138">
        <f>(100-D394)/100</f>
        <v>0.89800000000000002</v>
      </c>
      <c r="D394" s="138">
        <f>D393*0.15</f>
        <v>10.199999999999999</v>
      </c>
      <c r="E394" s="77">
        <v>0.94399999999999995</v>
      </c>
      <c r="F394" s="77">
        <v>0.94799999999999995</v>
      </c>
      <c r="G394" s="77">
        <v>0.95199999999999996</v>
      </c>
      <c r="H394" s="77">
        <v>0.95</v>
      </c>
      <c r="I394" s="77">
        <v>0.94399999999999995</v>
      </c>
      <c r="J394" s="77">
        <v>0.94399999999999995</v>
      </c>
      <c r="K394" s="77">
        <v>0.94399999999999995</v>
      </c>
      <c r="L394" s="77">
        <v>0.94399999999999995</v>
      </c>
    </row>
    <row r="395" spans="1:14">
      <c r="A395" s="55" t="s">
        <v>707</v>
      </c>
      <c r="B395" s="139">
        <v>27</v>
      </c>
      <c r="C395" s="139"/>
      <c r="D395" s="139">
        <v>67</v>
      </c>
      <c r="E395" s="81">
        <f t="shared" ref="E395:L395" si="106">1 - (E396) * (E397) * (E398) * (E399)</f>
        <v>0.29964686454</v>
      </c>
      <c r="F395" s="81">
        <f t="shared" si="106"/>
        <v>0.27992968750000002</v>
      </c>
      <c r="G395" s="81">
        <f>1 - (G396) * (G397) * (G398) * (G399)</f>
        <v>0.25983290853999996</v>
      </c>
      <c r="H395" s="81">
        <f t="shared" si="106"/>
        <v>0.26992902144000008</v>
      </c>
      <c r="I395" s="82">
        <f t="shared" si="106"/>
        <v>0.34730758143999996</v>
      </c>
      <c r="J395" s="82">
        <f t="shared" si="106"/>
        <v>0.37480633750000003</v>
      </c>
      <c r="K395" s="82">
        <f t="shared" si="106"/>
        <v>0.30936446464000011</v>
      </c>
      <c r="L395" s="82">
        <f t="shared" si="106"/>
        <v>0.34730758143999996</v>
      </c>
    </row>
    <row r="396" spans="1:14">
      <c r="A396" s="79" t="s">
        <v>655</v>
      </c>
      <c r="B396" s="138">
        <f>B395*0.15</f>
        <v>4.05</v>
      </c>
      <c r="C396" s="138">
        <f>(100-D396)/100</f>
        <v>0.89950000000000008</v>
      </c>
      <c r="D396" s="138">
        <f>D395*0.15</f>
        <v>10.049999999999999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0.93600000000000005</v>
      </c>
      <c r="J396" s="77">
        <v>0.93</v>
      </c>
      <c r="K396" s="77">
        <v>0.94399999999999995</v>
      </c>
      <c r="L396" s="77">
        <v>0.93600000000000005</v>
      </c>
    </row>
    <row r="397" spans="1:14">
      <c r="A397" s="79" t="s">
        <v>656</v>
      </c>
      <c r="B397" s="138">
        <f>B395*0.4</f>
        <v>10.8</v>
      </c>
      <c r="C397" s="138">
        <f>(100-D397)/100</f>
        <v>0.73199999999999998</v>
      </c>
      <c r="D397" s="138">
        <f>D395*0.4</f>
        <v>26.8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0.84</v>
      </c>
      <c r="J397" s="77">
        <v>0.82499999999999996</v>
      </c>
      <c r="K397" s="77">
        <v>0.86</v>
      </c>
      <c r="L397" s="77">
        <v>0.84</v>
      </c>
    </row>
    <row r="398" spans="1:14">
      <c r="A398" s="79" t="s">
        <v>796</v>
      </c>
      <c r="B398" s="138">
        <f>B395*0.15</f>
        <v>4.05</v>
      </c>
      <c r="C398" s="138">
        <f>(100-D398)/100</f>
        <v>0.89950000000000008</v>
      </c>
      <c r="D398" s="138">
        <f>D395*0.15</f>
        <v>10.049999999999999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0.95199999999999996</v>
      </c>
      <c r="J398" s="77">
        <v>0.94750000000000001</v>
      </c>
      <c r="K398" s="77">
        <v>0.95799999999999996</v>
      </c>
      <c r="L398" s="77">
        <v>0.95199999999999996</v>
      </c>
    </row>
    <row r="399" spans="1:14">
      <c r="A399" s="79" t="s">
        <v>658</v>
      </c>
      <c r="B399" s="138">
        <f>B395*0.3</f>
        <v>8.1</v>
      </c>
      <c r="C399" s="138">
        <f>(100-D399)/100</f>
        <v>0.79900000000000004</v>
      </c>
      <c r="D399" s="138">
        <f>D395*0.3</f>
        <v>20.099999999999998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0.872</v>
      </c>
      <c r="J399" s="77">
        <v>0.86</v>
      </c>
      <c r="K399" s="77">
        <v>0.88800000000000001</v>
      </c>
      <c r="L399" s="77">
        <v>0.872</v>
      </c>
    </row>
    <row r="400" spans="1:14">
      <c r="A400" s="55" t="s">
        <v>712</v>
      </c>
      <c r="B400" s="139">
        <v>28</v>
      </c>
      <c r="C400" s="139"/>
      <c r="D400" s="139">
        <v>68</v>
      </c>
      <c r="E400" s="81">
        <f t="shared" ref="E400:L400" si="107">1 - (E401) * (E402) * (E403) * (E404)</f>
        <v>0.29964686454</v>
      </c>
      <c r="F400" s="81">
        <f t="shared" si="107"/>
        <v>0.27992968750000002</v>
      </c>
      <c r="G400" s="81">
        <f>1 - (G401) * (G402) * (G403) * (G404)</f>
        <v>0.25983290853999996</v>
      </c>
      <c r="H400" s="81">
        <f t="shared" si="107"/>
        <v>0.26992902144000008</v>
      </c>
      <c r="I400" s="82">
        <f t="shared" si="107"/>
        <v>0.30936446464000011</v>
      </c>
      <c r="J400" s="82">
        <f t="shared" si="107"/>
        <v>0.37480633750000003</v>
      </c>
      <c r="K400" s="82">
        <f t="shared" si="107"/>
        <v>0.30936446464000011</v>
      </c>
      <c r="L400" s="82">
        <f t="shared" si="107"/>
        <v>0.37480633750000003</v>
      </c>
    </row>
    <row r="401" spans="1:12">
      <c r="A401" s="79" t="s">
        <v>655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0.94599999999999995</v>
      </c>
      <c r="F401" s="77">
        <v>0.95</v>
      </c>
      <c r="G401" s="77">
        <v>0.95399999999999996</v>
      </c>
      <c r="H401" s="77">
        <v>0.95199999999999996</v>
      </c>
      <c r="I401" s="77">
        <v>0.94399999999999995</v>
      </c>
      <c r="J401" s="77">
        <v>0.93</v>
      </c>
      <c r="K401" s="77">
        <v>0.94399999999999995</v>
      </c>
      <c r="L401" s="77">
        <v>0.93</v>
      </c>
    </row>
    <row r="402" spans="1:12">
      <c r="A402" s="79" t="s">
        <v>656</v>
      </c>
      <c r="B402" s="138">
        <f>B400*0.4</f>
        <v>11.200000000000001</v>
      </c>
      <c r="C402" s="138">
        <f>(100-D402)/100</f>
        <v>0.72799999999999998</v>
      </c>
      <c r="D402" s="138">
        <f>D400*0.4</f>
        <v>27.200000000000003</v>
      </c>
      <c r="E402" s="77">
        <v>0.86499999999999999</v>
      </c>
      <c r="F402" s="77">
        <v>0.875</v>
      </c>
      <c r="G402" s="77">
        <v>0.88500000000000001</v>
      </c>
      <c r="H402" s="77">
        <v>0.88</v>
      </c>
      <c r="I402" s="77">
        <v>0.86</v>
      </c>
      <c r="J402" s="77">
        <v>0.82499999999999996</v>
      </c>
      <c r="K402" s="77">
        <v>0.86</v>
      </c>
      <c r="L402" s="77">
        <v>0.82499999999999996</v>
      </c>
    </row>
    <row r="403" spans="1:12">
      <c r="A403" s="79" t="s">
        <v>796</v>
      </c>
      <c r="B403" s="138">
        <f>B400*0.15</f>
        <v>4.2</v>
      </c>
      <c r="C403" s="138">
        <f>(100-D403)/100</f>
        <v>0.89800000000000002</v>
      </c>
      <c r="D403" s="138">
        <f>D400*0.15</f>
        <v>10.199999999999999</v>
      </c>
      <c r="E403" s="77">
        <v>0.95950000000000002</v>
      </c>
      <c r="F403" s="77">
        <v>0.96250000000000002</v>
      </c>
      <c r="G403" s="77">
        <v>0.96550000000000002</v>
      </c>
      <c r="H403" s="77">
        <v>0.96399999999999997</v>
      </c>
      <c r="I403" s="77">
        <v>0.95799999999999996</v>
      </c>
      <c r="J403" s="77">
        <v>0.94750000000000001</v>
      </c>
      <c r="K403" s="77">
        <v>0.95799999999999996</v>
      </c>
      <c r="L403" s="77">
        <v>0.94750000000000001</v>
      </c>
    </row>
    <row r="404" spans="1:12">
      <c r="A404" s="79" t="s">
        <v>658</v>
      </c>
      <c r="B404" s="138">
        <f>B400*0.3</f>
        <v>8.4</v>
      </c>
      <c r="C404" s="138">
        <f>(100-D404)/100</f>
        <v>0.79599999999999993</v>
      </c>
      <c r="D404" s="138">
        <f>D400*0.3</f>
        <v>20.399999999999999</v>
      </c>
      <c r="E404" s="77">
        <v>0.89200000000000002</v>
      </c>
      <c r="F404" s="77">
        <v>0.9</v>
      </c>
      <c r="G404" s="77">
        <v>0.90800000000000003</v>
      </c>
      <c r="H404" s="77">
        <v>0.90400000000000003</v>
      </c>
      <c r="I404" s="77">
        <v>0.88800000000000001</v>
      </c>
      <c r="J404" s="77">
        <v>0.86</v>
      </c>
      <c r="K404" s="77">
        <v>0.88800000000000001</v>
      </c>
      <c r="L404" s="77">
        <v>0.86</v>
      </c>
    </row>
    <row r="405" spans="1:12">
      <c r="A405" s="141" t="s">
        <v>711</v>
      </c>
      <c r="B405" s="139">
        <v>26</v>
      </c>
      <c r="C405" s="139"/>
      <c r="D405" s="139">
        <v>66</v>
      </c>
      <c r="E405" s="81">
        <f t="shared" ref="E405:L405" si="108">1 - (E406) * (E407) * (E408) * (E409)</f>
        <v>0.28983545344000006</v>
      </c>
      <c r="F405" s="81">
        <f t="shared" si="108"/>
        <v>0.26992902144000008</v>
      </c>
      <c r="G405" s="81">
        <f>1 - (G406) * (G407) * (G408) * (G409)</f>
        <v>0.24964080064000005</v>
      </c>
      <c r="H405" s="81">
        <f t="shared" si="108"/>
        <v>0.25983290853999996</v>
      </c>
      <c r="I405" s="82">
        <f t="shared" si="108"/>
        <v>0.27992968750000002</v>
      </c>
      <c r="J405" s="82">
        <f t="shared" si="108"/>
        <v>0.22896640000000001</v>
      </c>
      <c r="K405" s="82">
        <f t="shared" si="108"/>
        <v>0.27992968750000002</v>
      </c>
      <c r="L405" s="82">
        <f t="shared" si="108"/>
        <v>0.37480633750000003</v>
      </c>
    </row>
    <row r="406" spans="1:12">
      <c r="A406" s="79" t="s">
        <v>655</v>
      </c>
      <c r="B406" s="138">
        <f>B405*0.15</f>
        <v>3.9</v>
      </c>
      <c r="C406" s="138">
        <f>(100-D406)/100</f>
        <v>0.90099999999999991</v>
      </c>
      <c r="D406" s="138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0.96</v>
      </c>
      <c r="K406" s="77">
        <v>0.95</v>
      </c>
      <c r="L406" s="77">
        <v>0.93</v>
      </c>
    </row>
    <row r="407" spans="1:12">
      <c r="A407" s="79" t="s">
        <v>656</v>
      </c>
      <c r="B407" s="138">
        <f>B405*0.4</f>
        <v>10.4</v>
      </c>
      <c r="C407" s="138">
        <f>(100-D407)/100</f>
        <v>0.73599999999999999</v>
      </c>
      <c r="D407" s="138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0.9</v>
      </c>
      <c r="K407" s="77">
        <v>0.875</v>
      </c>
      <c r="L407" s="77">
        <v>0.82499999999999996</v>
      </c>
    </row>
    <row r="408" spans="1:12">
      <c r="A408" s="79" t="s">
        <v>796</v>
      </c>
      <c r="B408" s="138">
        <f>B405*0.15</f>
        <v>3.9</v>
      </c>
      <c r="C408" s="138">
        <f>(100-D408)/100</f>
        <v>0.90099999999999991</v>
      </c>
      <c r="D408" s="138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0.97</v>
      </c>
      <c r="K408" s="77">
        <v>0.96250000000000002</v>
      </c>
      <c r="L408" s="77">
        <v>0.94750000000000001</v>
      </c>
    </row>
    <row r="409" spans="1:12">
      <c r="A409" s="79" t="s">
        <v>658</v>
      </c>
      <c r="B409" s="138">
        <f>B405*0.3</f>
        <v>7.8</v>
      </c>
      <c r="C409" s="138">
        <f>(100-D409)/100</f>
        <v>0.80200000000000005</v>
      </c>
      <c r="D409" s="138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0.92</v>
      </c>
      <c r="K409" s="77">
        <v>0.9</v>
      </c>
      <c r="L409" s="77">
        <v>0.86</v>
      </c>
    </row>
    <row r="410" spans="1:12">
      <c r="A410" s="55" t="s">
        <v>713</v>
      </c>
      <c r="B410" s="139">
        <v>26</v>
      </c>
      <c r="C410" s="139"/>
      <c r="D410" s="139">
        <v>66</v>
      </c>
      <c r="E410" s="81">
        <f t="shared" ref="E410:L410" si="109">1 - (E411) * (E412) * (E413) * (E414)</f>
        <v>0.28983545344000006</v>
      </c>
      <c r="F410" s="81">
        <f t="shared" si="109"/>
        <v>0.26992902144000008</v>
      </c>
      <c r="G410" s="81">
        <f>1 - (G411) * (G412) * (G413) * (G414)</f>
        <v>0.24964080064000005</v>
      </c>
      <c r="H410" s="81">
        <f t="shared" si="109"/>
        <v>0.25983290853999996</v>
      </c>
      <c r="I410" s="82">
        <f t="shared" si="109"/>
        <v>0.27992968750000002</v>
      </c>
      <c r="J410" s="82">
        <f t="shared" si="109"/>
        <v>0.37480633750000003</v>
      </c>
      <c r="K410" s="82">
        <f t="shared" si="109"/>
        <v>0.30936446464000011</v>
      </c>
      <c r="L410" s="82">
        <f t="shared" si="109"/>
        <v>0.27992968750000002</v>
      </c>
    </row>
    <row r="411" spans="1:12">
      <c r="A411" s="79" t="s">
        <v>655</v>
      </c>
      <c r="B411" s="138">
        <f>B410*0.15</f>
        <v>3.9</v>
      </c>
      <c r="C411" s="138">
        <f>(100-D411)/100</f>
        <v>0.90099999999999991</v>
      </c>
      <c r="D411" s="138">
        <f>D410*0.15</f>
        <v>9.9</v>
      </c>
      <c r="E411" s="77">
        <v>0.94799999999999995</v>
      </c>
      <c r="F411" s="77">
        <v>0.95199999999999996</v>
      </c>
      <c r="G411" s="77">
        <v>0.95599999999999996</v>
      </c>
      <c r="H411" s="77">
        <v>0.95399999999999996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656</v>
      </c>
      <c r="B412" s="138">
        <f>B410*0.4</f>
        <v>10.4</v>
      </c>
      <c r="C412" s="138">
        <f>(100-D412)/100</f>
        <v>0.73599999999999999</v>
      </c>
      <c r="D412" s="138">
        <f>D410*0.4</f>
        <v>26.400000000000002</v>
      </c>
      <c r="E412" s="77">
        <v>0.87</v>
      </c>
      <c r="F412" s="77">
        <v>0.88</v>
      </c>
      <c r="G412" s="77">
        <v>0.89</v>
      </c>
      <c r="H412" s="77">
        <v>0.88500000000000001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796</v>
      </c>
      <c r="B413" s="138">
        <f>B410*0.15</f>
        <v>3.9</v>
      </c>
      <c r="C413" s="138">
        <f>(100-D413)/100</f>
        <v>0.90099999999999991</v>
      </c>
      <c r="D413" s="138">
        <f>D410*0.15</f>
        <v>9.9</v>
      </c>
      <c r="E413" s="77">
        <v>0.96099999999999997</v>
      </c>
      <c r="F413" s="77">
        <v>0.96399999999999997</v>
      </c>
      <c r="G413" s="77">
        <v>0.96699999999999997</v>
      </c>
      <c r="H413" s="77">
        <v>0.96550000000000002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658</v>
      </c>
      <c r="B414" s="138">
        <f>B410*0.3</f>
        <v>7.8</v>
      </c>
      <c r="C414" s="138">
        <f>(100-D414)/100</f>
        <v>0.80200000000000005</v>
      </c>
      <c r="D414" s="138">
        <f>D410*0.3</f>
        <v>19.8</v>
      </c>
      <c r="E414" s="77">
        <v>0.89600000000000002</v>
      </c>
      <c r="F414" s="77">
        <v>0.90400000000000003</v>
      </c>
      <c r="G414" s="77">
        <v>0.91200000000000003</v>
      </c>
      <c r="H414" s="77">
        <v>0.90800000000000003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55" t="s">
        <v>4</v>
      </c>
      <c r="B415" s="139">
        <v>25</v>
      </c>
      <c r="C415" s="139"/>
      <c r="D415" s="139">
        <v>65</v>
      </c>
      <c r="E415" s="81">
        <f t="shared" ref="E415:L415" si="110">1 - (E416) * (E417) * (E418) * (E419)</f>
        <v>0.27992968750000002</v>
      </c>
      <c r="F415" s="81">
        <f t="shared" si="110"/>
        <v>0.25983290853999996</v>
      </c>
      <c r="G415" s="81">
        <f>1 - (G416) * (G417) * (G418) * (G419)</f>
        <v>0.23935214813999994</v>
      </c>
      <c r="H415" s="81">
        <f t="shared" si="110"/>
        <v>0.24964080064000005</v>
      </c>
      <c r="I415" s="82">
        <f t="shared" si="110"/>
        <v>0.30936446464000011</v>
      </c>
      <c r="J415" s="82">
        <f t="shared" si="110"/>
        <v>0.27992968750000002</v>
      </c>
      <c r="K415" s="82">
        <f t="shared" si="110"/>
        <v>0.1755618375000001</v>
      </c>
      <c r="L415" s="82">
        <f t="shared" si="110"/>
        <v>0.37480633750000003</v>
      </c>
    </row>
    <row r="416" spans="1:12">
      <c r="A416" s="79" t="s">
        <v>655</v>
      </c>
      <c r="B416" s="138">
        <f>B415*0.15</f>
        <v>3.75</v>
      </c>
      <c r="C416" s="138">
        <f>(100-D416)/100</f>
        <v>0.90249999999999997</v>
      </c>
      <c r="D416" s="138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79" t="s">
        <v>656</v>
      </c>
      <c r="B417" s="138">
        <f>B415*0.4</f>
        <v>10</v>
      </c>
      <c r="C417" s="138">
        <f>(100-D417)/100</f>
        <v>0.74</v>
      </c>
      <c r="D417" s="138">
        <f>D415*0.4</f>
        <v>26</v>
      </c>
      <c r="E417" s="77">
        <v>0.875</v>
      </c>
      <c r="F417" s="77">
        <v>0.88500000000000001</v>
      </c>
      <c r="G417" s="77">
        <v>0.89500000000000002</v>
      </c>
      <c r="H417" s="77">
        <v>0.89</v>
      </c>
      <c r="I417" s="77">
        <v>0.86</v>
      </c>
      <c r="J417" s="77">
        <v>0.875</v>
      </c>
      <c r="K417" s="77">
        <v>0.92500000000000004</v>
      </c>
      <c r="L417" s="77">
        <v>0.82499999999999996</v>
      </c>
    </row>
    <row r="418" spans="1:14">
      <c r="A418" s="79" t="s">
        <v>796</v>
      </c>
      <c r="B418" s="138">
        <f>B415*0.15</f>
        <v>3.75</v>
      </c>
      <c r="C418" s="138">
        <f>(100-D418)/100</f>
        <v>0.90249999999999997</v>
      </c>
      <c r="D418" s="138">
        <f>D415*0.15</f>
        <v>9.75</v>
      </c>
      <c r="E418" s="77">
        <v>0.96250000000000002</v>
      </c>
      <c r="F418" s="77">
        <v>0.96550000000000002</v>
      </c>
      <c r="G418" s="77">
        <v>0.96850000000000003</v>
      </c>
      <c r="H418" s="77">
        <v>0.96699999999999997</v>
      </c>
      <c r="I418" s="77">
        <v>0.95799999999999996</v>
      </c>
      <c r="J418" s="77">
        <v>0.96250000000000002</v>
      </c>
      <c r="K418" s="77">
        <v>0.97750000000000004</v>
      </c>
      <c r="L418" s="77">
        <v>0.94750000000000001</v>
      </c>
    </row>
    <row r="419" spans="1:14">
      <c r="A419" s="79" t="s">
        <v>658</v>
      </c>
      <c r="B419" s="138">
        <f>B415*0.3</f>
        <v>7.5</v>
      </c>
      <c r="C419" s="138">
        <f>(100-D419)/100</f>
        <v>0.80500000000000005</v>
      </c>
      <c r="D419" s="138">
        <f>D415*0.3</f>
        <v>19.5</v>
      </c>
      <c r="E419" s="77">
        <v>0.9</v>
      </c>
      <c r="F419" s="77">
        <v>0.90800000000000003</v>
      </c>
      <c r="G419" s="77">
        <v>0.91600000000000004</v>
      </c>
      <c r="H419" s="77">
        <v>0.91200000000000003</v>
      </c>
      <c r="I419" s="77">
        <v>0.88800000000000001</v>
      </c>
      <c r="J419" s="77">
        <v>0.9</v>
      </c>
      <c r="K419" s="77">
        <v>0.94</v>
      </c>
      <c r="L419" s="77">
        <v>0.86</v>
      </c>
      <c r="N419">
        <v>12</v>
      </c>
    </row>
    <row r="420" spans="1:14">
      <c r="A420" s="55" t="s">
        <v>790</v>
      </c>
      <c r="B420" s="139">
        <v>25</v>
      </c>
      <c r="C420" s="139"/>
      <c r="D420" s="139">
        <v>65</v>
      </c>
      <c r="E420" s="81">
        <f t="shared" ref="E420:L420" si="111">1 - (E421)</f>
        <v>5.0000000000000044E-2</v>
      </c>
      <c r="F420" s="81">
        <f t="shared" si="111"/>
        <v>4.6000000000000041E-2</v>
      </c>
      <c r="G420" s="81">
        <f t="shared" si="111"/>
        <v>4.2000000000000037E-2</v>
      </c>
      <c r="H420" s="81">
        <f t="shared" si="111"/>
        <v>4.4000000000000039E-2</v>
      </c>
      <c r="I420" s="82">
        <f t="shared" si="111"/>
        <v>5.600000000000005E-2</v>
      </c>
      <c r="J420" s="82">
        <f t="shared" si="111"/>
        <v>5.0000000000000044E-2</v>
      </c>
      <c r="K420" s="82">
        <f t="shared" si="111"/>
        <v>3.0000000000000027E-2</v>
      </c>
      <c r="L420" s="82">
        <f t="shared" si="111"/>
        <v>6.9999999999999951E-2</v>
      </c>
      <c r="N420" s="62">
        <f>1-(N419*0.2)/100</f>
        <v>0.97599999999999998</v>
      </c>
    </row>
    <row r="421" spans="1:14">
      <c r="A421" s="79" t="s">
        <v>655</v>
      </c>
      <c r="B421" s="138">
        <f>B420*0.15</f>
        <v>3.75</v>
      </c>
      <c r="C421" s="138">
        <f>(100-D421)/100</f>
        <v>0.90249999999999997</v>
      </c>
      <c r="D421" s="138">
        <f>D420*0.15</f>
        <v>9.75</v>
      </c>
      <c r="E421" s="77">
        <v>0.95</v>
      </c>
      <c r="F421" s="77">
        <v>0.95399999999999996</v>
      </c>
      <c r="G421" s="77">
        <v>0.95799999999999996</v>
      </c>
      <c r="H421" s="77">
        <v>0.95599999999999996</v>
      </c>
      <c r="I421" s="77">
        <v>0.94399999999999995</v>
      </c>
      <c r="J421" s="77">
        <v>0.95</v>
      </c>
      <c r="K421" s="77">
        <v>0.97</v>
      </c>
      <c r="L421" s="77">
        <v>0.93</v>
      </c>
      <c r="N421" s="62">
        <f>1-(N419*0.5)/100</f>
        <v>0.94</v>
      </c>
    </row>
    <row r="422" spans="1:14">
      <c r="A422" s="141" t="s">
        <v>714</v>
      </c>
      <c r="B422" s="139">
        <v>25</v>
      </c>
      <c r="C422" s="139"/>
      <c r="D422" s="139">
        <v>65</v>
      </c>
      <c r="E422" s="81">
        <f t="shared" ref="E422:L422" si="112">1 - (E423) * (E424) * (E425) * (E426)</f>
        <v>0.27992968750000002</v>
      </c>
      <c r="F422" s="81">
        <f t="shared" si="112"/>
        <v>0.25983290853999996</v>
      </c>
      <c r="G422" s="81">
        <f>1 - (G423) * (G424) * (G425) * (G426)</f>
        <v>0.23935214813999994</v>
      </c>
      <c r="H422" s="81">
        <f t="shared" si="112"/>
        <v>0.24964080064000005</v>
      </c>
      <c r="I422" s="82">
        <f t="shared" si="112"/>
        <v>0.37480633750000003</v>
      </c>
      <c r="J422" s="82">
        <f t="shared" si="112"/>
        <v>0.37480633750000003</v>
      </c>
      <c r="K422" s="82">
        <f t="shared" si="112"/>
        <v>0.37480633750000003</v>
      </c>
      <c r="L422" s="82">
        <f t="shared" si="112"/>
        <v>0.30936446464000011</v>
      </c>
      <c r="N422" s="62">
        <f>1-(N419*0.15)/100</f>
        <v>0.98199999999999998</v>
      </c>
    </row>
    <row r="423" spans="1:14">
      <c r="A423" s="79" t="s">
        <v>655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0.93</v>
      </c>
      <c r="J423" s="77">
        <v>0.93</v>
      </c>
      <c r="K423" s="77">
        <v>0.93</v>
      </c>
      <c r="L423" s="77">
        <v>0.94399999999999995</v>
      </c>
      <c r="N423" s="62">
        <f>1-(N419*0.4)/100</f>
        <v>0.95199999999999996</v>
      </c>
    </row>
    <row r="424" spans="1:14">
      <c r="A424" s="79" t="s">
        <v>656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0.82499999999999996</v>
      </c>
      <c r="J424" s="77">
        <v>0.82499999999999996</v>
      </c>
      <c r="K424" s="77">
        <v>0.82499999999999996</v>
      </c>
      <c r="L424" s="77">
        <v>0.86</v>
      </c>
    </row>
    <row r="425" spans="1:14">
      <c r="A425" s="79" t="s">
        <v>796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0.94750000000000001</v>
      </c>
      <c r="J425" s="77">
        <v>0.94750000000000001</v>
      </c>
      <c r="K425" s="77">
        <v>0.94750000000000001</v>
      </c>
      <c r="L425" s="77">
        <v>0.95799999999999996</v>
      </c>
    </row>
    <row r="426" spans="1:14">
      <c r="A426" s="79" t="s">
        <v>658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0.86</v>
      </c>
      <c r="J426" s="77">
        <v>0.86</v>
      </c>
      <c r="K426" s="77">
        <v>0.86</v>
      </c>
      <c r="L426" s="77">
        <v>0.88800000000000001</v>
      </c>
    </row>
    <row r="427" spans="1:14">
      <c r="A427" s="55" t="s">
        <v>715</v>
      </c>
      <c r="B427" s="139">
        <v>24</v>
      </c>
      <c r="C427" s="139"/>
      <c r="D427" s="139">
        <v>64</v>
      </c>
      <c r="E427" s="81">
        <f t="shared" ref="E427:L427" si="113">1 - (E428) * (E429) * (E430) * (E431)</f>
        <v>0.26992902144000008</v>
      </c>
      <c r="F427" s="81">
        <f t="shared" si="113"/>
        <v>0.24964080064000005</v>
      </c>
      <c r="G427" s="81">
        <f>1 - (G428) * (G429) * (G430) * (G431)</f>
        <v>0.22896640000000001</v>
      </c>
      <c r="H427" s="81">
        <f t="shared" si="113"/>
        <v>0.23935214813999994</v>
      </c>
      <c r="I427" s="82">
        <f t="shared" si="113"/>
        <v>0.37480633750000003</v>
      </c>
      <c r="J427" s="82">
        <f t="shared" si="113"/>
        <v>0.37480633750000003</v>
      </c>
      <c r="K427" s="82">
        <f t="shared" si="113"/>
        <v>0.27992968750000002</v>
      </c>
      <c r="L427" s="82">
        <f t="shared" si="113"/>
        <v>0.30936446464000011</v>
      </c>
    </row>
    <row r="428" spans="1:14">
      <c r="A428" s="79" t="s">
        <v>655</v>
      </c>
      <c r="B428" s="138">
        <f>B427*0.15</f>
        <v>3.5999999999999996</v>
      </c>
      <c r="C428" s="138">
        <f>(100-D428)/100</f>
        <v>0.90400000000000003</v>
      </c>
      <c r="D428" s="138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0.93</v>
      </c>
      <c r="J428" s="77">
        <v>0.93</v>
      </c>
      <c r="K428" s="77">
        <v>0.95</v>
      </c>
      <c r="L428" s="77">
        <v>0.94399999999999995</v>
      </c>
    </row>
    <row r="429" spans="1:14">
      <c r="A429" s="79" t="s">
        <v>656</v>
      </c>
      <c r="B429" s="138">
        <f>B427*0.4</f>
        <v>9.6000000000000014</v>
      </c>
      <c r="C429" s="138">
        <f>(100-D429)/100</f>
        <v>0.74400000000000011</v>
      </c>
      <c r="D429" s="138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0.82499999999999996</v>
      </c>
      <c r="J429" s="77">
        <v>0.82499999999999996</v>
      </c>
      <c r="K429" s="77">
        <v>0.875</v>
      </c>
      <c r="L429" s="77">
        <v>0.86</v>
      </c>
    </row>
    <row r="430" spans="1:14">
      <c r="A430" s="79" t="s">
        <v>796</v>
      </c>
      <c r="B430" s="138">
        <f>B427*0.15</f>
        <v>3.5999999999999996</v>
      </c>
      <c r="C430" s="138">
        <f>(100-D430)/100</f>
        <v>0.90400000000000003</v>
      </c>
      <c r="D430" s="138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0.94750000000000001</v>
      </c>
      <c r="J430" s="77">
        <v>0.94750000000000001</v>
      </c>
      <c r="K430" s="77">
        <v>0.96250000000000002</v>
      </c>
      <c r="L430" s="77">
        <v>0.95799999999999996</v>
      </c>
    </row>
    <row r="431" spans="1:14">
      <c r="A431" s="79" t="s">
        <v>658</v>
      </c>
      <c r="B431" s="138">
        <f>B427*0.3</f>
        <v>7.1999999999999993</v>
      </c>
      <c r="C431" s="138">
        <f>(100-D431)/100</f>
        <v>0.80799999999999994</v>
      </c>
      <c r="D431" s="138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0.86</v>
      </c>
      <c r="J431" s="77">
        <v>0.86</v>
      </c>
      <c r="K431" s="77">
        <v>0.9</v>
      </c>
      <c r="L431" s="77">
        <v>0.88800000000000001</v>
      </c>
    </row>
    <row r="432" spans="1:14">
      <c r="A432" s="55" t="s">
        <v>716</v>
      </c>
      <c r="B432" s="139">
        <v>24</v>
      </c>
      <c r="C432" s="139"/>
      <c r="D432" s="139">
        <v>64</v>
      </c>
      <c r="E432" s="81">
        <f t="shared" ref="E432:L432" si="114">1 - (E433) * (E434) * (E435) * (E436)</f>
        <v>0.26992902144000008</v>
      </c>
      <c r="F432" s="81">
        <f t="shared" si="114"/>
        <v>0.24964080064000005</v>
      </c>
      <c r="G432" s="81">
        <f>1 - (G433) * (G434) * (G435) * (G436)</f>
        <v>0.22896640000000001</v>
      </c>
      <c r="H432" s="81">
        <f t="shared" si="114"/>
        <v>0.23935214813999994</v>
      </c>
      <c r="I432" s="82">
        <f t="shared" si="114"/>
        <v>0.30936446464000011</v>
      </c>
      <c r="J432" s="82">
        <f t="shared" si="114"/>
        <v>0.30936446464000011</v>
      </c>
      <c r="K432" s="82">
        <f t="shared" si="114"/>
        <v>0.22896640000000001</v>
      </c>
      <c r="L432" s="82">
        <f t="shared" si="114"/>
        <v>0.30936446464000011</v>
      </c>
    </row>
    <row r="433" spans="1:14">
      <c r="A433" s="79" t="s">
        <v>655</v>
      </c>
      <c r="B433" s="138">
        <f>B432*0.15</f>
        <v>3.5999999999999996</v>
      </c>
      <c r="C433" s="138">
        <f>(100-D433)/100</f>
        <v>0.90400000000000003</v>
      </c>
      <c r="D433" s="138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0.96</v>
      </c>
      <c r="L433" s="77">
        <v>0.94399999999999995</v>
      </c>
    </row>
    <row r="434" spans="1:14">
      <c r="A434" s="79" t="s">
        <v>656</v>
      </c>
      <c r="B434" s="138">
        <f>B432*0.4</f>
        <v>9.6000000000000014</v>
      </c>
      <c r="C434" s="138">
        <f>(100-D434)/100</f>
        <v>0.74400000000000011</v>
      </c>
      <c r="D434" s="138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0.9</v>
      </c>
      <c r="L434" s="77">
        <v>0.86</v>
      </c>
    </row>
    <row r="435" spans="1:14">
      <c r="A435" s="79" t="s">
        <v>796</v>
      </c>
      <c r="B435" s="138">
        <f>B432*0.15</f>
        <v>3.5999999999999996</v>
      </c>
      <c r="C435" s="138">
        <f>(100-D435)/100</f>
        <v>0.90400000000000003</v>
      </c>
      <c r="D435" s="138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0.97</v>
      </c>
      <c r="L435" s="77">
        <v>0.95799999999999996</v>
      </c>
    </row>
    <row r="436" spans="1:14">
      <c r="A436" s="79" t="s">
        <v>658</v>
      </c>
      <c r="B436" s="138">
        <f>B432*0.3</f>
        <v>7.1999999999999993</v>
      </c>
      <c r="C436" s="138">
        <f>(100-D436)/100</f>
        <v>0.80799999999999994</v>
      </c>
      <c r="D436" s="138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0.92</v>
      </c>
      <c r="L436" s="77">
        <v>0.88800000000000001</v>
      </c>
    </row>
    <row r="437" spans="1:14">
      <c r="A437" s="141" t="s">
        <v>717</v>
      </c>
      <c r="B437" s="139">
        <v>24</v>
      </c>
      <c r="C437" s="139"/>
      <c r="D437" s="139">
        <v>64</v>
      </c>
      <c r="E437" s="81">
        <f t="shared" ref="E437:L437" si="115">1 - (E438) * (E439) * (E440) * (E441)</f>
        <v>0.26992902144000008</v>
      </c>
      <c r="F437" s="81">
        <f t="shared" si="115"/>
        <v>0.24964080064000005</v>
      </c>
      <c r="G437" s="81">
        <f>1 - (G438) * (G439) * (G440) * (G441)</f>
        <v>0.22896640000000001</v>
      </c>
      <c r="H437" s="81">
        <f t="shared" si="115"/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655</v>
      </c>
      <c r="B438" s="138">
        <f>B437*0.15</f>
        <v>3.5999999999999996</v>
      </c>
      <c r="C438" s="138">
        <f>(100-D438)/100</f>
        <v>0.90400000000000003</v>
      </c>
      <c r="D438" s="138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656</v>
      </c>
      <c r="B439" s="138">
        <f>B437*0.4</f>
        <v>9.6000000000000014</v>
      </c>
      <c r="C439" s="138">
        <f>(100-D439)/100</f>
        <v>0.74400000000000011</v>
      </c>
      <c r="D439" s="138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796</v>
      </c>
      <c r="B440" s="138">
        <f>B437*0.15</f>
        <v>3.5999999999999996</v>
      </c>
      <c r="C440" s="138">
        <f>(100-D440)/100</f>
        <v>0.90400000000000003</v>
      </c>
      <c r="D440" s="138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658</v>
      </c>
      <c r="B441" s="138">
        <f>B437*0.3</f>
        <v>7.1999999999999993</v>
      </c>
      <c r="C441" s="138">
        <f>(100-D441)/100</f>
        <v>0.80799999999999994</v>
      </c>
      <c r="D441" s="138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1" t="s">
        <v>986</v>
      </c>
      <c r="B442" s="139">
        <v>24</v>
      </c>
      <c r="C442" s="139"/>
      <c r="D442" s="139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0.27992968750000002</v>
      </c>
      <c r="J442" s="82">
        <f t="shared" si="117"/>
        <v>0.37480633750000003</v>
      </c>
      <c r="K442" s="82">
        <f t="shared" si="117"/>
        <v>0.30936446464000011</v>
      </c>
      <c r="L442" s="82">
        <f t="shared" si="117"/>
        <v>0.27992968750000002</v>
      </c>
    </row>
    <row r="443" spans="1:14">
      <c r="A443" s="79" t="s">
        <v>655</v>
      </c>
      <c r="B443" s="138">
        <f>B442*0.15</f>
        <v>3.5999999999999996</v>
      </c>
      <c r="C443" s="138">
        <f>(100-D443)/100</f>
        <v>0.90400000000000003</v>
      </c>
      <c r="D443" s="138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0.95</v>
      </c>
      <c r="J443" s="77">
        <v>0.93</v>
      </c>
      <c r="K443" s="77">
        <v>0.94399999999999995</v>
      </c>
      <c r="L443" s="77">
        <v>0.95</v>
      </c>
    </row>
    <row r="444" spans="1:14">
      <c r="A444" s="79" t="s">
        <v>656</v>
      </c>
      <c r="B444" s="138">
        <f>B442*0.4</f>
        <v>9.6000000000000014</v>
      </c>
      <c r="C444" s="138">
        <f>(100-D444)/100</f>
        <v>0.74400000000000011</v>
      </c>
      <c r="D444" s="138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0.875</v>
      </c>
      <c r="J444" s="77">
        <v>0.82499999999999996</v>
      </c>
      <c r="K444" s="77">
        <v>0.86</v>
      </c>
      <c r="L444" s="77">
        <v>0.875</v>
      </c>
    </row>
    <row r="445" spans="1:14">
      <c r="A445" s="79" t="s">
        <v>796</v>
      </c>
      <c r="B445" s="138">
        <f>B442*0.15</f>
        <v>3.5999999999999996</v>
      </c>
      <c r="C445" s="138">
        <f>(100-D445)/100</f>
        <v>0.90400000000000003</v>
      </c>
      <c r="D445" s="138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0.96250000000000002</v>
      </c>
      <c r="J445" s="77">
        <v>0.94750000000000001</v>
      </c>
      <c r="K445" s="77">
        <v>0.95799999999999996</v>
      </c>
      <c r="L445" s="77">
        <v>0.96250000000000002</v>
      </c>
    </row>
    <row r="446" spans="1:14">
      <c r="A446" s="79" t="s">
        <v>658</v>
      </c>
      <c r="B446" s="138">
        <f>B442*0.3</f>
        <v>7.1999999999999993</v>
      </c>
      <c r="C446" s="138">
        <f>(100-D446)/100</f>
        <v>0.80799999999999994</v>
      </c>
      <c r="D446" s="138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0.9</v>
      </c>
      <c r="J446" s="77">
        <v>0.86</v>
      </c>
      <c r="K446" s="77">
        <v>0.88800000000000001</v>
      </c>
      <c r="L446" s="77">
        <v>0.9</v>
      </c>
    </row>
    <row r="447" spans="1:14">
      <c r="A447" s="141" t="s">
        <v>1000</v>
      </c>
      <c r="B447" s="139">
        <v>24</v>
      </c>
      <c r="C447" s="139"/>
      <c r="D447" s="139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0.37480633750000003</v>
      </c>
      <c r="N447">
        <v>8</v>
      </c>
    </row>
    <row r="448" spans="1:14">
      <c r="A448" s="79" t="s">
        <v>655</v>
      </c>
      <c r="B448" s="138">
        <f>B447*0.15</f>
        <v>3.5999999999999996</v>
      </c>
      <c r="C448" s="138">
        <f>(100-D448)/100</f>
        <v>0.90400000000000003</v>
      </c>
      <c r="D448" s="138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0.93</v>
      </c>
      <c r="N448" s="62">
        <f>1-(N447*0.2)/100</f>
        <v>0.98399999999999999</v>
      </c>
    </row>
    <row r="449" spans="1:14">
      <c r="A449" s="79" t="s">
        <v>656</v>
      </c>
      <c r="B449" s="138">
        <f>B447*0.4</f>
        <v>9.6000000000000014</v>
      </c>
      <c r="C449" s="138">
        <f>(100-D449)/100</f>
        <v>0.74400000000000011</v>
      </c>
      <c r="D449" s="138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0.82499999999999996</v>
      </c>
      <c r="N449" s="62">
        <f>1-(N447*0.5)/100</f>
        <v>0.96</v>
      </c>
    </row>
    <row r="450" spans="1:14">
      <c r="A450" s="79" t="s">
        <v>796</v>
      </c>
      <c r="B450" s="138">
        <f>B447*0.15</f>
        <v>3.5999999999999996</v>
      </c>
      <c r="C450" s="138">
        <f>(100-D450)/100</f>
        <v>0.90400000000000003</v>
      </c>
      <c r="D450" s="138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0.94750000000000001</v>
      </c>
      <c r="N450" s="62">
        <f>1-(N447*0.15)/100</f>
        <v>0.98799999999999999</v>
      </c>
    </row>
    <row r="451" spans="1:14">
      <c r="A451" s="79" t="s">
        <v>658</v>
      </c>
      <c r="B451" s="138">
        <f>B447*0.3</f>
        <v>7.1999999999999993</v>
      </c>
      <c r="C451" s="138">
        <f>(100-D451)/100</f>
        <v>0.80799999999999994</v>
      </c>
      <c r="D451" s="138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0.86</v>
      </c>
      <c r="N451" s="62">
        <f>1-(N447*0.4)/100</f>
        <v>0.96799999999999997</v>
      </c>
    </row>
    <row r="452" spans="1:14">
      <c r="A452" s="141" t="s">
        <v>1012</v>
      </c>
      <c r="B452" s="139">
        <v>24</v>
      </c>
      <c r="C452" s="139"/>
      <c r="D452" s="139">
        <v>64</v>
      </c>
      <c r="E452" s="81">
        <f t="shared" ref="E452:F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ref="H452:L452" si="121">1 - (H453) * (H454) * (H455) * (H456)</f>
        <v>0.23935214813999994</v>
      </c>
      <c r="I452" s="82">
        <f t="shared" si="121"/>
        <v>0.30936446464000011</v>
      </c>
      <c r="J452" s="82">
        <f t="shared" si="121"/>
        <v>0.30936446464000011</v>
      </c>
      <c r="K452" s="82">
        <f t="shared" si="121"/>
        <v>0.30936446464000011</v>
      </c>
      <c r="L452" s="82">
        <f t="shared" si="121"/>
        <v>0.30936446464000011</v>
      </c>
    </row>
    <row r="453" spans="1:14">
      <c r="A453" s="79" t="s">
        <v>655</v>
      </c>
      <c r="B453" s="138">
        <f>B452*0.15</f>
        <v>3.5999999999999996</v>
      </c>
      <c r="C453" s="138">
        <f>(100-D453)/100</f>
        <v>0.90400000000000003</v>
      </c>
      <c r="D453" s="138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0.94399999999999995</v>
      </c>
      <c r="L453" s="77">
        <v>0.94399999999999995</v>
      </c>
    </row>
    <row r="454" spans="1:14">
      <c r="A454" s="79" t="s">
        <v>656</v>
      </c>
      <c r="B454" s="138">
        <f>B452*0.4</f>
        <v>9.6000000000000014</v>
      </c>
      <c r="C454" s="138">
        <f>(100-D454)/100</f>
        <v>0.74400000000000011</v>
      </c>
      <c r="D454" s="138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0.86</v>
      </c>
      <c r="L454" s="77">
        <v>0.86</v>
      </c>
    </row>
    <row r="455" spans="1:14">
      <c r="A455" s="79" t="s">
        <v>796</v>
      </c>
      <c r="B455" s="138">
        <f>B452*0.15</f>
        <v>3.5999999999999996</v>
      </c>
      <c r="C455" s="138">
        <f>(100-D455)/100</f>
        <v>0.90400000000000003</v>
      </c>
      <c r="D455" s="138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0.95799999999999996</v>
      </c>
      <c r="L455" s="77">
        <v>0.95799999999999996</v>
      </c>
    </row>
    <row r="456" spans="1:14">
      <c r="A456" s="79" t="s">
        <v>658</v>
      </c>
      <c r="B456" s="138">
        <f>B452*0.3</f>
        <v>7.1999999999999993</v>
      </c>
      <c r="C456" s="138">
        <f>(100-D456)/100</f>
        <v>0.80799999999999994</v>
      </c>
      <c r="D456" s="138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0.88800000000000001</v>
      </c>
      <c r="L456" s="77">
        <v>0.88800000000000001</v>
      </c>
    </row>
    <row r="457" spans="1:14">
      <c r="A457" s="55" t="s">
        <v>718</v>
      </c>
      <c r="B457" s="139">
        <v>24</v>
      </c>
      <c r="C457" s="139"/>
      <c r="D457" s="139">
        <v>64</v>
      </c>
      <c r="E457" s="81">
        <f t="shared" ref="E457:L457" si="122">1 - (E458) * (E459) * (E460) * (E461)</f>
        <v>0.26992902144000008</v>
      </c>
      <c r="F457" s="81">
        <f t="shared" si="122"/>
        <v>0.24964080064000005</v>
      </c>
      <c r="G457" s="81">
        <f>1 - (G458) * (G459) * (G460) * (G461)</f>
        <v>0.22896640000000001</v>
      </c>
      <c r="H457" s="81">
        <f t="shared" si="122"/>
        <v>0.23935214813999994</v>
      </c>
      <c r="I457" s="82">
        <f t="shared" si="122"/>
        <v>0.30936446464000011</v>
      </c>
      <c r="J457" s="82">
        <f t="shared" si="122"/>
        <v>0.30936446464000011</v>
      </c>
      <c r="K457" s="82">
        <f t="shared" si="122"/>
        <v>0.27992968750000002</v>
      </c>
      <c r="L457" s="82">
        <f t="shared" si="122"/>
        <v>0.30936446464000011</v>
      </c>
    </row>
    <row r="458" spans="1:14">
      <c r="A458" s="79" t="s">
        <v>655</v>
      </c>
      <c r="B458" s="138">
        <f>B457*0.15</f>
        <v>3.5999999999999996</v>
      </c>
      <c r="C458" s="138">
        <f>(100-D458)/100</f>
        <v>0.90400000000000003</v>
      </c>
      <c r="D458" s="138">
        <f>D457*0.15</f>
        <v>9.6</v>
      </c>
      <c r="E458" s="77">
        <v>0.95199999999999996</v>
      </c>
      <c r="F458" s="77">
        <v>0.95599999999999996</v>
      </c>
      <c r="G458" s="77">
        <v>0.96</v>
      </c>
      <c r="H458" s="77">
        <v>0.95799999999999996</v>
      </c>
      <c r="I458" s="77">
        <v>0.94399999999999995</v>
      </c>
      <c r="J458" s="77">
        <v>0.94399999999999995</v>
      </c>
      <c r="K458" s="77">
        <v>0.95</v>
      </c>
      <c r="L458" s="77">
        <v>0.94399999999999995</v>
      </c>
    </row>
    <row r="459" spans="1:14">
      <c r="A459" s="79" t="s">
        <v>656</v>
      </c>
      <c r="B459" s="138">
        <f>B457*0.4</f>
        <v>9.6000000000000014</v>
      </c>
      <c r="C459" s="138">
        <f>(100-D459)/100</f>
        <v>0.74400000000000011</v>
      </c>
      <c r="D459" s="138">
        <f>D457*0.4</f>
        <v>25.6</v>
      </c>
      <c r="E459" s="77">
        <v>0.88</v>
      </c>
      <c r="F459" s="77">
        <v>0.89</v>
      </c>
      <c r="G459" s="77">
        <v>0.9</v>
      </c>
      <c r="H459" s="77">
        <v>0.89500000000000002</v>
      </c>
      <c r="I459" s="77">
        <v>0.86</v>
      </c>
      <c r="J459" s="77">
        <v>0.86</v>
      </c>
      <c r="K459" s="77">
        <v>0.875</v>
      </c>
      <c r="L459" s="77">
        <v>0.86</v>
      </c>
    </row>
    <row r="460" spans="1:14">
      <c r="A460" s="79" t="s">
        <v>796</v>
      </c>
      <c r="B460" s="138">
        <f>B457*0.15</f>
        <v>3.5999999999999996</v>
      </c>
      <c r="C460" s="138">
        <f>(100-D460)/100</f>
        <v>0.90400000000000003</v>
      </c>
      <c r="D460" s="138">
        <f>D457*0.15</f>
        <v>9.6</v>
      </c>
      <c r="E460" s="77">
        <v>0.96399999999999997</v>
      </c>
      <c r="F460" s="77">
        <v>0.96699999999999997</v>
      </c>
      <c r="G460" s="77">
        <v>0.97</v>
      </c>
      <c r="H460" s="77">
        <v>0.96850000000000003</v>
      </c>
      <c r="I460" s="77">
        <v>0.95799999999999996</v>
      </c>
      <c r="J460" s="77">
        <v>0.95799999999999996</v>
      </c>
      <c r="K460" s="77">
        <v>0.96250000000000002</v>
      </c>
      <c r="L460" s="77">
        <v>0.95799999999999996</v>
      </c>
    </row>
    <row r="461" spans="1:14">
      <c r="A461" s="79" t="s">
        <v>658</v>
      </c>
      <c r="B461" s="138">
        <f>B457*0.3</f>
        <v>7.1999999999999993</v>
      </c>
      <c r="C461" s="138">
        <f>(100-D461)/100</f>
        <v>0.80799999999999994</v>
      </c>
      <c r="D461" s="138">
        <f>D457*0.3</f>
        <v>19.2</v>
      </c>
      <c r="E461" s="77">
        <v>0.90400000000000003</v>
      </c>
      <c r="F461" s="77">
        <v>0.91200000000000003</v>
      </c>
      <c r="G461" s="77">
        <v>0.92</v>
      </c>
      <c r="H461" s="77">
        <v>0.91600000000000004</v>
      </c>
      <c r="I461" s="77">
        <v>0.88800000000000001</v>
      </c>
      <c r="J461" s="77">
        <v>0.88800000000000001</v>
      </c>
      <c r="K461" s="77">
        <v>0.9</v>
      </c>
      <c r="L461" s="77">
        <v>0.88800000000000001</v>
      </c>
    </row>
    <row r="462" spans="1:14">
      <c r="A462" s="55" t="s">
        <v>719</v>
      </c>
      <c r="B462" s="139">
        <v>23</v>
      </c>
      <c r="C462" s="139"/>
      <c r="D462" s="139">
        <v>63</v>
      </c>
      <c r="E462" s="81">
        <f t="shared" ref="E462:L462" si="123">1 - (E463) * (E464) * (E465) * (E466)</f>
        <v>0.25983290853999996</v>
      </c>
      <c r="F462" s="81">
        <f t="shared" si="123"/>
        <v>0.23935214813999994</v>
      </c>
      <c r="G462" s="81">
        <f>1 - (G463) * (G464) * (G465) * (G466)</f>
        <v>0.21848300373999996</v>
      </c>
      <c r="H462" s="81">
        <f t="shared" si="123"/>
        <v>0.22896640000000001</v>
      </c>
      <c r="I462" s="82">
        <f t="shared" si="123"/>
        <v>0.37480633750000003</v>
      </c>
      <c r="J462" s="82">
        <f t="shared" si="123"/>
        <v>0.41885439999999996</v>
      </c>
      <c r="K462" s="82">
        <f t="shared" si="123"/>
        <v>0.30936446464000011</v>
      </c>
      <c r="L462" s="82">
        <f t="shared" si="123"/>
        <v>0.35656423374000001</v>
      </c>
    </row>
    <row r="463" spans="1:14">
      <c r="A463" s="79" t="s">
        <v>655</v>
      </c>
      <c r="B463" s="138">
        <f>B462*0.15</f>
        <v>3.4499999999999997</v>
      </c>
      <c r="C463" s="138">
        <f>(100-D463)/100</f>
        <v>0.90549999999999997</v>
      </c>
      <c r="D463" s="138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0.93</v>
      </c>
      <c r="J463" s="77">
        <v>0.92</v>
      </c>
      <c r="K463" s="77">
        <v>0.94399999999999995</v>
      </c>
      <c r="L463" s="77">
        <v>0.93400000000000005</v>
      </c>
    </row>
    <row r="464" spans="1:14">
      <c r="A464" s="79" t="s">
        <v>656</v>
      </c>
      <c r="B464" s="138">
        <f>B462*0.4</f>
        <v>9.2000000000000011</v>
      </c>
      <c r="C464" s="138">
        <f>(100-D464)/100</f>
        <v>0.748</v>
      </c>
      <c r="D464" s="138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0.82499999999999996</v>
      </c>
      <c r="J464" s="77">
        <v>0.8</v>
      </c>
      <c r="K464" s="77">
        <v>0.86</v>
      </c>
      <c r="L464" s="77">
        <v>0.83499999999999996</v>
      </c>
    </row>
    <row r="465" spans="1:12">
      <c r="A465" s="79" t="s">
        <v>796</v>
      </c>
      <c r="B465" s="138">
        <f>B462*0.15</f>
        <v>3.4499999999999997</v>
      </c>
      <c r="C465" s="138">
        <f>(100-D465)/100</f>
        <v>0.90549999999999997</v>
      </c>
      <c r="D465" s="138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0.94750000000000001</v>
      </c>
      <c r="J465" s="77">
        <v>0.94</v>
      </c>
      <c r="K465" s="77">
        <v>0.95799999999999996</v>
      </c>
      <c r="L465" s="77">
        <v>0.95050000000000001</v>
      </c>
    </row>
    <row r="466" spans="1:12">
      <c r="A466" s="79" t="s">
        <v>658</v>
      </c>
      <c r="B466" s="138">
        <f>B462*0.3</f>
        <v>6.8999999999999995</v>
      </c>
      <c r="C466" s="138">
        <f>(100-D466)/100</f>
        <v>0.81099999999999994</v>
      </c>
      <c r="D466" s="138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0.86</v>
      </c>
      <c r="J466" s="77">
        <v>0.84</v>
      </c>
      <c r="K466" s="77">
        <v>0.88800000000000001</v>
      </c>
      <c r="L466" s="77">
        <v>0.86799999999999999</v>
      </c>
    </row>
    <row r="467" spans="1:12">
      <c r="A467" s="55" t="s">
        <v>1010</v>
      </c>
      <c r="B467" s="139">
        <v>23</v>
      </c>
      <c r="C467" s="139"/>
      <c r="D467" s="139">
        <v>63</v>
      </c>
      <c r="E467" s="81">
        <f t="shared" ref="E467:F467" si="124">1 - (E468) * (E469) * (E470) * (E471)</f>
        <v>0.25983290853999996</v>
      </c>
      <c r="F467" s="81">
        <f t="shared" si="124"/>
        <v>0.23935214813999994</v>
      </c>
      <c r="G467" s="81">
        <f>1 - (G468) * (G469) * (G470) * (G471)</f>
        <v>0.21848300373999996</v>
      </c>
      <c r="H467" s="81">
        <f t="shared" ref="H467:L467" si="125">1 - (H468) * (H469) * (H470) * (H471)</f>
        <v>0.22896640000000001</v>
      </c>
      <c r="I467" s="82">
        <f t="shared" si="125"/>
        <v>0.50049999999999994</v>
      </c>
      <c r="J467" s="82">
        <f t="shared" si="125"/>
        <v>0.30936446464000011</v>
      </c>
      <c r="K467" s="82">
        <f t="shared" si="125"/>
        <v>0.30936446464000011</v>
      </c>
      <c r="L467" s="82">
        <f t="shared" si="125"/>
        <v>0.30936446464000011</v>
      </c>
    </row>
    <row r="468" spans="1:12">
      <c r="A468" s="79" t="s">
        <v>655</v>
      </c>
      <c r="B468" s="138">
        <f>B467*0.15</f>
        <v>3.4499999999999997</v>
      </c>
      <c r="C468" s="138">
        <f>(100-D468)/100</f>
        <v>0.90549999999999997</v>
      </c>
      <c r="D468" s="138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</v>
      </c>
      <c r="J468" s="77">
        <v>0.94399999999999995</v>
      </c>
      <c r="K468" s="77">
        <v>0.94399999999999995</v>
      </c>
      <c r="L468" s="77">
        <v>0.94399999999999995</v>
      </c>
    </row>
    <row r="469" spans="1:12">
      <c r="A469" s="79" t="s">
        <v>656</v>
      </c>
      <c r="B469" s="138">
        <f>B467*0.4</f>
        <v>9.2000000000000011</v>
      </c>
      <c r="C469" s="138">
        <f>(100-D469)/100</f>
        <v>0.748</v>
      </c>
      <c r="D469" s="138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0.75</v>
      </c>
      <c r="J469" s="77">
        <v>0.86</v>
      </c>
      <c r="K469" s="77">
        <v>0.86</v>
      </c>
      <c r="L469" s="77">
        <v>0.86</v>
      </c>
    </row>
    <row r="470" spans="1:12">
      <c r="A470" s="79" t="s">
        <v>796</v>
      </c>
      <c r="B470" s="138">
        <f>B467*0.15</f>
        <v>3.4499999999999997</v>
      </c>
      <c r="C470" s="138">
        <f>(100-D470)/100</f>
        <v>0.90549999999999997</v>
      </c>
      <c r="D470" s="138">
        <f>D467*0.15</f>
        <v>9.4499999999999993</v>
      </c>
      <c r="E470" s="77">
        <v>0.96550000000000002</v>
      </c>
      <c r="F470" s="77">
        <v>0.96850000000000003</v>
      </c>
      <c r="G470" s="77">
        <v>0.97150000000000003</v>
      </c>
      <c r="H470" s="77">
        <v>0.97</v>
      </c>
      <c r="I470" s="77">
        <v>0.92500000000000004</v>
      </c>
      <c r="J470" s="77">
        <v>0.95799999999999996</v>
      </c>
      <c r="K470" s="77">
        <v>0.95799999999999996</v>
      </c>
      <c r="L470" s="77">
        <v>0.95799999999999996</v>
      </c>
    </row>
    <row r="471" spans="1:12">
      <c r="A471" s="79" t="s">
        <v>658</v>
      </c>
      <c r="B471" s="138">
        <f>B467*0.3</f>
        <v>6.8999999999999995</v>
      </c>
      <c r="C471" s="138">
        <f>(100-D471)/100</f>
        <v>0.81099999999999994</v>
      </c>
      <c r="D471" s="138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</v>
      </c>
      <c r="J471" s="77">
        <v>0.88800000000000001</v>
      </c>
      <c r="K471" s="77">
        <v>0.88800000000000001</v>
      </c>
      <c r="L471" s="77">
        <v>0.88800000000000001</v>
      </c>
    </row>
    <row r="472" spans="1:12">
      <c r="A472" s="141" t="s">
        <v>720</v>
      </c>
      <c r="B472" s="139">
        <v>23</v>
      </c>
      <c r="C472" s="139"/>
      <c r="D472" s="139">
        <v>63</v>
      </c>
      <c r="E472" s="81">
        <f t="shared" ref="E472:L472" si="126">1 - (E473) * (E474) * (E475) * (E476)</f>
        <v>0.25293337065999999</v>
      </c>
      <c r="F472" s="81">
        <f t="shared" si="126"/>
        <v>0.2322836600999999</v>
      </c>
      <c r="G472" s="81">
        <f>1 - (G473) * (G474) * (G475) * (G476)</f>
        <v>0.21124301098000009</v>
      </c>
      <c r="H472" s="81">
        <f t="shared" si="126"/>
        <v>0.22181247999999998</v>
      </c>
      <c r="I472" s="82">
        <f t="shared" si="126"/>
        <v>0.30936446464000011</v>
      </c>
      <c r="J472" s="82">
        <f t="shared" si="126"/>
        <v>0.27992968750000002</v>
      </c>
      <c r="K472" s="82">
        <f t="shared" si="126"/>
        <v>0.22896640000000001</v>
      </c>
      <c r="L472" s="82">
        <f t="shared" si="126"/>
        <v>0.30936446464000011</v>
      </c>
    </row>
    <row r="473" spans="1:12">
      <c r="A473" s="79" t="s">
        <v>655</v>
      </c>
      <c r="B473" s="138">
        <f>B472*0.15</f>
        <v>3.4499999999999997</v>
      </c>
      <c r="C473" s="138">
        <f>(100-D473)/100</f>
        <v>0.90549999999999997</v>
      </c>
      <c r="D473" s="138">
        <f>D472*0.15</f>
        <v>9.4499999999999993</v>
      </c>
      <c r="E473" s="77">
        <v>0.95399999999999996</v>
      </c>
      <c r="F473" s="77">
        <v>0.95799999999999996</v>
      </c>
      <c r="G473" s="77">
        <v>0.96199999999999997</v>
      </c>
      <c r="H473" s="77">
        <v>0.96</v>
      </c>
      <c r="I473" s="77">
        <v>0.94399999999999995</v>
      </c>
      <c r="J473" s="77">
        <v>0.95</v>
      </c>
      <c r="K473" s="77">
        <v>0.96</v>
      </c>
      <c r="L473" s="77">
        <v>0.94399999999999995</v>
      </c>
    </row>
    <row r="474" spans="1:12">
      <c r="A474" s="79" t="s">
        <v>656</v>
      </c>
      <c r="B474" s="138">
        <f>B472*0.4</f>
        <v>9.2000000000000011</v>
      </c>
      <c r="C474" s="138">
        <f>(100-D474)/100</f>
        <v>0.748</v>
      </c>
      <c r="D474" s="138">
        <f>D472*0.4</f>
        <v>25.200000000000003</v>
      </c>
      <c r="E474" s="77">
        <v>0.88500000000000001</v>
      </c>
      <c r="F474" s="77">
        <v>0.89500000000000002</v>
      </c>
      <c r="G474" s="77">
        <v>0.90500000000000003</v>
      </c>
      <c r="H474" s="77">
        <v>0.9</v>
      </c>
      <c r="I474" s="77">
        <v>0.86</v>
      </c>
      <c r="J474" s="77">
        <v>0.875</v>
      </c>
      <c r="K474" s="77">
        <v>0.9</v>
      </c>
      <c r="L474" s="77">
        <v>0.86</v>
      </c>
    </row>
    <row r="475" spans="1:12">
      <c r="A475" s="79" t="s">
        <v>796</v>
      </c>
      <c r="B475" s="138">
        <f>B472*0.15</f>
        <v>3.4499999999999997</v>
      </c>
      <c r="C475" s="138">
        <f>(100-D475)/100</f>
        <v>0.90549999999999997</v>
      </c>
      <c r="D475" s="138">
        <f>D472*0.15</f>
        <v>9.4499999999999993</v>
      </c>
      <c r="E475" s="77">
        <v>0.97450000000000003</v>
      </c>
      <c r="F475" s="77">
        <v>0.97750000000000004</v>
      </c>
      <c r="G475" s="77">
        <v>0.98050000000000004</v>
      </c>
      <c r="H475" s="77">
        <v>0.97899999999999998</v>
      </c>
      <c r="I475" s="77">
        <v>0.95799999999999996</v>
      </c>
      <c r="J475" s="77">
        <v>0.96250000000000002</v>
      </c>
      <c r="K475" s="77">
        <v>0.97</v>
      </c>
      <c r="L475" s="77">
        <v>0.95799999999999996</v>
      </c>
    </row>
    <row r="476" spans="1:12">
      <c r="A476" s="79" t="s">
        <v>658</v>
      </c>
      <c r="B476" s="138">
        <f>B472*0.3</f>
        <v>6.8999999999999995</v>
      </c>
      <c r="C476" s="138">
        <f>(100-D476)/100</f>
        <v>0.81099999999999994</v>
      </c>
      <c r="D476" s="138">
        <f>D472*0.3</f>
        <v>18.899999999999999</v>
      </c>
      <c r="E476" s="77">
        <v>0.90800000000000003</v>
      </c>
      <c r="F476" s="77">
        <v>0.91600000000000004</v>
      </c>
      <c r="G476" s="77">
        <v>0.92399999999999993</v>
      </c>
      <c r="H476" s="77">
        <v>0.92</v>
      </c>
      <c r="I476" s="77">
        <v>0.88800000000000001</v>
      </c>
      <c r="J476" s="77">
        <v>0.9</v>
      </c>
      <c r="K476" s="77">
        <v>0.92</v>
      </c>
      <c r="L476" s="77">
        <v>0.88800000000000001</v>
      </c>
    </row>
    <row r="477" spans="1:12">
      <c r="A477" s="55" t="s">
        <v>721</v>
      </c>
      <c r="B477" s="139">
        <v>22</v>
      </c>
      <c r="C477" s="139"/>
      <c r="D477" s="139">
        <v>62</v>
      </c>
      <c r="E477" s="81">
        <f t="shared" ref="E477:L477" si="127">1 - (E478) * (E479) * (E480) * (E481)</f>
        <v>0.24964080064000005</v>
      </c>
      <c r="F477" s="81">
        <f t="shared" si="127"/>
        <v>0.22896640000000001</v>
      </c>
      <c r="G477" s="81">
        <f>1 - (G478) * (G479) * (G480) * (G481)</f>
        <v>0.20790140544000002</v>
      </c>
      <c r="H477" s="81">
        <f t="shared" si="127"/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0.22896640000000001</v>
      </c>
      <c r="L477" s="82">
        <f t="shared" si="127"/>
        <v>0.41885439999999996</v>
      </c>
    </row>
    <row r="478" spans="1:12">
      <c r="A478" s="79" t="s">
        <v>655</v>
      </c>
      <c r="B478" s="138">
        <f>B477*0.15</f>
        <v>3.3</v>
      </c>
      <c r="C478" s="138">
        <f>(100-D478)/100</f>
        <v>0.90700000000000003</v>
      </c>
      <c r="D478" s="138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0.96</v>
      </c>
      <c r="L478" s="77">
        <v>0.92</v>
      </c>
    </row>
    <row r="479" spans="1:12">
      <c r="A479" s="79" t="s">
        <v>656</v>
      </c>
      <c r="B479" s="138">
        <f>B477*0.4</f>
        <v>8.8000000000000007</v>
      </c>
      <c r="C479" s="138">
        <f>(100-D479)/100</f>
        <v>0.752</v>
      </c>
      <c r="D479" s="138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0.9</v>
      </c>
      <c r="L479" s="77">
        <v>0.8</v>
      </c>
    </row>
    <row r="480" spans="1:12">
      <c r="A480" s="79" t="s">
        <v>796</v>
      </c>
      <c r="B480" s="138">
        <f>B477*0.15</f>
        <v>3.3</v>
      </c>
      <c r="C480" s="138">
        <f>(100-D480)/100</f>
        <v>0.90700000000000003</v>
      </c>
      <c r="D480" s="138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0.97</v>
      </c>
      <c r="L480" s="77">
        <v>0.94</v>
      </c>
    </row>
    <row r="481" spans="1:12">
      <c r="A481" s="79" t="s">
        <v>658</v>
      </c>
      <c r="B481" s="138">
        <f>B477*0.3</f>
        <v>6.6</v>
      </c>
      <c r="C481" s="138">
        <f>(100-D481)/100</f>
        <v>0.81400000000000006</v>
      </c>
      <c r="D481" s="138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0.92</v>
      </c>
      <c r="L481" s="77">
        <v>0.84</v>
      </c>
    </row>
    <row r="482" spans="1:12">
      <c r="A482" s="55" t="s">
        <v>959</v>
      </c>
      <c r="B482" s="139">
        <v>22</v>
      </c>
      <c r="C482" s="139"/>
      <c r="D482" s="139">
        <v>62</v>
      </c>
      <c r="E482" s="81">
        <f t="shared" ref="E482:F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ref="H482:L482" si="129">1 - (H483) * (H484) * (H485) * (H486)</f>
        <v>0.21848300373999996</v>
      </c>
      <c r="I482" s="82">
        <f t="shared" si="129"/>
        <v>0.30936446464000011</v>
      </c>
      <c r="J482" s="82">
        <f t="shared" si="129"/>
        <v>0.41885439999999996</v>
      </c>
      <c r="K482" s="82">
        <f t="shared" si="129"/>
        <v>0.30936446464000011</v>
      </c>
      <c r="L482" s="82">
        <f t="shared" si="129"/>
        <v>0.30936446464000011</v>
      </c>
    </row>
    <row r="483" spans="1:12">
      <c r="A483" s="79" t="s">
        <v>655</v>
      </c>
      <c r="B483" s="138">
        <f>B482*0.15</f>
        <v>3.3</v>
      </c>
      <c r="C483" s="138">
        <f>(100-D483)/100</f>
        <v>0.90700000000000003</v>
      </c>
      <c r="D483" s="138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0.94399999999999995</v>
      </c>
      <c r="J483" s="77">
        <v>0.92</v>
      </c>
      <c r="K483" s="77">
        <v>0.94399999999999995</v>
      </c>
      <c r="L483" s="77">
        <v>0.94399999999999995</v>
      </c>
    </row>
    <row r="484" spans="1:12">
      <c r="A484" s="79" t="s">
        <v>656</v>
      </c>
      <c r="B484" s="138">
        <f>B482*0.4</f>
        <v>8.8000000000000007</v>
      </c>
      <c r="C484" s="138">
        <f>(100-D484)/100</f>
        <v>0.752</v>
      </c>
      <c r="D484" s="138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0.86</v>
      </c>
      <c r="J484" s="77">
        <v>0.8</v>
      </c>
      <c r="K484" s="77">
        <v>0.86</v>
      </c>
      <c r="L484" s="77">
        <v>0.86</v>
      </c>
    </row>
    <row r="485" spans="1:12">
      <c r="A485" s="79" t="s">
        <v>796</v>
      </c>
      <c r="B485" s="138">
        <f>B482*0.15</f>
        <v>3.3</v>
      </c>
      <c r="C485" s="138">
        <f>(100-D485)/100</f>
        <v>0.90700000000000003</v>
      </c>
      <c r="D485" s="138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0.95799999999999996</v>
      </c>
      <c r="J485" s="77">
        <v>0.94</v>
      </c>
      <c r="K485" s="77">
        <v>0.95799999999999996</v>
      </c>
      <c r="L485" s="77">
        <v>0.95799999999999996</v>
      </c>
    </row>
    <row r="486" spans="1:12">
      <c r="A486" s="79" t="s">
        <v>658</v>
      </c>
      <c r="B486" s="138">
        <f>B482*0.3</f>
        <v>6.6</v>
      </c>
      <c r="C486" s="138">
        <f>(100-D486)/100</f>
        <v>0.81400000000000006</v>
      </c>
      <c r="D486" s="138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0.88800000000000001</v>
      </c>
      <c r="J486" s="77">
        <v>0.84</v>
      </c>
      <c r="K486" s="77">
        <v>0.88800000000000001</v>
      </c>
      <c r="L486" s="77">
        <v>0.88800000000000001</v>
      </c>
    </row>
    <row r="487" spans="1:12">
      <c r="A487" s="55" t="s">
        <v>722</v>
      </c>
      <c r="B487" s="139">
        <v>22</v>
      </c>
      <c r="C487" s="139"/>
      <c r="D487" s="139">
        <v>62</v>
      </c>
      <c r="E487" s="81">
        <f t="shared" ref="E487:L487" si="130">1 - (E488) * (E489) * (E490) * (E491)</f>
        <v>0.24964080064000005</v>
      </c>
      <c r="F487" s="81">
        <f t="shared" si="130"/>
        <v>0.22896640000000001</v>
      </c>
      <c r="G487" s="81">
        <f>1 - (G488) * (G489) * (G490) * (G491)</f>
        <v>0.20790140544000002</v>
      </c>
      <c r="H487" s="81">
        <f t="shared" si="130"/>
        <v>0.21848300373999996</v>
      </c>
      <c r="I487" s="82">
        <f t="shared" si="130"/>
        <v>0.22896640000000001</v>
      </c>
      <c r="J487" s="82">
        <f t="shared" si="130"/>
        <v>0.22896640000000001</v>
      </c>
      <c r="K487" s="82">
        <f t="shared" si="130"/>
        <v>0.35656423374000001</v>
      </c>
      <c r="L487" s="82">
        <f t="shared" si="130"/>
        <v>0.35656423374000001</v>
      </c>
    </row>
    <row r="488" spans="1:12">
      <c r="A488" s="79" t="s">
        <v>655</v>
      </c>
      <c r="B488" s="138">
        <f>B487*0.15</f>
        <v>3.3</v>
      </c>
      <c r="C488" s="138">
        <f>(100-D488)/100</f>
        <v>0.90700000000000003</v>
      </c>
      <c r="D488" s="138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0.93400000000000005</v>
      </c>
      <c r="L488" s="77">
        <v>0.93400000000000005</v>
      </c>
    </row>
    <row r="489" spans="1:12">
      <c r="A489" s="79" t="s">
        <v>656</v>
      </c>
      <c r="B489" s="138">
        <f>B487*0.4</f>
        <v>8.8000000000000007</v>
      </c>
      <c r="C489" s="138">
        <f>(100-D489)/100</f>
        <v>0.752</v>
      </c>
      <c r="D489" s="138">
        <f>D487*0.4</f>
        <v>24.8</v>
      </c>
      <c r="E489" s="77">
        <v>0.89</v>
      </c>
      <c r="F489" s="77">
        <v>0.9</v>
      </c>
      <c r="G489" s="77">
        <v>0.91</v>
      </c>
      <c r="H489" s="77">
        <v>0.90500000000000003</v>
      </c>
      <c r="I489" s="77">
        <v>0.9</v>
      </c>
      <c r="J489" s="77">
        <v>0.9</v>
      </c>
      <c r="K489" s="77">
        <v>0.83499999999999996</v>
      </c>
      <c r="L489" s="77">
        <v>0.83499999999999996</v>
      </c>
    </row>
    <row r="490" spans="1:12">
      <c r="A490" s="79" t="s">
        <v>796</v>
      </c>
      <c r="B490" s="138">
        <f>B487*0.15</f>
        <v>3.3</v>
      </c>
      <c r="C490" s="138">
        <f>(100-D490)/100</f>
        <v>0.90700000000000003</v>
      </c>
      <c r="D490" s="138">
        <f>D487*0.15</f>
        <v>9.2999999999999989</v>
      </c>
      <c r="E490" s="77">
        <v>0.96699999999999997</v>
      </c>
      <c r="F490" s="77">
        <v>0.97</v>
      </c>
      <c r="G490" s="77">
        <v>0.97299999999999998</v>
      </c>
      <c r="H490" s="77">
        <v>0.97150000000000003</v>
      </c>
      <c r="I490" s="77">
        <v>0.97</v>
      </c>
      <c r="J490" s="77">
        <v>0.97</v>
      </c>
      <c r="K490" s="77">
        <v>0.95050000000000001</v>
      </c>
      <c r="L490" s="77">
        <v>0.95050000000000001</v>
      </c>
    </row>
    <row r="491" spans="1:12">
      <c r="A491" s="79" t="s">
        <v>658</v>
      </c>
      <c r="B491" s="138">
        <f>B487*0.3</f>
        <v>6.6</v>
      </c>
      <c r="C491" s="138">
        <f>(100-D491)/100</f>
        <v>0.81400000000000006</v>
      </c>
      <c r="D491" s="138">
        <f>D487*0.3</f>
        <v>18.599999999999998</v>
      </c>
      <c r="E491" s="77">
        <v>0.91200000000000003</v>
      </c>
      <c r="F491" s="77">
        <v>0.92</v>
      </c>
      <c r="G491" s="77">
        <v>0.92799999999999994</v>
      </c>
      <c r="H491" s="77">
        <v>0.92399999999999993</v>
      </c>
      <c r="I491" s="77">
        <v>0.92</v>
      </c>
      <c r="J491" s="77">
        <v>0.92</v>
      </c>
      <c r="K491" s="77">
        <v>0.86799999999999999</v>
      </c>
      <c r="L491" s="77">
        <v>0.86799999999999999</v>
      </c>
    </row>
    <row r="492" spans="1:12">
      <c r="A492" s="55" t="s">
        <v>788</v>
      </c>
      <c r="B492" s="139">
        <v>22</v>
      </c>
      <c r="C492" s="139"/>
      <c r="D492" s="139">
        <v>62</v>
      </c>
      <c r="E492" s="81">
        <f t="shared" ref="E492:L494" si="131">1 - (E493)</f>
        <v>4.4000000000000039E-2</v>
      </c>
      <c r="F492" s="81">
        <f t="shared" si="131"/>
        <v>4.0000000000000036E-2</v>
      </c>
      <c r="G492" s="81">
        <f t="shared" si="131"/>
        <v>3.6000000000000032E-2</v>
      </c>
      <c r="H492" s="81">
        <f t="shared" si="131"/>
        <v>3.8000000000000034E-2</v>
      </c>
      <c r="I492" s="82">
        <f t="shared" si="131"/>
        <v>4.0000000000000036E-2</v>
      </c>
      <c r="J492" s="82">
        <f t="shared" si="131"/>
        <v>4.0000000000000036E-2</v>
      </c>
      <c r="K492" s="82">
        <f t="shared" si="131"/>
        <v>4.0000000000000036E-2</v>
      </c>
      <c r="L492" s="82">
        <f t="shared" si="131"/>
        <v>9.9999999999999978E-2</v>
      </c>
    </row>
    <row r="493" spans="1:12">
      <c r="A493" s="79" t="s">
        <v>655</v>
      </c>
      <c r="B493" s="138">
        <f>B492*0.15</f>
        <v>3.3</v>
      </c>
      <c r="C493" s="138">
        <f>(100-D493)/100</f>
        <v>0.90700000000000003</v>
      </c>
      <c r="D493" s="138">
        <f>D492*0.15</f>
        <v>9.2999999999999989</v>
      </c>
      <c r="E493" s="77">
        <v>0.95599999999999996</v>
      </c>
      <c r="F493" s="77">
        <v>0.96</v>
      </c>
      <c r="G493" s="77">
        <v>0.96399999999999997</v>
      </c>
      <c r="H493" s="77">
        <v>0.96199999999999997</v>
      </c>
      <c r="I493" s="77">
        <v>0.96</v>
      </c>
      <c r="J493" s="77">
        <v>0.96</v>
      </c>
      <c r="K493" s="77">
        <v>0.96</v>
      </c>
      <c r="L493" s="77">
        <v>0.9</v>
      </c>
    </row>
    <row r="494" spans="1:12">
      <c r="A494" s="55" t="s">
        <v>984</v>
      </c>
      <c r="B494" s="139">
        <v>22</v>
      </c>
      <c r="C494" s="139"/>
      <c r="D494" s="139">
        <v>62</v>
      </c>
      <c r="E494" s="81">
        <f t="shared" si="131"/>
        <v>4.4000000000000039E-2</v>
      </c>
      <c r="F494" s="81">
        <f t="shared" si="131"/>
        <v>4.0000000000000036E-2</v>
      </c>
      <c r="G494" s="81">
        <f t="shared" si="131"/>
        <v>3.6000000000000032E-2</v>
      </c>
      <c r="H494" s="81">
        <f t="shared" si="131"/>
        <v>3.8000000000000034E-2</v>
      </c>
      <c r="I494" s="82">
        <f t="shared" si="131"/>
        <v>4.0000000000000036E-2</v>
      </c>
      <c r="J494" s="82">
        <f t="shared" si="131"/>
        <v>4.0000000000000036E-2</v>
      </c>
      <c r="K494" s="82">
        <f t="shared" si="131"/>
        <v>4.0000000000000036E-2</v>
      </c>
      <c r="L494" s="82">
        <f t="shared" si="131"/>
        <v>9.9999999999999978E-2</v>
      </c>
    </row>
    <row r="495" spans="1:12">
      <c r="A495" s="79" t="s">
        <v>655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0.96</v>
      </c>
      <c r="L495" s="77">
        <v>0.9</v>
      </c>
    </row>
    <row r="496" spans="1:12">
      <c r="A496" s="141" t="s">
        <v>723</v>
      </c>
      <c r="B496" s="139">
        <v>22</v>
      </c>
      <c r="C496" s="139"/>
      <c r="D496" s="139">
        <v>62</v>
      </c>
      <c r="E496" s="81">
        <f t="shared" ref="E496:L496" si="132">1 - (E497) * (E498) * (E499) * (E500)</f>
        <v>0.24964080064000005</v>
      </c>
      <c r="F496" s="81">
        <f t="shared" si="132"/>
        <v>0.22896640000000001</v>
      </c>
      <c r="G496" s="81">
        <f>1 - (G497) * (G498) * (G499) * (G500)</f>
        <v>0.20790140544000002</v>
      </c>
      <c r="H496" s="81">
        <f t="shared" si="132"/>
        <v>0.21848300373999996</v>
      </c>
      <c r="I496" s="82">
        <f t="shared" si="132"/>
        <v>0.27992968750000002</v>
      </c>
      <c r="J496" s="82">
        <f t="shared" si="132"/>
        <v>0.35656423374000001</v>
      </c>
      <c r="K496" s="82">
        <f t="shared" si="132"/>
        <v>0.27992968750000002</v>
      </c>
      <c r="L496" s="82">
        <f t="shared" si="132"/>
        <v>0.27992968750000002</v>
      </c>
    </row>
    <row r="497" spans="1:14">
      <c r="A497" s="79" t="s">
        <v>655</v>
      </c>
      <c r="B497" s="138">
        <f>B496*0.15</f>
        <v>3.3</v>
      </c>
      <c r="C497" s="138">
        <f>(100-D497)/100</f>
        <v>0.90700000000000003</v>
      </c>
      <c r="D497" s="138">
        <f>D496*0.15</f>
        <v>9.2999999999999989</v>
      </c>
      <c r="E497" s="77">
        <v>0.95599999999999996</v>
      </c>
      <c r="F497" s="77">
        <v>0.96</v>
      </c>
      <c r="G497" s="77">
        <v>0.96399999999999997</v>
      </c>
      <c r="H497" s="77">
        <v>0.96199999999999997</v>
      </c>
      <c r="I497" s="77">
        <v>0.95</v>
      </c>
      <c r="J497" s="77">
        <v>0.93400000000000005</v>
      </c>
      <c r="K497" s="77">
        <v>0.95</v>
      </c>
      <c r="L497" s="77">
        <v>0.95</v>
      </c>
    </row>
    <row r="498" spans="1:14">
      <c r="A498" s="79" t="s">
        <v>656</v>
      </c>
      <c r="B498" s="138">
        <f>B496*0.4</f>
        <v>8.8000000000000007</v>
      </c>
      <c r="C498" s="138">
        <f>(100-D498)/100</f>
        <v>0.752</v>
      </c>
      <c r="D498" s="138">
        <f>D496*0.4</f>
        <v>24.8</v>
      </c>
      <c r="E498" s="77">
        <v>0.89</v>
      </c>
      <c r="F498" s="77">
        <v>0.9</v>
      </c>
      <c r="G498" s="77">
        <v>0.91</v>
      </c>
      <c r="H498" s="77">
        <v>0.90500000000000003</v>
      </c>
      <c r="I498" s="77">
        <v>0.875</v>
      </c>
      <c r="J498" s="77">
        <v>0.83499999999999996</v>
      </c>
      <c r="K498" s="77">
        <v>0.875</v>
      </c>
      <c r="L498" s="77">
        <v>0.875</v>
      </c>
    </row>
    <row r="499" spans="1:14">
      <c r="A499" s="79" t="s">
        <v>796</v>
      </c>
      <c r="B499" s="138">
        <f>B496*0.15</f>
        <v>3.3</v>
      </c>
      <c r="C499" s="138">
        <f>(100-D499)/100</f>
        <v>0.90700000000000003</v>
      </c>
      <c r="D499" s="138">
        <f>D496*0.15</f>
        <v>9.2999999999999989</v>
      </c>
      <c r="E499" s="77">
        <v>0.96699999999999997</v>
      </c>
      <c r="F499" s="77">
        <v>0.97</v>
      </c>
      <c r="G499" s="77">
        <v>0.97299999999999998</v>
      </c>
      <c r="H499" s="77">
        <v>0.97150000000000003</v>
      </c>
      <c r="I499" s="77">
        <v>0.96250000000000002</v>
      </c>
      <c r="J499" s="77">
        <v>0.95050000000000001</v>
      </c>
      <c r="K499" s="77">
        <v>0.96250000000000002</v>
      </c>
      <c r="L499" s="77">
        <v>0.96250000000000002</v>
      </c>
    </row>
    <row r="500" spans="1:14">
      <c r="A500" s="79" t="s">
        <v>658</v>
      </c>
      <c r="B500" s="138">
        <f>B496*0.3</f>
        <v>6.6</v>
      </c>
      <c r="C500" s="138">
        <f>(100-D500)/100</f>
        <v>0.81400000000000006</v>
      </c>
      <c r="D500" s="138">
        <f>D496*0.3</f>
        <v>18.599999999999998</v>
      </c>
      <c r="E500" s="77">
        <v>0.91200000000000003</v>
      </c>
      <c r="F500" s="77">
        <v>0.92</v>
      </c>
      <c r="G500" s="77">
        <v>0.92799999999999994</v>
      </c>
      <c r="H500" s="77">
        <v>0.92399999999999993</v>
      </c>
      <c r="I500" s="77">
        <v>0.9</v>
      </c>
      <c r="J500" s="77">
        <v>0.86799999999999999</v>
      </c>
      <c r="K500" s="77">
        <v>0.9</v>
      </c>
      <c r="L500" s="77">
        <v>0.9</v>
      </c>
    </row>
    <row r="501" spans="1:14">
      <c r="A501" s="55" t="s">
        <v>724</v>
      </c>
      <c r="B501" s="139">
        <v>21</v>
      </c>
      <c r="C501" s="139"/>
      <c r="D501" s="139">
        <v>61</v>
      </c>
      <c r="E501" s="81">
        <f t="shared" ref="E501:L501" si="133">1 - (E502) * (E503) * (E504) * (E505)</f>
        <v>0.23935214813999994</v>
      </c>
      <c r="F501" s="81">
        <f t="shared" si="133"/>
        <v>0.21848300373999996</v>
      </c>
      <c r="G501" s="81">
        <f>1 - (G502) * (G503) * (G504) * (G505)</f>
        <v>0.1972210497400001</v>
      </c>
      <c r="H501" s="81">
        <f t="shared" si="133"/>
        <v>0.20790140544000002</v>
      </c>
      <c r="I501" s="82">
        <f t="shared" si="133"/>
        <v>0.22896640000000001</v>
      </c>
      <c r="J501" s="82">
        <f t="shared" si="133"/>
        <v>0.30936446464000011</v>
      </c>
      <c r="K501" s="82">
        <f t="shared" si="133"/>
        <v>0.22896640000000001</v>
      </c>
      <c r="L501" s="82">
        <f t="shared" si="133"/>
        <v>0.27992968750000002</v>
      </c>
      <c r="N501">
        <v>5</v>
      </c>
    </row>
    <row r="502" spans="1:14">
      <c r="A502" s="79" t="s">
        <v>655</v>
      </c>
      <c r="B502" s="138">
        <f>B501*0.15</f>
        <v>3.15</v>
      </c>
      <c r="C502" s="138">
        <f>(100-D502)/100</f>
        <v>0.90849999999999997</v>
      </c>
      <c r="D502" s="138">
        <f>D501*0.15</f>
        <v>9.15</v>
      </c>
      <c r="E502" s="77">
        <v>0.95799999999999996</v>
      </c>
      <c r="F502" s="77">
        <v>0.96199999999999997</v>
      </c>
      <c r="G502" s="77">
        <v>0.96599999999999997</v>
      </c>
      <c r="H502" s="77">
        <v>0.96399999999999997</v>
      </c>
      <c r="I502" s="77">
        <v>0.96</v>
      </c>
      <c r="J502" s="77">
        <v>0.94399999999999995</v>
      </c>
      <c r="K502" s="77">
        <v>0.96</v>
      </c>
      <c r="L502" s="77">
        <v>0.95</v>
      </c>
      <c r="N502" s="62">
        <f>1-(N501*0.2)/100</f>
        <v>0.99</v>
      </c>
    </row>
    <row r="503" spans="1:14">
      <c r="A503" s="79" t="s">
        <v>656</v>
      </c>
      <c r="B503" s="138">
        <f>B501*0.4</f>
        <v>8.4</v>
      </c>
      <c r="C503" s="138">
        <f>(100-D503)/100</f>
        <v>0.75599999999999989</v>
      </c>
      <c r="D503" s="138">
        <f>D501*0.4</f>
        <v>24.400000000000002</v>
      </c>
      <c r="E503" s="77">
        <v>0.89500000000000002</v>
      </c>
      <c r="F503" s="77">
        <v>0.90500000000000003</v>
      </c>
      <c r="G503" s="77">
        <v>0.91500000000000004</v>
      </c>
      <c r="H503" s="77">
        <v>0.91</v>
      </c>
      <c r="I503" s="77">
        <v>0.9</v>
      </c>
      <c r="J503" s="77">
        <v>0.86</v>
      </c>
      <c r="K503" s="77">
        <v>0.9</v>
      </c>
      <c r="L503" s="77">
        <v>0.875</v>
      </c>
      <c r="N503" s="62">
        <f>1-(N501*0.5)/100</f>
        <v>0.97499999999999998</v>
      </c>
    </row>
    <row r="504" spans="1:14">
      <c r="A504" s="79" t="s">
        <v>796</v>
      </c>
      <c r="B504" s="138">
        <f>B501*0.15</f>
        <v>3.15</v>
      </c>
      <c r="C504" s="138">
        <f>(100-D504)/100</f>
        <v>0.90849999999999997</v>
      </c>
      <c r="D504" s="138">
        <f>D501*0.15</f>
        <v>9.15</v>
      </c>
      <c r="E504" s="77">
        <v>0.96850000000000003</v>
      </c>
      <c r="F504" s="77">
        <v>0.97150000000000003</v>
      </c>
      <c r="G504" s="77">
        <v>0.97450000000000003</v>
      </c>
      <c r="H504" s="77">
        <v>0.97299999999999998</v>
      </c>
      <c r="I504" s="77">
        <v>0.97</v>
      </c>
      <c r="J504" s="77">
        <v>0.95799999999999996</v>
      </c>
      <c r="K504" s="77">
        <v>0.97</v>
      </c>
      <c r="L504" s="77">
        <v>0.96250000000000002</v>
      </c>
      <c r="N504" s="62">
        <f>1-(N501*0.15)/100</f>
        <v>0.99250000000000005</v>
      </c>
    </row>
    <row r="505" spans="1:14">
      <c r="A505" s="79" t="s">
        <v>658</v>
      </c>
      <c r="B505" s="138">
        <f>B501*0.3</f>
        <v>6.3</v>
      </c>
      <c r="C505" s="138">
        <f>(100-D505)/100</f>
        <v>0.81700000000000006</v>
      </c>
      <c r="D505" s="138">
        <f>D501*0.3</f>
        <v>18.3</v>
      </c>
      <c r="E505" s="77">
        <v>0.91600000000000004</v>
      </c>
      <c r="F505" s="77">
        <v>0.92399999999999993</v>
      </c>
      <c r="G505" s="77">
        <v>0.93199999999999994</v>
      </c>
      <c r="H505" s="77">
        <v>0.92799999999999994</v>
      </c>
      <c r="I505" s="77">
        <v>0.92</v>
      </c>
      <c r="J505" s="77">
        <v>0.88800000000000001</v>
      </c>
      <c r="K505" s="77">
        <v>0.92</v>
      </c>
      <c r="L505" s="77">
        <v>0.9</v>
      </c>
      <c r="N505" s="62">
        <f>1-(N501*0.4)/100</f>
        <v>0.98</v>
      </c>
    </row>
    <row r="506" spans="1:14">
      <c r="A506" s="154" t="s">
        <v>669</v>
      </c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</row>
    <row r="507" spans="1:14">
      <c r="A507" s="22" t="s">
        <v>660</v>
      </c>
      <c r="B507" s="22" t="s">
        <v>654</v>
      </c>
      <c r="C507" s="22"/>
      <c r="D507" s="22" t="s">
        <v>659</v>
      </c>
      <c r="E507" s="22" t="s">
        <v>661</v>
      </c>
      <c r="F507" s="22" t="s">
        <v>662</v>
      </c>
      <c r="G507" s="22" t="s">
        <v>663</v>
      </c>
      <c r="H507" s="22" t="s">
        <v>664</v>
      </c>
      <c r="I507" s="22" t="s">
        <v>1</v>
      </c>
      <c r="J507" s="22" t="s">
        <v>2</v>
      </c>
      <c r="K507" s="22" t="s">
        <v>3</v>
      </c>
      <c r="L507" s="22" t="s">
        <v>4</v>
      </c>
    </row>
    <row r="508" spans="1:14">
      <c r="A508" s="55" t="s">
        <v>725</v>
      </c>
      <c r="B508" s="139">
        <v>20</v>
      </c>
      <c r="C508" s="139"/>
      <c r="D508" s="139">
        <v>40</v>
      </c>
      <c r="E508" s="81">
        <f t="shared" ref="E508:L508" si="134">1 - (E509) * (E510) * (E511) * (E512)</f>
        <v>0.22896640000000001</v>
      </c>
      <c r="F508" s="81">
        <f t="shared" si="134"/>
        <v>0.20790140544000002</v>
      </c>
      <c r="G508" s="81">
        <f>1 - (G509) * (G510) * (G511) * (G512)</f>
        <v>0.18644137983999998</v>
      </c>
      <c r="H508" s="81">
        <f t="shared" si="134"/>
        <v>0.1972210497400001</v>
      </c>
      <c r="I508" s="82">
        <f t="shared" si="134"/>
        <v>0.30936446464000011</v>
      </c>
      <c r="J508" s="82">
        <f t="shared" si="134"/>
        <v>0.41885439999999996</v>
      </c>
      <c r="K508" s="82">
        <f t="shared" si="134"/>
        <v>0.27992968750000002</v>
      </c>
      <c r="L508" s="82">
        <f t="shared" si="134"/>
        <v>0.30936446464000011</v>
      </c>
    </row>
    <row r="509" spans="1:14">
      <c r="A509" s="79" t="s">
        <v>655</v>
      </c>
      <c r="B509" s="138">
        <f>B508*0.15</f>
        <v>3</v>
      </c>
      <c r="C509" s="138">
        <f>(100-D509)/100</f>
        <v>0.94</v>
      </c>
      <c r="D509" s="138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0.94399999999999995</v>
      </c>
      <c r="J509" s="77">
        <v>0.92</v>
      </c>
      <c r="K509" s="77">
        <v>0.95</v>
      </c>
      <c r="L509" s="77">
        <v>0.94399999999999995</v>
      </c>
    </row>
    <row r="510" spans="1:14">
      <c r="A510" s="79" t="s">
        <v>656</v>
      </c>
      <c r="B510" s="138">
        <f>B508*0.4</f>
        <v>8</v>
      </c>
      <c r="C510" s="138">
        <f>(100-D510)/100</f>
        <v>0.84</v>
      </c>
      <c r="D510" s="138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0.86</v>
      </c>
      <c r="J510" s="77">
        <v>0.8</v>
      </c>
      <c r="K510" s="77">
        <v>0.875</v>
      </c>
      <c r="L510" s="77">
        <v>0.86</v>
      </c>
    </row>
    <row r="511" spans="1:14">
      <c r="A511" s="79" t="s">
        <v>796</v>
      </c>
      <c r="B511" s="138">
        <f>B508*0.15</f>
        <v>3</v>
      </c>
      <c r="C511" s="138">
        <f>(100-D511)/100</f>
        <v>0.94</v>
      </c>
      <c r="D511" s="138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0.95799999999999996</v>
      </c>
      <c r="J511" s="77">
        <v>0.94</v>
      </c>
      <c r="K511" s="77">
        <v>0.96250000000000002</v>
      </c>
      <c r="L511" s="77">
        <v>0.95799999999999996</v>
      </c>
    </row>
    <row r="512" spans="1:14">
      <c r="A512" s="79" t="s">
        <v>658</v>
      </c>
      <c r="B512" s="138">
        <f>B508*0.3</f>
        <v>6</v>
      </c>
      <c r="C512" s="138">
        <f>(100-D512)/100</f>
        <v>0.88</v>
      </c>
      <c r="D512" s="138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0.88800000000000001</v>
      </c>
      <c r="J512" s="77">
        <v>0.84</v>
      </c>
      <c r="K512" s="77">
        <v>0.9</v>
      </c>
      <c r="L512" s="77">
        <v>0.88800000000000001</v>
      </c>
    </row>
    <row r="513" spans="1:14">
      <c r="A513" s="55" t="s">
        <v>985</v>
      </c>
      <c r="B513" s="139">
        <v>20</v>
      </c>
      <c r="C513" s="139"/>
      <c r="D513" s="139">
        <v>40</v>
      </c>
      <c r="E513" s="81">
        <f t="shared" ref="E513:F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ref="H513:L513" si="136">1 - (H514) * (H515) * (H516) * (H517)</f>
        <v>0.1972210497400001</v>
      </c>
      <c r="I513" s="82">
        <f t="shared" si="136"/>
        <v>0.41885439999999996</v>
      </c>
      <c r="J513" s="82">
        <f t="shared" si="136"/>
        <v>0.27992968750000002</v>
      </c>
      <c r="K513" s="82">
        <f t="shared" si="136"/>
        <v>0.27992968750000002</v>
      </c>
      <c r="L513" s="82">
        <f t="shared" si="136"/>
        <v>0.41885439999999996</v>
      </c>
    </row>
    <row r="514" spans="1:14">
      <c r="A514" s="79" t="s">
        <v>655</v>
      </c>
      <c r="B514" s="138">
        <f>B513*0.15</f>
        <v>3</v>
      </c>
      <c r="C514" s="138">
        <f>(100-D514)/100</f>
        <v>0.94</v>
      </c>
      <c r="D514" s="138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0.92</v>
      </c>
      <c r="J514" s="77">
        <v>0.95</v>
      </c>
      <c r="K514" s="77">
        <v>0.95</v>
      </c>
      <c r="L514" s="77">
        <v>0.92</v>
      </c>
    </row>
    <row r="515" spans="1:14">
      <c r="A515" s="79" t="s">
        <v>656</v>
      </c>
      <c r="B515" s="138">
        <f>B513*0.4</f>
        <v>8</v>
      </c>
      <c r="C515" s="138">
        <f>(100-D515)/100</f>
        <v>0.84</v>
      </c>
      <c r="D515" s="138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</v>
      </c>
      <c r="J515" s="77">
        <v>0.875</v>
      </c>
      <c r="K515" s="77">
        <v>0.875</v>
      </c>
      <c r="L515" s="77">
        <v>0.8</v>
      </c>
    </row>
    <row r="516" spans="1:14">
      <c r="A516" s="79" t="s">
        <v>796</v>
      </c>
      <c r="B516" s="138">
        <f>B513*0.15</f>
        <v>3</v>
      </c>
      <c r="C516" s="138">
        <f>(100-D516)/100</f>
        <v>0.94</v>
      </c>
      <c r="D516" s="138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0.94</v>
      </c>
      <c r="J516" s="77">
        <v>0.96250000000000002</v>
      </c>
      <c r="K516" s="77">
        <v>0.96250000000000002</v>
      </c>
      <c r="L516" s="77">
        <v>0.94</v>
      </c>
    </row>
    <row r="517" spans="1:14">
      <c r="A517" s="79" t="s">
        <v>658</v>
      </c>
      <c r="B517" s="138">
        <f>B513*0.3</f>
        <v>6</v>
      </c>
      <c r="C517" s="138">
        <f>(100-D517)/100</f>
        <v>0.88</v>
      </c>
      <c r="D517" s="138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0.84</v>
      </c>
      <c r="J517" s="77">
        <v>0.9</v>
      </c>
      <c r="K517" s="77">
        <v>0.9</v>
      </c>
      <c r="L517" s="77">
        <v>0.84</v>
      </c>
    </row>
    <row r="518" spans="1:14">
      <c r="A518" s="141" t="s">
        <v>726</v>
      </c>
      <c r="B518" s="139">
        <v>20</v>
      </c>
      <c r="C518" s="139"/>
      <c r="D518" s="139">
        <v>40</v>
      </c>
      <c r="E518" s="81">
        <f t="shared" ref="E518:L518" si="137">1 - (E519) * (E520) * (E521) * (E522)</f>
        <v>0.22896640000000001</v>
      </c>
      <c r="F518" s="81">
        <f t="shared" si="137"/>
        <v>0.20790140544000002</v>
      </c>
      <c r="G518" s="81">
        <f>1 - (G519) * (G520) * (G521) * (G522)</f>
        <v>0.18644137983999998</v>
      </c>
      <c r="H518" s="81">
        <f t="shared" si="137"/>
        <v>0.1972210497400001</v>
      </c>
      <c r="I518" s="82">
        <f t="shared" si="137"/>
        <v>0.30936446464000011</v>
      </c>
      <c r="J518" s="82">
        <f t="shared" si="137"/>
        <v>0.27992968750000002</v>
      </c>
      <c r="K518" s="82">
        <f t="shared" si="137"/>
        <v>0.30936446464000011</v>
      </c>
      <c r="L518" s="82">
        <f t="shared" si="137"/>
        <v>0.27992968750000002</v>
      </c>
    </row>
    <row r="519" spans="1:14">
      <c r="A519" s="79" t="s">
        <v>655</v>
      </c>
      <c r="B519" s="138">
        <f>B518*0.15</f>
        <v>3</v>
      </c>
      <c r="C519" s="138">
        <f>(100-D519)/100</f>
        <v>0.94</v>
      </c>
      <c r="D519" s="138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0.95</v>
      </c>
      <c r="K519" s="77">
        <v>0.94399999999999995</v>
      </c>
      <c r="L519" s="77">
        <v>0.95</v>
      </c>
      <c r="N519">
        <v>7</v>
      </c>
    </row>
    <row r="520" spans="1:14">
      <c r="A520" s="79" t="s">
        <v>656</v>
      </c>
      <c r="B520" s="138">
        <f>B518*0.4</f>
        <v>8</v>
      </c>
      <c r="C520" s="138">
        <f>(100-D520)/100</f>
        <v>0.84</v>
      </c>
      <c r="D520" s="138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0.875</v>
      </c>
      <c r="K520" s="77">
        <v>0.86</v>
      </c>
      <c r="L520" s="77">
        <v>0.875</v>
      </c>
      <c r="N520" s="62">
        <f>1-(N519*0.2)/100</f>
        <v>0.98599999999999999</v>
      </c>
    </row>
    <row r="521" spans="1:14">
      <c r="A521" s="79" t="s">
        <v>796</v>
      </c>
      <c r="B521" s="138">
        <f>B518*0.15</f>
        <v>3</v>
      </c>
      <c r="C521" s="138">
        <f>(100-D521)/100</f>
        <v>0.94</v>
      </c>
      <c r="D521" s="138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0.96250000000000002</v>
      </c>
      <c r="K521" s="77">
        <v>0.95799999999999996</v>
      </c>
      <c r="L521" s="77">
        <v>0.96250000000000002</v>
      </c>
      <c r="N521" s="62">
        <f>1-(N519*0.5)/100</f>
        <v>0.96499999999999997</v>
      </c>
    </row>
    <row r="522" spans="1:14">
      <c r="A522" s="79" t="s">
        <v>658</v>
      </c>
      <c r="B522" s="138">
        <f>B518*0.3</f>
        <v>6</v>
      </c>
      <c r="C522" s="138">
        <f>(100-D522)/100</f>
        <v>0.88</v>
      </c>
      <c r="D522" s="138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0.9</v>
      </c>
      <c r="K522" s="77">
        <v>0.88800000000000001</v>
      </c>
      <c r="L522" s="77">
        <v>0.9</v>
      </c>
      <c r="N522" s="62">
        <f>1-(N519*0.15)/100</f>
        <v>0.98950000000000005</v>
      </c>
    </row>
    <row r="523" spans="1:14">
      <c r="A523" s="141" t="s">
        <v>998</v>
      </c>
      <c r="B523" s="139">
        <v>20</v>
      </c>
      <c r="C523" s="139"/>
      <c r="D523" s="139">
        <v>40</v>
      </c>
      <c r="E523" s="81">
        <f t="shared" ref="E523:F523" si="138">1 - (E524) * (E525) * (E526) * (E527)</f>
        <v>0.22896640000000001</v>
      </c>
      <c r="F523" s="81">
        <f t="shared" si="138"/>
        <v>0.20790140544000002</v>
      </c>
      <c r="G523" s="81">
        <f>1 - (G524) * (G525) * (G526) * (G527)</f>
        <v>0.18644137983999998</v>
      </c>
      <c r="H523" s="81">
        <f t="shared" ref="H523:L523" si="139">1 - (H524) * (H525) * (H526) * (H527)</f>
        <v>0.1972210497400001</v>
      </c>
      <c r="I523" s="82">
        <f t="shared" si="139"/>
        <v>0.30936446464000011</v>
      </c>
      <c r="J523" s="82">
        <f t="shared" si="139"/>
        <v>0.30936446464000011</v>
      </c>
      <c r="K523" s="82">
        <f t="shared" si="139"/>
        <v>0.30936446464000011</v>
      </c>
      <c r="L523" s="82">
        <f t="shared" si="139"/>
        <v>0.30936446464000011</v>
      </c>
      <c r="N523" s="62">
        <f>1-(N519*0.4)/100</f>
        <v>0.97199999999999998</v>
      </c>
    </row>
    <row r="524" spans="1:14">
      <c r="A524" s="79" t="s">
        <v>655</v>
      </c>
      <c r="B524" s="138">
        <f>B523*0.15</f>
        <v>3</v>
      </c>
      <c r="C524" s="138">
        <f>(100-D524)/100</f>
        <v>0.94</v>
      </c>
      <c r="D524" s="138">
        <f>D523*0.15</f>
        <v>6</v>
      </c>
      <c r="E524" s="77">
        <v>0.96</v>
      </c>
      <c r="F524" s="77">
        <v>0.96399999999999997</v>
      </c>
      <c r="G524" s="77">
        <v>0.96799999999999997</v>
      </c>
      <c r="H524" s="77">
        <v>0.96599999999999997</v>
      </c>
      <c r="I524" s="77">
        <v>0.94399999999999995</v>
      </c>
      <c r="J524" s="77">
        <v>0.94399999999999995</v>
      </c>
      <c r="K524" s="77">
        <v>0.94399999999999995</v>
      </c>
      <c r="L524" s="77">
        <v>0.94399999999999995</v>
      </c>
    </row>
    <row r="525" spans="1:14">
      <c r="A525" s="79" t="s">
        <v>656</v>
      </c>
      <c r="B525" s="138">
        <f>B523*0.4</f>
        <v>8</v>
      </c>
      <c r="C525" s="138">
        <f>(100-D525)/100</f>
        <v>0.84</v>
      </c>
      <c r="D525" s="138">
        <f>D523*0.4</f>
        <v>16</v>
      </c>
      <c r="E525" s="77">
        <v>0.9</v>
      </c>
      <c r="F525" s="77">
        <v>0.91</v>
      </c>
      <c r="G525" s="77">
        <v>0.92</v>
      </c>
      <c r="H525" s="77">
        <v>0.91500000000000004</v>
      </c>
      <c r="I525" s="77">
        <v>0.86</v>
      </c>
      <c r="J525" s="77">
        <v>0.86</v>
      </c>
      <c r="K525" s="77">
        <v>0.86</v>
      </c>
      <c r="L525" s="77">
        <v>0.86</v>
      </c>
    </row>
    <row r="526" spans="1:14">
      <c r="A526" s="79" t="s">
        <v>796</v>
      </c>
      <c r="B526" s="138">
        <f>B523*0.15</f>
        <v>3</v>
      </c>
      <c r="C526" s="138">
        <f>(100-D526)/100</f>
        <v>0.94</v>
      </c>
      <c r="D526" s="138">
        <f>D523*0.15</f>
        <v>6</v>
      </c>
      <c r="E526" s="77">
        <v>0.97</v>
      </c>
      <c r="F526" s="77">
        <v>0.97299999999999998</v>
      </c>
      <c r="G526" s="77">
        <v>0.97599999999999998</v>
      </c>
      <c r="H526" s="77">
        <v>0.97450000000000003</v>
      </c>
      <c r="I526" s="77">
        <v>0.95799999999999996</v>
      </c>
      <c r="J526" s="77">
        <v>0.95799999999999996</v>
      </c>
      <c r="K526" s="77">
        <v>0.95799999999999996</v>
      </c>
      <c r="L526" s="77">
        <v>0.95799999999999996</v>
      </c>
    </row>
    <row r="527" spans="1:14">
      <c r="A527" s="79" t="s">
        <v>658</v>
      </c>
      <c r="B527" s="138">
        <f>B523*0.3</f>
        <v>6</v>
      </c>
      <c r="C527" s="138">
        <f>(100-D527)/100</f>
        <v>0.88</v>
      </c>
      <c r="D527" s="138">
        <f>D523*0.3</f>
        <v>12</v>
      </c>
      <c r="E527" s="77">
        <v>0.92</v>
      </c>
      <c r="F527" s="77">
        <v>0.92799999999999994</v>
      </c>
      <c r="G527" s="77">
        <v>0.93599999999999994</v>
      </c>
      <c r="H527" s="77">
        <v>0.93199999999999994</v>
      </c>
      <c r="I527" s="77">
        <v>0.88800000000000001</v>
      </c>
      <c r="J527" s="77">
        <v>0.88800000000000001</v>
      </c>
      <c r="K527" s="77">
        <v>0.88800000000000001</v>
      </c>
      <c r="L527" s="77">
        <v>0.88800000000000001</v>
      </c>
    </row>
    <row r="528" spans="1:14">
      <c r="A528" s="55" t="s">
        <v>727</v>
      </c>
      <c r="B528" s="139">
        <v>19</v>
      </c>
      <c r="C528" s="139"/>
      <c r="D528" s="139">
        <v>40</v>
      </c>
      <c r="E528" s="81">
        <f t="shared" ref="E528:L528" si="140">1 - (E529) * (E530) * (E531) * (E532)</f>
        <v>0.21848300373999996</v>
      </c>
      <c r="F528" s="81">
        <f t="shared" si="140"/>
        <v>0.1972210497400001</v>
      </c>
      <c r="G528" s="81">
        <f>1 - (G529) * (G530) * (G531) * (G532)</f>
        <v>0.1755618375000001</v>
      </c>
      <c r="H528" s="81">
        <f t="shared" si="140"/>
        <v>0.18644137983999998</v>
      </c>
      <c r="I528" s="82">
        <f t="shared" si="140"/>
        <v>0.35656423374000001</v>
      </c>
      <c r="J528" s="82">
        <f t="shared" si="140"/>
        <v>0.22896640000000001</v>
      </c>
      <c r="K528" s="82">
        <f t="shared" si="140"/>
        <v>0.35656423374000001</v>
      </c>
      <c r="L528" s="82">
        <f t="shared" si="140"/>
        <v>0.41885439999999996</v>
      </c>
    </row>
    <row r="529" spans="1:12">
      <c r="A529" s="79" t="s">
        <v>655</v>
      </c>
      <c r="B529" s="138">
        <f>B528*0.15</f>
        <v>2.85</v>
      </c>
      <c r="C529" s="138">
        <f>(100-D529)/100</f>
        <v>0.94</v>
      </c>
      <c r="D529" s="138">
        <f>D528*0.15</f>
        <v>6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656</v>
      </c>
      <c r="B530" s="138">
        <f>B528*0.4</f>
        <v>7.6000000000000005</v>
      </c>
      <c r="C530" s="138">
        <f>(100-D530)/100</f>
        <v>0.84</v>
      </c>
      <c r="D530" s="138">
        <f>D528*0.4</f>
        <v>16</v>
      </c>
      <c r="E530" s="77">
        <v>0.90500000000000003</v>
      </c>
      <c r="F530" s="77">
        <v>0.91500000000000004</v>
      </c>
      <c r="G530" s="77">
        <v>0.92500000000000004</v>
      </c>
      <c r="H530" s="77">
        <v>0.92</v>
      </c>
      <c r="I530" s="77">
        <v>0.83499999999999996</v>
      </c>
      <c r="J530" s="77">
        <v>0.9</v>
      </c>
      <c r="K530" s="77">
        <v>0.83499999999999996</v>
      </c>
      <c r="L530" s="77">
        <v>0.8</v>
      </c>
    </row>
    <row r="531" spans="1:12">
      <c r="A531" s="79" t="s">
        <v>796</v>
      </c>
      <c r="B531" s="138">
        <f>B528*0.15</f>
        <v>2.85</v>
      </c>
      <c r="C531" s="138">
        <f>(100-D531)/100</f>
        <v>0.94</v>
      </c>
      <c r="D531" s="138">
        <f>D528*0.15</f>
        <v>6</v>
      </c>
      <c r="E531" s="77">
        <v>0.97150000000000003</v>
      </c>
      <c r="F531" s="77">
        <v>0.97450000000000003</v>
      </c>
      <c r="G531" s="77">
        <v>0.97750000000000004</v>
      </c>
      <c r="H531" s="77">
        <v>0.97599999999999998</v>
      </c>
      <c r="I531" s="77">
        <v>0.95050000000000001</v>
      </c>
      <c r="J531" s="77">
        <v>0.97</v>
      </c>
      <c r="K531" s="77">
        <v>0.95050000000000001</v>
      </c>
      <c r="L531" s="77">
        <v>0.94</v>
      </c>
    </row>
    <row r="532" spans="1:12">
      <c r="A532" s="79" t="s">
        <v>658</v>
      </c>
      <c r="B532" s="138">
        <f>B528*0.3</f>
        <v>5.7</v>
      </c>
      <c r="C532" s="138">
        <f>(100-D532)/100</f>
        <v>0.88</v>
      </c>
      <c r="D532" s="138">
        <f>D528*0.3</f>
        <v>12</v>
      </c>
      <c r="E532" s="77">
        <v>0.92399999999999993</v>
      </c>
      <c r="F532" s="77">
        <v>0.93199999999999994</v>
      </c>
      <c r="G532" s="77">
        <v>0.94</v>
      </c>
      <c r="H532" s="77">
        <v>0.93599999999999994</v>
      </c>
      <c r="I532" s="77">
        <v>0.86799999999999999</v>
      </c>
      <c r="J532" s="77">
        <v>0.92</v>
      </c>
      <c r="K532" s="77">
        <v>0.86799999999999999</v>
      </c>
      <c r="L532" s="77">
        <v>0.84</v>
      </c>
    </row>
    <row r="533" spans="1:12">
      <c r="A533" s="55" t="s">
        <v>854</v>
      </c>
      <c r="B533" s="139">
        <v>19</v>
      </c>
      <c r="C533" s="139"/>
      <c r="D533" s="139">
        <v>35</v>
      </c>
      <c r="E533" s="81">
        <f>1 - (E534) * (E535)</f>
        <v>6.5417000000000058E-2</v>
      </c>
      <c r="F533" s="81">
        <f>1 - (F534) * (F535)</f>
        <v>5.8633000000000046E-2</v>
      </c>
      <c r="G533" s="81">
        <f>1 - (G534) * (G535)</f>
        <v>5.182500000000001E-2</v>
      </c>
      <c r="H533" s="81">
        <f>1 - (H534) * (H535)</f>
        <v>5.5232000000000059E-2</v>
      </c>
      <c r="I533" s="82">
        <f>1 - (I534) *(I535)</f>
        <v>0.11223299999999992</v>
      </c>
      <c r="J533" s="82">
        <f>1 - (J534) *(J535)</f>
        <v>6.8800000000000083E-2</v>
      </c>
      <c r="K533" s="82">
        <f>1 - (K534) *(K535)</f>
        <v>0.11223299999999992</v>
      </c>
      <c r="L533" s="82">
        <f>1 - (L534) *(L535)</f>
        <v>0.13519999999999999</v>
      </c>
    </row>
    <row r="534" spans="1:12">
      <c r="A534" s="79" t="s">
        <v>655</v>
      </c>
      <c r="B534" s="138">
        <f>B533*0.15</f>
        <v>2.85</v>
      </c>
      <c r="C534" s="138">
        <f>(100-D534)/100</f>
        <v>0.94750000000000001</v>
      </c>
      <c r="D534" s="138">
        <f>D533*0.15</f>
        <v>5.25</v>
      </c>
      <c r="E534" s="77">
        <v>0.96199999999999997</v>
      </c>
      <c r="F534" s="77">
        <v>0.96599999999999997</v>
      </c>
      <c r="G534" s="77">
        <v>0.97</v>
      </c>
      <c r="H534" s="77">
        <v>0.96799999999999997</v>
      </c>
      <c r="I534" s="77">
        <v>0.93400000000000005</v>
      </c>
      <c r="J534" s="77">
        <v>0.96</v>
      </c>
      <c r="K534" s="77">
        <v>0.93400000000000005</v>
      </c>
      <c r="L534" s="77">
        <v>0.92</v>
      </c>
    </row>
    <row r="535" spans="1:12">
      <c r="A535" s="79" t="s">
        <v>796</v>
      </c>
      <c r="B535" s="138">
        <f>B533*0.15</f>
        <v>2.85</v>
      </c>
      <c r="C535" s="138">
        <v>0.94</v>
      </c>
      <c r="D535" s="138">
        <f>D533*0.4</f>
        <v>14</v>
      </c>
      <c r="E535" s="77">
        <v>0.97150000000000003</v>
      </c>
      <c r="F535" s="77">
        <v>0.97450000000000003</v>
      </c>
      <c r="G535" s="77">
        <v>0.97750000000000004</v>
      </c>
      <c r="H535" s="77">
        <v>0.97599999999999998</v>
      </c>
      <c r="I535" s="77">
        <v>0.95050000000000001</v>
      </c>
      <c r="J535" s="77">
        <v>0.97</v>
      </c>
      <c r="K535" s="77">
        <v>0.95050000000000001</v>
      </c>
      <c r="L535" s="77">
        <v>0.94</v>
      </c>
    </row>
    <row r="536" spans="1:12">
      <c r="A536" s="55" t="s">
        <v>728</v>
      </c>
      <c r="B536" s="139">
        <v>18</v>
      </c>
      <c r="C536" s="139"/>
      <c r="D536" s="139">
        <v>35</v>
      </c>
      <c r="E536" s="81">
        <f t="shared" ref="E536:L536" si="141">1 - (E537) * (E538) * (E539) * (E540)</f>
        <v>0.20790140544000002</v>
      </c>
      <c r="F536" s="81">
        <f t="shared" si="141"/>
        <v>0.18644137983999998</v>
      </c>
      <c r="G536" s="81">
        <f>1 - (G537) * (G538) * (G539) * (G540)</f>
        <v>0.16458186304000011</v>
      </c>
      <c r="H536" s="81">
        <f t="shared" si="141"/>
        <v>0.1755618375000001</v>
      </c>
      <c r="I536" s="82">
        <f t="shared" si="141"/>
        <v>0.27992968750000002</v>
      </c>
      <c r="J536" s="82">
        <f t="shared" si="141"/>
        <v>0.22896640000000001</v>
      </c>
      <c r="K536" s="82">
        <f t="shared" si="141"/>
        <v>0.27992968750000002</v>
      </c>
      <c r="L536" s="82">
        <f t="shared" si="141"/>
        <v>0.35656423374000001</v>
      </c>
    </row>
    <row r="537" spans="1:12">
      <c r="A537" s="79" t="s">
        <v>655</v>
      </c>
      <c r="B537" s="138">
        <f>B536*0.15</f>
        <v>2.6999999999999997</v>
      </c>
      <c r="C537" s="138">
        <f>(100-D537)/100</f>
        <v>0.94750000000000001</v>
      </c>
      <c r="D537" s="138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79" t="s">
        <v>656</v>
      </c>
      <c r="B538" s="138">
        <f>B536*0.4</f>
        <v>7.2</v>
      </c>
      <c r="C538" s="138">
        <f>(100-D538)/100</f>
        <v>0.86</v>
      </c>
      <c r="D538" s="138">
        <f>D536*0.4</f>
        <v>14</v>
      </c>
      <c r="E538" s="77">
        <v>0.91</v>
      </c>
      <c r="F538" s="77">
        <v>0.92</v>
      </c>
      <c r="G538" s="77">
        <v>0.92999999999999994</v>
      </c>
      <c r="H538" s="77">
        <v>0.92500000000000004</v>
      </c>
      <c r="I538" s="77">
        <v>0.875</v>
      </c>
      <c r="J538" s="77">
        <v>0.9</v>
      </c>
      <c r="K538" s="77">
        <v>0.875</v>
      </c>
      <c r="L538" s="77">
        <v>0.83499999999999996</v>
      </c>
    </row>
    <row r="539" spans="1:12">
      <c r="A539" s="79" t="s">
        <v>796</v>
      </c>
      <c r="B539" s="138">
        <f>B536*0.15</f>
        <v>2.6999999999999997</v>
      </c>
      <c r="C539" s="138">
        <f>(100-D539)/100</f>
        <v>0.94750000000000001</v>
      </c>
      <c r="D539" s="138">
        <f>D536*0.15</f>
        <v>5.25</v>
      </c>
      <c r="E539" s="77">
        <v>0.97299999999999998</v>
      </c>
      <c r="F539" s="77">
        <v>0.97599999999999998</v>
      </c>
      <c r="G539" s="77">
        <v>0.97899999999999998</v>
      </c>
      <c r="H539" s="77">
        <v>0.97750000000000004</v>
      </c>
      <c r="I539" s="77">
        <v>0.96250000000000002</v>
      </c>
      <c r="J539" s="77">
        <v>0.97</v>
      </c>
      <c r="K539" s="77">
        <v>0.96250000000000002</v>
      </c>
      <c r="L539" s="77">
        <v>0.95050000000000001</v>
      </c>
    </row>
    <row r="540" spans="1:12">
      <c r="A540" s="79" t="s">
        <v>658</v>
      </c>
      <c r="B540" s="138">
        <f>B536*0.3</f>
        <v>5.3999999999999995</v>
      </c>
      <c r="C540" s="138">
        <f>(100-D540)/100</f>
        <v>0.89500000000000002</v>
      </c>
      <c r="D540" s="138">
        <f>D536*0.3</f>
        <v>10.5</v>
      </c>
      <c r="E540" s="77">
        <v>0.92799999999999994</v>
      </c>
      <c r="F540" s="77">
        <v>0.93599999999999994</v>
      </c>
      <c r="G540" s="77">
        <v>0.94399999999999995</v>
      </c>
      <c r="H540" s="77">
        <v>0.94</v>
      </c>
      <c r="I540" s="77">
        <v>0.9</v>
      </c>
      <c r="J540" s="77">
        <v>0.92</v>
      </c>
      <c r="K540" s="77">
        <v>0.9</v>
      </c>
      <c r="L540" s="77">
        <v>0.86799999999999999</v>
      </c>
    </row>
    <row r="541" spans="1:12">
      <c r="A541" s="55" t="s">
        <v>781</v>
      </c>
      <c r="B541" s="139">
        <v>18</v>
      </c>
      <c r="C541" s="139"/>
      <c r="D541" s="139">
        <v>35</v>
      </c>
      <c r="E541" s="81">
        <f t="shared" ref="E541:L541" si="142">1 - (E542)</f>
        <v>3.6000000000000032E-2</v>
      </c>
      <c r="F541" s="81">
        <f t="shared" si="142"/>
        <v>3.2000000000000028E-2</v>
      </c>
      <c r="G541" s="81">
        <f t="shared" si="142"/>
        <v>2.8000000000000025E-2</v>
      </c>
      <c r="H541" s="81">
        <f t="shared" si="142"/>
        <v>3.0000000000000027E-2</v>
      </c>
      <c r="I541" s="82">
        <f t="shared" si="142"/>
        <v>5.0000000000000044E-2</v>
      </c>
      <c r="J541" s="82">
        <f t="shared" si="142"/>
        <v>4.0000000000000036E-2</v>
      </c>
      <c r="K541" s="82">
        <f t="shared" si="142"/>
        <v>5.0000000000000044E-2</v>
      </c>
      <c r="L541" s="82">
        <f t="shared" si="142"/>
        <v>6.5999999999999948E-2</v>
      </c>
    </row>
    <row r="542" spans="1:12">
      <c r="A542" s="79" t="s">
        <v>655</v>
      </c>
      <c r="B542" s="138">
        <f>B541*0.15</f>
        <v>2.6999999999999997</v>
      </c>
      <c r="C542" s="138">
        <f>(100-D542)/100</f>
        <v>0.94750000000000001</v>
      </c>
      <c r="D542" s="138">
        <f>D541*0.15</f>
        <v>5.25</v>
      </c>
      <c r="E542" s="77">
        <v>0.96399999999999997</v>
      </c>
      <c r="F542" s="77">
        <v>0.96799999999999997</v>
      </c>
      <c r="G542" s="77">
        <v>0.97199999999999998</v>
      </c>
      <c r="H542" s="77">
        <v>0.97</v>
      </c>
      <c r="I542" s="77">
        <v>0.95</v>
      </c>
      <c r="J542" s="77">
        <v>0.96</v>
      </c>
      <c r="K542" s="77">
        <v>0.95</v>
      </c>
      <c r="L542" s="77">
        <v>0.93400000000000005</v>
      </c>
    </row>
    <row r="543" spans="1:12">
      <c r="A543" s="141" t="s">
        <v>729</v>
      </c>
      <c r="B543" s="139">
        <v>18</v>
      </c>
      <c r="C543" s="139"/>
      <c r="D543" s="139">
        <v>35</v>
      </c>
      <c r="E543" s="81">
        <f t="shared" ref="E543:L543" si="143">1 - (E544) * (E545) * (E546) * (E547)</f>
        <v>0.20790140544000002</v>
      </c>
      <c r="F543" s="81">
        <f t="shared" si="143"/>
        <v>0.18644137983999998</v>
      </c>
      <c r="G543" s="81">
        <f>1 - (G544) * (G545) * (G546) * (G547)</f>
        <v>0.16458186304000011</v>
      </c>
      <c r="H543" s="81">
        <f t="shared" si="143"/>
        <v>0.1755618375000001</v>
      </c>
      <c r="I543" s="82">
        <f t="shared" si="143"/>
        <v>0.27992968750000002</v>
      </c>
      <c r="J543" s="82">
        <f t="shared" si="143"/>
        <v>0.35656423374000001</v>
      </c>
      <c r="K543" s="82">
        <f t="shared" si="143"/>
        <v>0.37480633750000003</v>
      </c>
      <c r="L543" s="82">
        <f t="shared" si="143"/>
        <v>0.35656423374000001</v>
      </c>
    </row>
    <row r="544" spans="1:12">
      <c r="A544" s="79" t="s">
        <v>655</v>
      </c>
      <c r="B544" s="138">
        <f>B543*0.15</f>
        <v>2.6999999999999997</v>
      </c>
      <c r="C544" s="138">
        <f>(100-D544)/100</f>
        <v>0.94750000000000001</v>
      </c>
      <c r="D544" s="138">
        <f>D543*0.15</f>
        <v>5.25</v>
      </c>
      <c r="E544" s="77">
        <v>0.96399999999999997</v>
      </c>
      <c r="F544" s="77">
        <v>0.96799999999999997</v>
      </c>
      <c r="G544" s="77">
        <v>0.97199999999999998</v>
      </c>
      <c r="H544" s="77">
        <v>0.97</v>
      </c>
      <c r="I544" s="77">
        <v>0.95</v>
      </c>
      <c r="J544" s="77">
        <v>0.93400000000000005</v>
      </c>
      <c r="K544" s="77">
        <v>0.93</v>
      </c>
      <c r="L544" s="77">
        <v>0.93400000000000005</v>
      </c>
    </row>
    <row r="545" spans="1:12">
      <c r="A545" s="79" t="s">
        <v>656</v>
      </c>
      <c r="B545" s="138">
        <f>B543*0.4</f>
        <v>7.2</v>
      </c>
      <c r="C545" s="138">
        <f>(100-D545)/100</f>
        <v>0.86</v>
      </c>
      <c r="D545" s="138">
        <f>D543*0.4</f>
        <v>14</v>
      </c>
      <c r="E545" s="77">
        <v>0.91</v>
      </c>
      <c r="F545" s="77">
        <v>0.92</v>
      </c>
      <c r="G545" s="77">
        <v>0.92999999999999994</v>
      </c>
      <c r="H545" s="77">
        <v>0.92500000000000004</v>
      </c>
      <c r="I545" s="77">
        <v>0.875</v>
      </c>
      <c r="J545" s="77">
        <v>0.83499999999999996</v>
      </c>
      <c r="K545" s="77">
        <v>0.82499999999999996</v>
      </c>
      <c r="L545" s="77">
        <v>0.83499999999999996</v>
      </c>
    </row>
    <row r="546" spans="1:12">
      <c r="A546" s="79" t="s">
        <v>796</v>
      </c>
      <c r="B546" s="138">
        <f>B543*0.15</f>
        <v>2.6999999999999997</v>
      </c>
      <c r="C546" s="138">
        <f>(100-D546)/100</f>
        <v>0.94750000000000001</v>
      </c>
      <c r="D546" s="138">
        <f>D543*0.15</f>
        <v>5.25</v>
      </c>
      <c r="E546" s="77">
        <v>0.97299999999999998</v>
      </c>
      <c r="F546" s="77">
        <v>0.97599999999999998</v>
      </c>
      <c r="G546" s="77">
        <v>0.97899999999999998</v>
      </c>
      <c r="H546" s="77">
        <v>0.97750000000000004</v>
      </c>
      <c r="I546" s="77">
        <v>0.96250000000000002</v>
      </c>
      <c r="J546" s="77">
        <v>0.95050000000000001</v>
      </c>
      <c r="K546" s="77">
        <v>0.94750000000000001</v>
      </c>
      <c r="L546" s="77">
        <v>0.95050000000000001</v>
      </c>
    </row>
    <row r="547" spans="1:12">
      <c r="A547" s="79" t="s">
        <v>658</v>
      </c>
      <c r="B547" s="138">
        <f>B543*0.3</f>
        <v>5.3999999999999995</v>
      </c>
      <c r="C547" s="138">
        <f>(100-D547)/100</f>
        <v>0.89500000000000002</v>
      </c>
      <c r="D547" s="138">
        <f>D543*0.3</f>
        <v>10.5</v>
      </c>
      <c r="E547" s="77">
        <v>0.92799999999999994</v>
      </c>
      <c r="F547" s="77">
        <v>0.93599999999999994</v>
      </c>
      <c r="G547" s="77">
        <v>0.94399999999999995</v>
      </c>
      <c r="H547" s="77">
        <v>0.94</v>
      </c>
      <c r="I547" s="77">
        <v>0.9</v>
      </c>
      <c r="J547" s="77">
        <v>0.86799999999999999</v>
      </c>
      <c r="K547" s="77">
        <v>0.86</v>
      </c>
      <c r="L547" s="77">
        <v>0.86799999999999999</v>
      </c>
    </row>
    <row r="548" spans="1:12">
      <c r="A548" s="55" t="s">
        <v>730</v>
      </c>
      <c r="B548" s="139">
        <v>16</v>
      </c>
      <c r="C548" s="139"/>
      <c r="D548" s="139">
        <v>33</v>
      </c>
      <c r="E548" s="81">
        <f t="shared" ref="E548:L548" si="144">1 - (E549) * (E550) * (E551) * (E552)</f>
        <v>0.1972210497400001</v>
      </c>
      <c r="F548" s="81">
        <f t="shared" si="144"/>
        <v>0.1755618375000001</v>
      </c>
      <c r="G548" s="81">
        <f>1 - (G549) * (G550) * (G551) * (G552)</f>
        <v>0.15350089534</v>
      </c>
      <c r="H548" s="81">
        <f t="shared" si="144"/>
        <v>0.16458186304000011</v>
      </c>
      <c r="I548" s="82">
        <f t="shared" si="144"/>
        <v>0.35656423374000001</v>
      </c>
      <c r="J548" s="82">
        <f t="shared" si="144"/>
        <v>0.30936446464000011</v>
      </c>
      <c r="K548" s="82">
        <f t="shared" si="144"/>
        <v>0.37480633750000003</v>
      </c>
      <c r="L548" s="82">
        <f t="shared" si="144"/>
        <v>0.30936446464000011</v>
      </c>
    </row>
    <row r="549" spans="1:12">
      <c r="A549" s="79" t="s">
        <v>655</v>
      </c>
      <c r="B549" s="138">
        <f>B548*0.15</f>
        <v>2.4</v>
      </c>
      <c r="C549" s="138">
        <f>(100-D549)/100</f>
        <v>0.95050000000000001</v>
      </c>
      <c r="D549" s="138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0.93400000000000005</v>
      </c>
      <c r="J549" s="77">
        <v>0.94399999999999995</v>
      </c>
      <c r="K549" s="77">
        <v>0.93</v>
      </c>
      <c r="L549" s="77">
        <v>0.94399999999999995</v>
      </c>
    </row>
    <row r="550" spans="1:12">
      <c r="A550" s="79" t="s">
        <v>656</v>
      </c>
      <c r="B550" s="138">
        <f>B548*0.4</f>
        <v>6.4</v>
      </c>
      <c r="C550" s="138">
        <f>(100-D550)/100</f>
        <v>0.86799999999999999</v>
      </c>
      <c r="D550" s="138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0.83499999999999996</v>
      </c>
      <c r="J550" s="77">
        <v>0.86</v>
      </c>
      <c r="K550" s="77">
        <v>0.82499999999999996</v>
      </c>
      <c r="L550" s="77">
        <v>0.86</v>
      </c>
    </row>
    <row r="551" spans="1:12">
      <c r="A551" s="79" t="s">
        <v>796</v>
      </c>
      <c r="B551" s="138">
        <f>B548*0.15</f>
        <v>2.4</v>
      </c>
      <c r="C551" s="138">
        <f>(100-D551)/100</f>
        <v>0.95050000000000001</v>
      </c>
      <c r="D551" s="138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0.95050000000000001</v>
      </c>
      <c r="J551" s="77">
        <v>0.95799999999999996</v>
      </c>
      <c r="K551" s="77">
        <v>0.94750000000000001</v>
      </c>
      <c r="L551" s="77">
        <v>0.95799999999999996</v>
      </c>
    </row>
    <row r="552" spans="1:12">
      <c r="A552" s="79" t="s">
        <v>658</v>
      </c>
      <c r="B552" s="138">
        <f>B548*0.3</f>
        <v>4.8</v>
      </c>
      <c r="C552" s="138">
        <f>(100-D552)/100</f>
        <v>0.90099999999999991</v>
      </c>
      <c r="D552" s="138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0.86799999999999999</v>
      </c>
      <c r="J552" s="77">
        <v>0.88800000000000001</v>
      </c>
      <c r="K552" s="77">
        <v>0.86</v>
      </c>
      <c r="L552" s="77">
        <v>0.88800000000000001</v>
      </c>
    </row>
    <row r="553" spans="1:12">
      <c r="A553" s="55" t="s">
        <v>731</v>
      </c>
      <c r="B553" s="139">
        <v>16</v>
      </c>
      <c r="C553" s="139"/>
      <c r="D553" s="139">
        <v>33</v>
      </c>
      <c r="E553" s="81">
        <f t="shared" ref="E553:L553" si="145">1 - (E554) * (E555) * (E556) * (E557)</f>
        <v>0.1972210497400001</v>
      </c>
      <c r="F553" s="81">
        <f t="shared" si="145"/>
        <v>0.1755618375000001</v>
      </c>
      <c r="G553" s="81">
        <f>1 - (G554) * (G555) * (G556) * (G557)</f>
        <v>0.15350089534</v>
      </c>
      <c r="H553" s="81">
        <f t="shared" si="145"/>
        <v>0.16458186304000011</v>
      </c>
      <c r="I553" s="82">
        <f t="shared" si="145"/>
        <v>0.27992968750000002</v>
      </c>
      <c r="J553" s="82">
        <f t="shared" si="145"/>
        <v>0.30936446464000011</v>
      </c>
      <c r="K553" s="82">
        <f t="shared" si="145"/>
        <v>0.22896640000000001</v>
      </c>
      <c r="L553" s="82">
        <f t="shared" si="145"/>
        <v>0.27992968750000002</v>
      </c>
    </row>
    <row r="554" spans="1:12">
      <c r="A554" s="79" t="s">
        <v>655</v>
      </c>
      <c r="B554" s="138">
        <f>B553*0.15</f>
        <v>2.4</v>
      </c>
      <c r="C554" s="138">
        <f>(100-D554)/100</f>
        <v>0.95050000000000001</v>
      </c>
      <c r="D554" s="138">
        <f>D553*0.15</f>
        <v>4.95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0.96</v>
      </c>
      <c r="L554" s="77">
        <v>0.95</v>
      </c>
    </row>
    <row r="555" spans="1:12">
      <c r="A555" s="79" t="s">
        <v>656</v>
      </c>
      <c r="B555" s="138">
        <f>B553*0.4</f>
        <v>6.4</v>
      </c>
      <c r="C555" s="138">
        <f>(100-D555)/100</f>
        <v>0.86799999999999999</v>
      </c>
      <c r="D555" s="138">
        <f>D553*0.4</f>
        <v>13.200000000000001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0.9</v>
      </c>
      <c r="L555" s="77">
        <v>0.875</v>
      </c>
    </row>
    <row r="556" spans="1:12">
      <c r="A556" s="79" t="s">
        <v>796</v>
      </c>
      <c r="B556" s="138">
        <f>B553*0.15</f>
        <v>2.4</v>
      </c>
      <c r="C556" s="138">
        <f>(100-D556)/100</f>
        <v>0.95050000000000001</v>
      </c>
      <c r="D556" s="138">
        <f>D553*0.15</f>
        <v>4.95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0.97</v>
      </c>
      <c r="L556" s="77">
        <v>0.96250000000000002</v>
      </c>
    </row>
    <row r="557" spans="1:12">
      <c r="A557" s="79" t="s">
        <v>658</v>
      </c>
      <c r="B557" s="138">
        <f>B553*0.3</f>
        <v>4.8</v>
      </c>
      <c r="C557" s="138">
        <f>(100-D557)/100</f>
        <v>0.90099999999999991</v>
      </c>
      <c r="D557" s="138">
        <f>D553*0.3</f>
        <v>9.9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0.92</v>
      </c>
      <c r="L557" s="77">
        <v>0.9</v>
      </c>
    </row>
    <row r="558" spans="1:12">
      <c r="A558" s="141" t="s">
        <v>732</v>
      </c>
      <c r="B558" s="139">
        <v>16</v>
      </c>
      <c r="C558" s="139"/>
      <c r="D558" s="139">
        <v>32</v>
      </c>
      <c r="E558" s="81">
        <f t="shared" ref="E558:L558" si="146">1 - (E559) * (E560) * (E561) * (E562)</f>
        <v>0.1972210497400001</v>
      </c>
      <c r="F558" s="81">
        <f t="shared" si="146"/>
        <v>0.1755618375000001</v>
      </c>
      <c r="G558" s="81">
        <f>1 - (G559) * (G560) * (G561) * (G562)</f>
        <v>0.15350089534</v>
      </c>
      <c r="H558" s="81">
        <f t="shared" si="146"/>
        <v>0.16458186304000011</v>
      </c>
      <c r="I558" s="82">
        <f t="shared" si="146"/>
        <v>0.41885439999999996</v>
      </c>
      <c r="J558" s="82">
        <f t="shared" si="146"/>
        <v>0.37480633750000003</v>
      </c>
      <c r="K558" s="82">
        <f t="shared" si="146"/>
        <v>0.35656423374000001</v>
      </c>
      <c r="L558" s="82">
        <f t="shared" si="146"/>
        <v>0.37480633750000003</v>
      </c>
    </row>
    <row r="559" spans="1:12">
      <c r="A559" s="79" t="s">
        <v>655</v>
      </c>
      <c r="B559" s="138">
        <f>B558*0.15</f>
        <v>2.4</v>
      </c>
      <c r="C559" s="138">
        <f>(100-D559)/100</f>
        <v>0.95200000000000007</v>
      </c>
      <c r="D559" s="138">
        <f>D558*0.15</f>
        <v>4.8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0.92</v>
      </c>
      <c r="J559" s="77">
        <v>0.93</v>
      </c>
      <c r="K559" s="77">
        <v>0.93400000000000005</v>
      </c>
      <c r="L559" s="77">
        <v>0.93</v>
      </c>
    </row>
    <row r="560" spans="1:12">
      <c r="A560" s="79" t="s">
        <v>656</v>
      </c>
      <c r="B560" s="138">
        <f>B558*0.4</f>
        <v>6.4</v>
      </c>
      <c r="C560" s="138">
        <f>(100-D560)/100</f>
        <v>0.872</v>
      </c>
      <c r="D560" s="138">
        <f>D558*0.4</f>
        <v>12.8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</v>
      </c>
      <c r="J560" s="77">
        <v>0.82499999999999996</v>
      </c>
      <c r="K560" s="77">
        <v>0.83499999999999996</v>
      </c>
      <c r="L560" s="77">
        <v>0.82499999999999996</v>
      </c>
    </row>
    <row r="561" spans="1:12">
      <c r="A561" s="79" t="s">
        <v>796</v>
      </c>
      <c r="B561" s="138">
        <f>B558*0.15</f>
        <v>2.4</v>
      </c>
      <c r="C561" s="138">
        <f>(100-D561)/100</f>
        <v>0.95200000000000007</v>
      </c>
      <c r="D561" s="138">
        <f>D558*0.15</f>
        <v>4.8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0.94</v>
      </c>
      <c r="J561" s="77">
        <v>0.94750000000000001</v>
      </c>
      <c r="K561" s="77">
        <v>0.95050000000000001</v>
      </c>
      <c r="L561" s="77">
        <v>0.94750000000000001</v>
      </c>
    </row>
    <row r="562" spans="1:12">
      <c r="A562" s="79" t="s">
        <v>658</v>
      </c>
      <c r="B562" s="138">
        <f>B558*0.3</f>
        <v>4.8</v>
      </c>
      <c r="C562" s="138">
        <f>(100-D562)/100</f>
        <v>0.90400000000000003</v>
      </c>
      <c r="D562" s="138">
        <f>D558*0.3</f>
        <v>9.6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0.84</v>
      </c>
      <c r="J562" s="77">
        <v>0.86</v>
      </c>
      <c r="K562" s="77">
        <v>0.86799999999999999</v>
      </c>
      <c r="L562" s="77">
        <v>0.86</v>
      </c>
    </row>
    <row r="563" spans="1:12">
      <c r="A563" s="55" t="s">
        <v>733</v>
      </c>
      <c r="B563" s="139">
        <v>16</v>
      </c>
      <c r="C563" s="139"/>
      <c r="D563" s="139">
        <v>30</v>
      </c>
      <c r="E563" s="81">
        <f t="shared" ref="E563:L563" si="147">1 - (E564) * (E565) * (E566) * (E567)</f>
        <v>0.1972210497400001</v>
      </c>
      <c r="F563" s="81">
        <f t="shared" si="147"/>
        <v>0.1755618375000001</v>
      </c>
      <c r="G563" s="81">
        <f>1 - (G564) * (G565) * (G566) * (G567)</f>
        <v>0.15350089534</v>
      </c>
      <c r="H563" s="81">
        <f t="shared" si="147"/>
        <v>0.16458186304000011</v>
      </c>
      <c r="I563" s="82">
        <f t="shared" si="147"/>
        <v>0.30936446464000011</v>
      </c>
      <c r="J563" s="82">
        <f t="shared" si="147"/>
        <v>0.37480633750000003</v>
      </c>
      <c r="K563" s="82">
        <f t="shared" si="147"/>
        <v>0.30936446464000011</v>
      </c>
      <c r="L563" s="82">
        <f t="shared" si="147"/>
        <v>0.41885439999999996</v>
      </c>
    </row>
    <row r="564" spans="1:12">
      <c r="A564" s="79" t="s">
        <v>655</v>
      </c>
      <c r="B564" s="138">
        <f>B563*0.15</f>
        <v>2.4</v>
      </c>
      <c r="C564" s="138">
        <f>(100-D564)/100</f>
        <v>0.95499999999999996</v>
      </c>
      <c r="D564" s="138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0.94399999999999995</v>
      </c>
      <c r="J564" s="77">
        <v>0.93</v>
      </c>
      <c r="K564" s="77">
        <v>0.94399999999999995</v>
      </c>
      <c r="L564" s="77">
        <v>0.92</v>
      </c>
    </row>
    <row r="565" spans="1:12">
      <c r="A565" s="79" t="s">
        <v>656</v>
      </c>
      <c r="B565" s="138">
        <f>B563*0.4</f>
        <v>6.4</v>
      </c>
      <c r="C565" s="138">
        <f>(100-D565)/100</f>
        <v>0.88</v>
      </c>
      <c r="D565" s="138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0.86</v>
      </c>
      <c r="J565" s="77">
        <v>0.82499999999999996</v>
      </c>
      <c r="K565" s="77">
        <v>0.86</v>
      </c>
      <c r="L565" s="77">
        <v>0.8</v>
      </c>
    </row>
    <row r="566" spans="1:12">
      <c r="A566" s="79" t="s">
        <v>796</v>
      </c>
      <c r="B566" s="138">
        <f>B563*0.15</f>
        <v>2.4</v>
      </c>
      <c r="C566" s="138">
        <f>(100-D566)/100</f>
        <v>0.95499999999999996</v>
      </c>
      <c r="D566" s="138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0.95799999999999996</v>
      </c>
      <c r="J566" s="77">
        <v>0.94750000000000001</v>
      </c>
      <c r="K566" s="77">
        <v>0.95799999999999996</v>
      </c>
      <c r="L566" s="77">
        <v>0.94</v>
      </c>
    </row>
    <row r="567" spans="1:12">
      <c r="A567" s="79" t="s">
        <v>658</v>
      </c>
      <c r="B567" s="138">
        <f>B563*0.3</f>
        <v>4.8</v>
      </c>
      <c r="C567" s="138">
        <f>(100-D567)/100</f>
        <v>0.91</v>
      </c>
      <c r="D567" s="138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0.88800000000000001</v>
      </c>
      <c r="J567" s="77">
        <v>0.86</v>
      </c>
      <c r="K567" s="77">
        <v>0.88800000000000001</v>
      </c>
      <c r="L567" s="77">
        <v>0.84</v>
      </c>
    </row>
    <row r="568" spans="1:12">
      <c r="A568" s="55" t="s">
        <v>734</v>
      </c>
      <c r="B568" s="139">
        <v>16</v>
      </c>
      <c r="C568" s="139"/>
      <c r="D568" s="139">
        <v>30</v>
      </c>
      <c r="E568" s="81">
        <f t="shared" ref="E568:L568" si="148">1 - (E569) * (E570) * (E571) * (E572)</f>
        <v>0.1972210497400001</v>
      </c>
      <c r="F568" s="81">
        <f t="shared" si="148"/>
        <v>0.1755618375000001</v>
      </c>
      <c r="G568" s="81">
        <f>1 - (G569) * (G570) * (G571) * (G572)</f>
        <v>0.15350089534</v>
      </c>
      <c r="H568" s="81">
        <f t="shared" si="148"/>
        <v>0.16458186304000011</v>
      </c>
      <c r="I568" s="82">
        <f t="shared" si="148"/>
        <v>0.27992968750000002</v>
      </c>
      <c r="J568" s="82">
        <f t="shared" si="148"/>
        <v>0.27992968750000002</v>
      </c>
      <c r="K568" s="82">
        <f t="shared" si="148"/>
        <v>0.22896640000000001</v>
      </c>
      <c r="L568" s="82">
        <f t="shared" si="148"/>
        <v>0.27992968750000002</v>
      </c>
    </row>
    <row r="569" spans="1:12">
      <c r="A569" s="79" t="s">
        <v>655</v>
      </c>
      <c r="B569" s="138">
        <f>B568*0.15</f>
        <v>2.4</v>
      </c>
      <c r="C569" s="138">
        <f>(100-D569)/100</f>
        <v>0.95499999999999996</v>
      </c>
      <c r="D569" s="138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0.95</v>
      </c>
      <c r="K569" s="77">
        <v>0.96</v>
      </c>
      <c r="L569" s="77">
        <v>0.95</v>
      </c>
    </row>
    <row r="570" spans="1:12">
      <c r="A570" s="79" t="s">
        <v>656</v>
      </c>
      <c r="B570" s="138">
        <f>B568*0.4</f>
        <v>6.4</v>
      </c>
      <c r="C570" s="138">
        <f>(100-D570)/100</f>
        <v>0.88</v>
      </c>
      <c r="D570" s="138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0.875</v>
      </c>
      <c r="K570" s="77">
        <v>0.9</v>
      </c>
      <c r="L570" s="77">
        <v>0.875</v>
      </c>
    </row>
    <row r="571" spans="1:12">
      <c r="A571" s="79" t="s">
        <v>796</v>
      </c>
      <c r="B571" s="138">
        <f>B568*0.15</f>
        <v>2.4</v>
      </c>
      <c r="C571" s="138">
        <f>(100-D571)/100</f>
        <v>0.95499999999999996</v>
      </c>
      <c r="D571" s="138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0.96250000000000002</v>
      </c>
      <c r="K571" s="77">
        <v>0.97</v>
      </c>
      <c r="L571" s="77">
        <v>0.96250000000000002</v>
      </c>
    </row>
    <row r="572" spans="1:12">
      <c r="A572" s="79" t="s">
        <v>658</v>
      </c>
      <c r="B572" s="138">
        <f>B568*0.3</f>
        <v>4.8</v>
      </c>
      <c r="C572" s="138">
        <f>(100-D572)/100</f>
        <v>0.91</v>
      </c>
      <c r="D572" s="138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0.9</v>
      </c>
      <c r="K572" s="77">
        <v>0.92</v>
      </c>
      <c r="L572" s="77">
        <v>0.9</v>
      </c>
    </row>
    <row r="573" spans="1:12">
      <c r="A573" s="141" t="s">
        <v>735</v>
      </c>
      <c r="B573" s="139">
        <v>16</v>
      </c>
      <c r="C573" s="139"/>
      <c r="D573" s="139">
        <v>30</v>
      </c>
      <c r="E573" s="81">
        <f t="shared" ref="E573:K573" si="149">1 - (E574) * (E575) * (E576) * (E577)</f>
        <v>0.1972210497400001</v>
      </c>
      <c r="F573" s="81">
        <f t="shared" si="149"/>
        <v>0.1755618375000001</v>
      </c>
      <c r="G573" s="81">
        <f>1 - (G574) * (G575) * (G576) * (G577)</f>
        <v>0.15350089534</v>
      </c>
      <c r="H573" s="81">
        <f t="shared" si="149"/>
        <v>0.16458186304000011</v>
      </c>
      <c r="I573" s="82">
        <f t="shared" si="149"/>
        <v>0.27992968750000002</v>
      </c>
      <c r="J573" s="82">
        <f t="shared" si="149"/>
        <v>0.30936446464000011</v>
      </c>
      <c r="K573" s="82">
        <f t="shared" si="149"/>
        <v>0.27992968750000002</v>
      </c>
      <c r="L573" s="82">
        <f>1 - (L574) * (L575) * (L576) * (L577)</f>
        <v>0.37480633750000003</v>
      </c>
    </row>
    <row r="574" spans="1:12">
      <c r="A574" s="79" t="s">
        <v>655</v>
      </c>
      <c r="B574" s="138">
        <f>B573*0.15</f>
        <v>2.4</v>
      </c>
      <c r="C574" s="138">
        <f>(100-D574)/100</f>
        <v>0.95499999999999996</v>
      </c>
      <c r="D574" s="138">
        <f>D573*0.15</f>
        <v>4.5</v>
      </c>
      <c r="E574" s="77">
        <v>0.96599999999999997</v>
      </c>
      <c r="F574" s="77">
        <v>0.97</v>
      </c>
      <c r="G574" s="77">
        <v>0.97399999999999998</v>
      </c>
      <c r="H574" s="77">
        <v>0.97199999999999998</v>
      </c>
      <c r="I574" s="77">
        <v>0.95</v>
      </c>
      <c r="J574" s="77">
        <v>0.94399999999999995</v>
      </c>
      <c r="K574" s="77">
        <v>0.95</v>
      </c>
      <c r="L574" s="77">
        <v>0.93</v>
      </c>
    </row>
    <row r="575" spans="1:12">
      <c r="A575" s="79" t="s">
        <v>656</v>
      </c>
      <c r="B575" s="138">
        <f>B573*0.4</f>
        <v>6.4</v>
      </c>
      <c r="C575" s="138">
        <f>(100-D575)/100</f>
        <v>0.88</v>
      </c>
      <c r="D575" s="138">
        <f>D573*0.4</f>
        <v>12</v>
      </c>
      <c r="E575" s="77">
        <v>0.91500000000000004</v>
      </c>
      <c r="F575" s="77">
        <v>0.92500000000000004</v>
      </c>
      <c r="G575" s="77">
        <v>0.93500000000000005</v>
      </c>
      <c r="H575" s="77">
        <v>0.92999999999999994</v>
      </c>
      <c r="I575" s="77">
        <v>0.875</v>
      </c>
      <c r="J575" s="77">
        <v>0.86</v>
      </c>
      <c r="K575" s="77">
        <v>0.875</v>
      </c>
      <c r="L575" s="77">
        <v>0.82499999999999996</v>
      </c>
    </row>
    <row r="576" spans="1:12">
      <c r="A576" s="79" t="s">
        <v>796</v>
      </c>
      <c r="B576" s="138">
        <f>B573*0.15</f>
        <v>2.4</v>
      </c>
      <c r="C576" s="138">
        <f>(100-D576)/100</f>
        <v>0.95499999999999996</v>
      </c>
      <c r="D576" s="138">
        <f>D573*0.15</f>
        <v>4.5</v>
      </c>
      <c r="E576" s="77">
        <v>0.97450000000000003</v>
      </c>
      <c r="F576" s="77">
        <v>0.97750000000000004</v>
      </c>
      <c r="G576" s="77">
        <v>0.98050000000000004</v>
      </c>
      <c r="H576" s="77">
        <v>0.97899999999999998</v>
      </c>
      <c r="I576" s="77">
        <v>0.96250000000000002</v>
      </c>
      <c r="J576" s="77">
        <v>0.95799999999999996</v>
      </c>
      <c r="K576" s="77">
        <v>0.96250000000000002</v>
      </c>
      <c r="L576" s="77">
        <v>0.94750000000000001</v>
      </c>
    </row>
    <row r="577" spans="1:12">
      <c r="A577" s="79" t="s">
        <v>658</v>
      </c>
      <c r="B577" s="138">
        <f>B573*0.3</f>
        <v>4.8</v>
      </c>
      <c r="C577" s="138">
        <f>(100-D577)/100</f>
        <v>0.91</v>
      </c>
      <c r="D577" s="138">
        <f>D573*0.3</f>
        <v>9</v>
      </c>
      <c r="E577" s="77">
        <v>0.93199999999999994</v>
      </c>
      <c r="F577" s="77">
        <v>0.94</v>
      </c>
      <c r="G577" s="77">
        <v>0.94799999999999995</v>
      </c>
      <c r="H577" s="77">
        <v>0.94399999999999995</v>
      </c>
      <c r="I577" s="77">
        <v>0.9</v>
      </c>
      <c r="J577" s="77">
        <v>0.88800000000000001</v>
      </c>
      <c r="K577" s="77">
        <v>0.9</v>
      </c>
      <c r="L577" s="77">
        <v>0.86</v>
      </c>
    </row>
    <row r="578" spans="1:12">
      <c r="A578" s="55" t="s">
        <v>736</v>
      </c>
      <c r="B578" s="139">
        <v>15</v>
      </c>
      <c r="C578" s="139"/>
      <c r="D578" s="139">
        <v>30</v>
      </c>
      <c r="E578" s="81">
        <f t="shared" ref="E578:L578" si="150">1 - (E579) * (E580) * (E581) * (E582)</f>
        <v>0.18644137983999998</v>
      </c>
      <c r="F578" s="81">
        <f t="shared" si="150"/>
        <v>0.16458186304000011</v>
      </c>
      <c r="G578" s="81">
        <f>1 - (G579) * (G580) * (G581) * (G582)</f>
        <v>0.14231837184000007</v>
      </c>
      <c r="H578" s="81">
        <f t="shared" si="150"/>
        <v>0.15350089534</v>
      </c>
      <c r="I578" s="82">
        <f t="shared" si="150"/>
        <v>0.37480633750000003</v>
      </c>
      <c r="J578" s="82">
        <f t="shared" si="150"/>
        <v>0.30936446464000011</v>
      </c>
      <c r="K578" s="82">
        <f t="shared" si="150"/>
        <v>0.27992968750000002</v>
      </c>
      <c r="L578" s="82">
        <f t="shared" si="150"/>
        <v>0.35656423374000001</v>
      </c>
    </row>
    <row r="579" spans="1:12">
      <c r="A579" s="79" t="s">
        <v>655</v>
      </c>
      <c r="B579" s="138">
        <f>B578*0.15</f>
        <v>2.25</v>
      </c>
      <c r="C579" s="138">
        <f>(100-D579)/100</f>
        <v>0.95499999999999996</v>
      </c>
      <c r="D579" s="138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0.94399999999999995</v>
      </c>
      <c r="K579" s="77">
        <v>0.95</v>
      </c>
      <c r="L579" s="77">
        <v>0.93400000000000005</v>
      </c>
    </row>
    <row r="580" spans="1:12">
      <c r="A580" s="79" t="s">
        <v>656</v>
      </c>
      <c r="B580" s="138">
        <f>B578*0.4</f>
        <v>6</v>
      </c>
      <c r="C580" s="138">
        <f>(100-D580)/100</f>
        <v>0.88</v>
      </c>
      <c r="D580" s="138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0.86</v>
      </c>
      <c r="K580" s="77">
        <v>0.875</v>
      </c>
      <c r="L580" s="77">
        <v>0.83499999999999996</v>
      </c>
    </row>
    <row r="581" spans="1:12">
      <c r="A581" s="79" t="s">
        <v>796</v>
      </c>
      <c r="B581" s="138">
        <f>B578*0.15</f>
        <v>2.25</v>
      </c>
      <c r="C581" s="138">
        <f>(100-D581)/100</f>
        <v>0.95499999999999996</v>
      </c>
      <c r="D581" s="138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0.95799999999999996</v>
      </c>
      <c r="K581" s="77">
        <v>0.96250000000000002</v>
      </c>
      <c r="L581" s="77">
        <v>0.95050000000000001</v>
      </c>
    </row>
    <row r="582" spans="1:12">
      <c r="A582" s="79" t="s">
        <v>658</v>
      </c>
      <c r="B582" s="138">
        <f>B578*0.3</f>
        <v>4.5</v>
      </c>
      <c r="C582" s="138">
        <f>(100-D582)/100</f>
        <v>0.91</v>
      </c>
      <c r="D582" s="138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0.88800000000000001</v>
      </c>
      <c r="K582" s="77">
        <v>0.9</v>
      </c>
      <c r="L582" s="77">
        <v>0.86799999999999999</v>
      </c>
    </row>
    <row r="583" spans="1:12">
      <c r="A583" s="55" t="s">
        <v>737</v>
      </c>
      <c r="B583" s="139">
        <v>15</v>
      </c>
      <c r="C583" s="139"/>
      <c r="D583" s="139">
        <v>30</v>
      </c>
      <c r="E583" s="81">
        <f t="shared" ref="E583:L583" si="151">1 - (E584) * (E585) * (E586) * (E587)</f>
        <v>0.18644137983999998</v>
      </c>
      <c r="F583" s="81">
        <f t="shared" si="151"/>
        <v>0.16458186304000011</v>
      </c>
      <c r="G583" s="81">
        <f>1 - (G584) * (G585) * (G586) * (G587)</f>
        <v>0.14231837184000007</v>
      </c>
      <c r="H583" s="81">
        <f t="shared" si="151"/>
        <v>0.15350089534</v>
      </c>
      <c r="I583" s="82">
        <f>1 - (I584) * (I585) * (I586) * (I587)</f>
        <v>0.37480633750000003</v>
      </c>
      <c r="J583" s="82">
        <f t="shared" si="151"/>
        <v>0.41885439999999996</v>
      </c>
      <c r="K583" s="82">
        <f t="shared" si="151"/>
        <v>0.30936446464000011</v>
      </c>
      <c r="L583" s="82">
        <f t="shared" si="151"/>
        <v>0.27992968750000002</v>
      </c>
    </row>
    <row r="584" spans="1:12">
      <c r="A584" s="79" t="s">
        <v>655</v>
      </c>
      <c r="B584" s="138">
        <f>B583*0.15</f>
        <v>2.25</v>
      </c>
      <c r="C584" s="138">
        <f>(100-D584)/100</f>
        <v>0.95499999999999996</v>
      </c>
      <c r="D584" s="138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0.92</v>
      </c>
      <c r="K584" s="77">
        <v>0.94399999999999995</v>
      </c>
      <c r="L584" s="77">
        <v>0.95</v>
      </c>
    </row>
    <row r="585" spans="1:12">
      <c r="A585" s="79" t="s">
        <v>656</v>
      </c>
      <c r="B585" s="138">
        <f>B583*0.4</f>
        <v>6</v>
      </c>
      <c r="C585" s="138">
        <f>(100-D585)/100</f>
        <v>0.88</v>
      </c>
      <c r="D585" s="138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0.8</v>
      </c>
      <c r="K585" s="77">
        <v>0.86</v>
      </c>
      <c r="L585" s="77">
        <v>0.875</v>
      </c>
    </row>
    <row r="586" spans="1:12">
      <c r="A586" s="79" t="s">
        <v>796</v>
      </c>
      <c r="B586" s="138">
        <f>B583*0.15</f>
        <v>2.25</v>
      </c>
      <c r="C586" s="138">
        <f>(100-D586)/100</f>
        <v>0.95499999999999996</v>
      </c>
      <c r="D586" s="138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0.94</v>
      </c>
      <c r="K586" s="77">
        <v>0.95799999999999996</v>
      </c>
      <c r="L586" s="77">
        <v>0.96250000000000002</v>
      </c>
    </row>
    <row r="587" spans="1:12">
      <c r="A587" s="79" t="s">
        <v>658</v>
      </c>
      <c r="B587" s="138">
        <f>B583*0.3</f>
        <v>4.5</v>
      </c>
      <c r="C587" s="138">
        <f>(100-D587)/100</f>
        <v>0.91</v>
      </c>
      <c r="D587" s="138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0.84</v>
      </c>
      <c r="K587" s="77">
        <v>0.88800000000000001</v>
      </c>
      <c r="L587" s="77">
        <v>0.9</v>
      </c>
    </row>
    <row r="588" spans="1:12">
      <c r="A588" s="141" t="s">
        <v>738</v>
      </c>
      <c r="B588" s="139">
        <v>15</v>
      </c>
      <c r="C588" s="139"/>
      <c r="D588" s="139">
        <v>30</v>
      </c>
      <c r="E588" s="81">
        <f t="shared" ref="E588:L588" si="152">1 - (E589) * (E590) * (E591) * (E592)</f>
        <v>0.18644137983999998</v>
      </c>
      <c r="F588" s="81">
        <f t="shared" si="152"/>
        <v>0.16458186304000011</v>
      </c>
      <c r="G588" s="81">
        <f>1 - (G589) * (G590) * (G591) * (G592)</f>
        <v>0.14231837184000007</v>
      </c>
      <c r="H588" s="81">
        <f t="shared" si="152"/>
        <v>0.15350089534</v>
      </c>
      <c r="I588" s="82">
        <f t="shared" si="152"/>
        <v>0.37480633750000003</v>
      </c>
      <c r="J588" s="82">
        <f t="shared" si="152"/>
        <v>0.22896640000000001</v>
      </c>
      <c r="K588" s="82">
        <f t="shared" si="152"/>
        <v>0.37480633750000003</v>
      </c>
      <c r="L588" s="82">
        <f t="shared" si="152"/>
        <v>0.37480633750000003</v>
      </c>
    </row>
    <row r="589" spans="1:12">
      <c r="A589" s="79" t="s">
        <v>655</v>
      </c>
      <c r="B589" s="138">
        <f>B588*0.15</f>
        <v>2.25</v>
      </c>
      <c r="C589" s="138">
        <f>(100-D589)/100</f>
        <v>0.95499999999999996</v>
      </c>
      <c r="D589" s="138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79" t="s">
        <v>656</v>
      </c>
      <c r="B590" s="138">
        <f>B588*0.4</f>
        <v>6</v>
      </c>
      <c r="C590" s="138">
        <f>(100-D590)/100</f>
        <v>0.88</v>
      </c>
      <c r="D590" s="138">
        <f>D588*0.4</f>
        <v>12</v>
      </c>
      <c r="E590" s="77">
        <v>0.92</v>
      </c>
      <c r="F590" s="77">
        <v>0.92999999999999994</v>
      </c>
      <c r="G590" s="77">
        <v>0.94</v>
      </c>
      <c r="H590" s="77">
        <v>0.93500000000000005</v>
      </c>
      <c r="I590" s="77">
        <v>0.82499999999999996</v>
      </c>
      <c r="J590" s="77">
        <v>0.9</v>
      </c>
      <c r="K590" s="77">
        <v>0.82499999999999996</v>
      </c>
      <c r="L590" s="77">
        <v>0.82499999999999996</v>
      </c>
    </row>
    <row r="591" spans="1:12">
      <c r="A591" s="79" t="s">
        <v>796</v>
      </c>
      <c r="B591" s="138">
        <f>B588*0.15</f>
        <v>2.25</v>
      </c>
      <c r="C591" s="138">
        <f>(100-D591)/100</f>
        <v>0.95499999999999996</v>
      </c>
      <c r="D591" s="138">
        <f>D588*0.15</f>
        <v>4.5</v>
      </c>
      <c r="E591" s="77">
        <v>0.97599999999999998</v>
      </c>
      <c r="F591" s="77">
        <v>0.97899999999999998</v>
      </c>
      <c r="G591" s="77">
        <v>0.98199999999999998</v>
      </c>
      <c r="H591" s="77">
        <v>0.98050000000000004</v>
      </c>
      <c r="I591" s="77">
        <v>0.94750000000000001</v>
      </c>
      <c r="J591" s="77">
        <v>0.97</v>
      </c>
      <c r="K591" s="77">
        <v>0.94750000000000001</v>
      </c>
      <c r="L591" s="77">
        <v>0.94750000000000001</v>
      </c>
    </row>
    <row r="592" spans="1:12">
      <c r="A592" s="79" t="s">
        <v>658</v>
      </c>
      <c r="B592" s="138">
        <f>B588*0.3</f>
        <v>4.5</v>
      </c>
      <c r="C592" s="138">
        <f>(100-D592)/100</f>
        <v>0.91</v>
      </c>
      <c r="D592" s="138">
        <f>D588*0.3</f>
        <v>9</v>
      </c>
      <c r="E592" s="77">
        <v>0.93599999999999994</v>
      </c>
      <c r="F592" s="77">
        <v>0.94399999999999995</v>
      </c>
      <c r="G592" s="77">
        <v>0.95199999999999996</v>
      </c>
      <c r="H592" s="77">
        <v>0.94799999999999995</v>
      </c>
      <c r="I592" s="77">
        <v>0.86</v>
      </c>
      <c r="J592" s="77">
        <v>0.92</v>
      </c>
      <c r="K592" s="77">
        <v>0.86</v>
      </c>
      <c r="L592" s="77">
        <v>0.86</v>
      </c>
    </row>
    <row r="593" spans="1:12">
      <c r="A593" s="141" t="s">
        <v>787</v>
      </c>
      <c r="B593" s="139">
        <v>15</v>
      </c>
      <c r="C593" s="139"/>
      <c r="D593" s="139">
        <v>30</v>
      </c>
      <c r="E593" s="81">
        <f t="shared" ref="E593:L603" si="153">1 - (E594)</f>
        <v>3.2000000000000028E-2</v>
      </c>
      <c r="F593" s="81">
        <f t="shared" si="153"/>
        <v>2.8000000000000025E-2</v>
      </c>
      <c r="G593" s="81">
        <f t="shared" si="153"/>
        <v>2.4000000000000021E-2</v>
      </c>
      <c r="H593" s="81">
        <f t="shared" si="153"/>
        <v>2.6000000000000023E-2</v>
      </c>
      <c r="I593" s="82">
        <f t="shared" si="153"/>
        <v>6.9999999999999951E-2</v>
      </c>
      <c r="J593" s="82">
        <f t="shared" si="153"/>
        <v>4.0000000000000036E-2</v>
      </c>
      <c r="K593" s="82">
        <f t="shared" si="153"/>
        <v>6.9999999999999951E-2</v>
      </c>
      <c r="L593" s="82">
        <f t="shared" si="153"/>
        <v>6.9999999999999951E-2</v>
      </c>
    </row>
    <row r="594" spans="1:12">
      <c r="A594" s="79" t="s">
        <v>655</v>
      </c>
      <c r="B594" s="138">
        <f>B593*0.15</f>
        <v>2.25</v>
      </c>
      <c r="C594" s="138">
        <f>(100-D594)/100</f>
        <v>0.95499999999999996</v>
      </c>
      <c r="D594" s="138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0.93</v>
      </c>
      <c r="J594" s="77">
        <v>0.96</v>
      </c>
      <c r="K594" s="77">
        <v>0.93</v>
      </c>
      <c r="L594" s="77">
        <v>0.93</v>
      </c>
    </row>
    <row r="595" spans="1:12">
      <c r="A595" s="141" t="s">
        <v>982</v>
      </c>
      <c r="B595" s="139">
        <v>15</v>
      </c>
      <c r="C595" s="139"/>
      <c r="D595" s="139">
        <v>30</v>
      </c>
      <c r="E595" s="81">
        <f t="shared" si="153"/>
        <v>3.2000000000000028E-2</v>
      </c>
      <c r="F595" s="81">
        <f t="shared" si="153"/>
        <v>2.8000000000000025E-2</v>
      </c>
      <c r="G595" s="81">
        <f t="shared" si="153"/>
        <v>2.4000000000000021E-2</v>
      </c>
      <c r="H595" s="81">
        <f t="shared" si="153"/>
        <v>2.6000000000000023E-2</v>
      </c>
      <c r="I595" s="82">
        <f t="shared" si="153"/>
        <v>5.0000000000000044E-2</v>
      </c>
      <c r="J595" s="82">
        <f t="shared" si="153"/>
        <v>5.0000000000000044E-2</v>
      </c>
      <c r="K595" s="82">
        <f t="shared" si="153"/>
        <v>5.0000000000000044E-2</v>
      </c>
      <c r="L595" s="82">
        <f t="shared" si="153"/>
        <v>5.0000000000000044E-2</v>
      </c>
    </row>
    <row r="596" spans="1:12">
      <c r="A596" s="79" t="s">
        <v>655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0.95</v>
      </c>
      <c r="J596" s="77">
        <v>0.95</v>
      </c>
      <c r="K596" s="77">
        <v>0.95</v>
      </c>
      <c r="L596" s="77">
        <v>0.95</v>
      </c>
    </row>
    <row r="597" spans="1:12">
      <c r="A597" s="141" t="s">
        <v>976</v>
      </c>
      <c r="B597" s="139">
        <v>15</v>
      </c>
      <c r="C597" s="139"/>
      <c r="D597" s="139">
        <v>30</v>
      </c>
      <c r="E597" s="81">
        <f t="shared" si="153"/>
        <v>3.2000000000000028E-2</v>
      </c>
      <c r="F597" s="81">
        <f t="shared" si="153"/>
        <v>2.8000000000000025E-2</v>
      </c>
      <c r="G597" s="81">
        <f t="shared" si="153"/>
        <v>2.4000000000000021E-2</v>
      </c>
      <c r="H597" s="81">
        <f t="shared" si="153"/>
        <v>2.6000000000000023E-2</v>
      </c>
      <c r="I597" s="82">
        <f t="shared" si="153"/>
        <v>5.0000000000000044E-2</v>
      </c>
      <c r="J597" s="82">
        <f t="shared" si="153"/>
        <v>5.0000000000000044E-2</v>
      </c>
      <c r="K597" s="82">
        <f t="shared" si="153"/>
        <v>5.0000000000000044E-2</v>
      </c>
      <c r="L597" s="82">
        <f t="shared" si="153"/>
        <v>6.9999999999999951E-2</v>
      </c>
    </row>
    <row r="598" spans="1:12">
      <c r="A598" s="79" t="s">
        <v>655</v>
      </c>
      <c r="B598" s="138">
        <f>B597*0.15</f>
        <v>2.25</v>
      </c>
      <c r="C598" s="138">
        <f>(100-D598)/100</f>
        <v>0.95499999999999996</v>
      </c>
      <c r="D598" s="138">
        <f>D597*0.15</f>
        <v>4.5</v>
      </c>
      <c r="E598" s="77">
        <v>0.96799999999999997</v>
      </c>
      <c r="F598" s="77">
        <v>0.97199999999999998</v>
      </c>
      <c r="G598" s="77">
        <v>0.97599999999999998</v>
      </c>
      <c r="H598" s="77">
        <v>0.97399999999999998</v>
      </c>
      <c r="I598" s="77">
        <v>0.95</v>
      </c>
      <c r="J598" s="77">
        <v>0.95</v>
      </c>
      <c r="K598" s="77">
        <v>0.95</v>
      </c>
      <c r="L598" s="77">
        <v>0.93</v>
      </c>
    </row>
    <row r="599" spans="1:12">
      <c r="A599" s="141" t="s">
        <v>977</v>
      </c>
      <c r="B599" s="139">
        <v>15</v>
      </c>
      <c r="C599" s="139"/>
      <c r="D599" s="139">
        <v>30</v>
      </c>
      <c r="E599" s="81">
        <f t="shared" si="153"/>
        <v>3.2000000000000028E-2</v>
      </c>
      <c r="F599" s="81">
        <f t="shared" si="153"/>
        <v>2.8000000000000025E-2</v>
      </c>
      <c r="G599" s="81">
        <f t="shared" si="153"/>
        <v>2.4000000000000021E-2</v>
      </c>
      <c r="H599" s="81">
        <f t="shared" si="153"/>
        <v>2.6000000000000023E-2</v>
      </c>
      <c r="I599" s="82">
        <f t="shared" si="153"/>
        <v>6.0000000000000053E-2</v>
      </c>
      <c r="J599" s="82">
        <f t="shared" si="153"/>
        <v>6.0000000000000053E-2</v>
      </c>
      <c r="K599" s="82">
        <f t="shared" si="153"/>
        <v>6.0000000000000053E-2</v>
      </c>
      <c r="L599" s="82">
        <f t="shared" si="153"/>
        <v>6.9999999999999951E-2</v>
      </c>
    </row>
    <row r="600" spans="1:12">
      <c r="A600" s="79" t="s">
        <v>655</v>
      </c>
      <c r="B600" s="138">
        <f>B599*0.15</f>
        <v>2.25</v>
      </c>
      <c r="C600" s="138">
        <f>(100-D600)/100</f>
        <v>0.95499999999999996</v>
      </c>
      <c r="D600" s="138">
        <f>D599*0.15</f>
        <v>4.5</v>
      </c>
      <c r="E600" s="77">
        <v>0.96799999999999997</v>
      </c>
      <c r="F600" s="77">
        <v>0.97199999999999998</v>
      </c>
      <c r="G600" s="77">
        <v>0.97599999999999998</v>
      </c>
      <c r="H600" s="77">
        <v>0.97399999999999998</v>
      </c>
      <c r="I600" s="77">
        <v>0.94</v>
      </c>
      <c r="J600" s="77">
        <v>0.94</v>
      </c>
      <c r="K600" s="77">
        <v>0.94</v>
      </c>
      <c r="L600" s="77">
        <v>0.93</v>
      </c>
    </row>
    <row r="601" spans="1:12">
      <c r="A601" s="141" t="s">
        <v>978</v>
      </c>
      <c r="B601" s="139">
        <v>15</v>
      </c>
      <c r="C601" s="139"/>
      <c r="D601" s="139">
        <v>30</v>
      </c>
      <c r="E601" s="81">
        <f t="shared" si="153"/>
        <v>3.2000000000000028E-2</v>
      </c>
      <c r="F601" s="81">
        <f t="shared" si="153"/>
        <v>2.8000000000000025E-2</v>
      </c>
      <c r="G601" s="81">
        <f t="shared" si="153"/>
        <v>2.4000000000000021E-2</v>
      </c>
      <c r="H601" s="81">
        <f t="shared" si="153"/>
        <v>2.6000000000000023E-2</v>
      </c>
      <c r="I601" s="82">
        <f t="shared" si="153"/>
        <v>4.0000000000000036E-2</v>
      </c>
      <c r="J601" s="82">
        <f t="shared" si="153"/>
        <v>4.0000000000000036E-2</v>
      </c>
      <c r="K601" s="82">
        <f t="shared" si="153"/>
        <v>6.9999999999999951E-2</v>
      </c>
      <c r="L601" s="82">
        <f t="shared" si="153"/>
        <v>5.0000000000000044E-2</v>
      </c>
    </row>
    <row r="602" spans="1:12">
      <c r="A602" s="79" t="s">
        <v>655</v>
      </c>
      <c r="B602" s="138">
        <f>B601*0.15</f>
        <v>2.25</v>
      </c>
      <c r="C602" s="138">
        <f>(100-D602)/100</f>
        <v>0.95499999999999996</v>
      </c>
      <c r="D602" s="138">
        <f>D601*0.15</f>
        <v>4.5</v>
      </c>
      <c r="E602" s="77">
        <v>0.96799999999999997</v>
      </c>
      <c r="F602" s="77">
        <v>0.97199999999999998</v>
      </c>
      <c r="G602" s="77">
        <v>0.97599999999999998</v>
      </c>
      <c r="H602" s="77">
        <v>0.97399999999999998</v>
      </c>
      <c r="I602" s="77">
        <v>0.96</v>
      </c>
      <c r="J602" s="77">
        <v>0.96</v>
      </c>
      <c r="K602" s="77">
        <v>0.93</v>
      </c>
      <c r="L602" s="77">
        <v>0.95</v>
      </c>
    </row>
    <row r="603" spans="1:12">
      <c r="A603" s="141" t="s">
        <v>979</v>
      </c>
      <c r="B603" s="139">
        <v>15</v>
      </c>
      <c r="C603" s="139"/>
      <c r="D603" s="139">
        <v>30</v>
      </c>
      <c r="E603" s="81">
        <f t="shared" si="153"/>
        <v>3.2000000000000028E-2</v>
      </c>
      <c r="F603" s="81">
        <f t="shared" si="153"/>
        <v>2.8000000000000025E-2</v>
      </c>
      <c r="G603" s="81">
        <f t="shared" si="153"/>
        <v>2.4000000000000021E-2</v>
      </c>
      <c r="H603" s="81">
        <f t="shared" si="153"/>
        <v>2.6000000000000023E-2</v>
      </c>
      <c r="I603" s="82">
        <f t="shared" si="153"/>
        <v>5.0000000000000044E-2</v>
      </c>
      <c r="J603" s="82">
        <f t="shared" si="153"/>
        <v>5.0000000000000044E-2</v>
      </c>
      <c r="K603" s="82">
        <f t="shared" si="153"/>
        <v>5.0000000000000044E-2</v>
      </c>
      <c r="L603" s="82">
        <f t="shared" si="153"/>
        <v>5.0000000000000044E-2</v>
      </c>
    </row>
    <row r="604" spans="1:12">
      <c r="A604" s="79" t="s">
        <v>655</v>
      </c>
      <c r="B604" s="138">
        <f>B603*0.15</f>
        <v>2.25</v>
      </c>
      <c r="C604" s="138">
        <f>(100-D604)/100</f>
        <v>0.95499999999999996</v>
      </c>
      <c r="D604" s="138">
        <f>D603*0.15</f>
        <v>4.5</v>
      </c>
      <c r="E604" s="77">
        <v>0.96799999999999997</v>
      </c>
      <c r="F604" s="77">
        <v>0.97199999999999998</v>
      </c>
      <c r="G604" s="77">
        <v>0.97599999999999998</v>
      </c>
      <c r="H604" s="77">
        <v>0.97399999999999998</v>
      </c>
      <c r="I604" s="77">
        <v>0.95</v>
      </c>
      <c r="J604" s="77">
        <v>0.95</v>
      </c>
      <c r="K604" s="77">
        <v>0.95</v>
      </c>
      <c r="L604" s="77">
        <v>0.95</v>
      </c>
    </row>
    <row r="605" spans="1:12">
      <c r="A605" s="55" t="s">
        <v>739</v>
      </c>
      <c r="B605" s="139">
        <v>15</v>
      </c>
      <c r="C605" s="139"/>
      <c r="D605" s="139">
        <v>30</v>
      </c>
      <c r="E605" s="81">
        <f>1 - (E606) * (E607) * (E608)</f>
        <v>0.16643584</v>
      </c>
      <c r="F605" s="81">
        <f>1 - (F606) * (F607) * (F608)</f>
        <v>0.1466617600000002</v>
      </c>
      <c r="G605" s="81">
        <f>1 - (G606) * (G607) * (G608)</f>
        <v>0.12659712000000012</v>
      </c>
      <c r="H605" s="81">
        <f>1 - (H606) * (H607) * (H608)</f>
        <v>0.13666588000000002</v>
      </c>
      <c r="I605" s="82">
        <f>1 - (I606) * (I607)  * (I608)</f>
        <v>0.25187500000000007</v>
      </c>
      <c r="J605" s="82">
        <f>1 - (J606) * (J607)  * (J608)</f>
        <v>0.25187500000000007</v>
      </c>
      <c r="K605" s="82">
        <f>1 - (K606) * (K607)  * (K608)</f>
        <v>0.20511999999999997</v>
      </c>
      <c r="L605" s="82">
        <f>1 - (L606) * (L607)  * (L608)</f>
        <v>0.27908608000000013</v>
      </c>
    </row>
    <row r="606" spans="1:12">
      <c r="A606" s="79" t="s">
        <v>655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0.95</v>
      </c>
      <c r="J606" s="77">
        <v>0.95</v>
      </c>
      <c r="K606" s="77">
        <v>0.96</v>
      </c>
      <c r="L606" s="77">
        <v>0.94399999999999995</v>
      </c>
    </row>
    <row r="607" spans="1:12">
      <c r="A607" s="79" t="s">
        <v>656</v>
      </c>
      <c r="B607" s="138">
        <f>B605*0.4</f>
        <v>6</v>
      </c>
      <c r="C607" s="138">
        <f>(100-D607)/100</f>
        <v>0.88</v>
      </c>
      <c r="D607" s="138">
        <f>D605*0.4</f>
        <v>12</v>
      </c>
      <c r="E607" s="77">
        <v>0.92</v>
      </c>
      <c r="F607" s="77">
        <v>0.92999999999999994</v>
      </c>
      <c r="G607" s="77">
        <v>0.94</v>
      </c>
      <c r="H607" s="77">
        <v>0.93500000000000005</v>
      </c>
      <c r="I607" s="77">
        <v>0.875</v>
      </c>
      <c r="J607" s="77">
        <v>0.875</v>
      </c>
      <c r="K607" s="77">
        <v>0.9</v>
      </c>
      <c r="L607" s="77">
        <v>0.86</v>
      </c>
    </row>
    <row r="608" spans="1:12">
      <c r="A608" s="79" t="s">
        <v>658</v>
      </c>
      <c r="B608" s="138">
        <f>B605*0.3</f>
        <v>4.5</v>
      </c>
      <c r="C608" s="138">
        <f>(100-D608)/100</f>
        <v>0.95499999999999996</v>
      </c>
      <c r="D608" s="138">
        <f>D605*0.15</f>
        <v>4.5</v>
      </c>
      <c r="E608" s="77">
        <v>0.93599999999999994</v>
      </c>
      <c r="F608" s="77">
        <v>0.94399999999999995</v>
      </c>
      <c r="G608" s="77">
        <v>0.95199999999999996</v>
      </c>
      <c r="H608" s="77">
        <v>0.94799999999999995</v>
      </c>
      <c r="I608" s="77">
        <v>0.9</v>
      </c>
      <c r="J608" s="77">
        <v>0.9</v>
      </c>
      <c r="K608" s="77">
        <v>0.92</v>
      </c>
      <c r="L608" s="77">
        <v>0.88800000000000001</v>
      </c>
    </row>
    <row r="609" spans="1:12">
      <c r="A609" s="55" t="s">
        <v>779</v>
      </c>
      <c r="B609" s="139">
        <v>15</v>
      </c>
      <c r="C609" s="139"/>
      <c r="D609" s="139">
        <v>30</v>
      </c>
      <c r="E609" s="81">
        <f t="shared" ref="E609:L611" si="154">1 - (E610)</f>
        <v>3.2000000000000028E-2</v>
      </c>
      <c r="F609" s="81">
        <f t="shared" si="154"/>
        <v>2.8000000000000025E-2</v>
      </c>
      <c r="G609" s="81">
        <f t="shared" si="154"/>
        <v>2.4000000000000021E-2</v>
      </c>
      <c r="H609" s="81">
        <f t="shared" si="154"/>
        <v>2.6000000000000023E-2</v>
      </c>
      <c r="I609" s="82">
        <f t="shared" si="154"/>
        <v>5.0000000000000044E-2</v>
      </c>
      <c r="J609" s="82">
        <f t="shared" si="154"/>
        <v>5.0000000000000044E-2</v>
      </c>
      <c r="K609" s="82">
        <f t="shared" si="154"/>
        <v>4.0000000000000036E-2</v>
      </c>
      <c r="L609" s="82">
        <f t="shared" si="154"/>
        <v>5.600000000000005E-2</v>
      </c>
    </row>
    <row r="610" spans="1:12">
      <c r="A610" s="79" t="s">
        <v>655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0.96</v>
      </c>
      <c r="L610" s="77">
        <v>0.94399999999999995</v>
      </c>
    </row>
    <row r="611" spans="1:12">
      <c r="A611" s="55" t="s">
        <v>981</v>
      </c>
      <c r="B611" s="139">
        <v>15</v>
      </c>
      <c r="C611" s="139"/>
      <c r="D611" s="139">
        <v>30</v>
      </c>
      <c r="E611" s="81">
        <f t="shared" si="154"/>
        <v>3.2000000000000028E-2</v>
      </c>
      <c r="F611" s="81">
        <f t="shared" si="154"/>
        <v>2.8000000000000025E-2</v>
      </c>
      <c r="G611" s="81">
        <f t="shared" si="154"/>
        <v>2.4000000000000021E-2</v>
      </c>
      <c r="H611" s="81">
        <f t="shared" si="154"/>
        <v>2.6000000000000023E-2</v>
      </c>
      <c r="I611" s="82">
        <f t="shared" si="154"/>
        <v>5.0000000000000044E-2</v>
      </c>
      <c r="J611" s="82">
        <f t="shared" si="154"/>
        <v>5.600000000000005E-2</v>
      </c>
      <c r="K611" s="82">
        <f t="shared" si="154"/>
        <v>4.0000000000000036E-2</v>
      </c>
      <c r="L611" s="82">
        <f t="shared" si="154"/>
        <v>5.0000000000000044E-2</v>
      </c>
    </row>
    <row r="612" spans="1:12">
      <c r="A612" s="79" t="s">
        <v>655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0.95</v>
      </c>
      <c r="J612" s="77">
        <v>0.94399999999999995</v>
      </c>
      <c r="K612" s="77">
        <v>0.96</v>
      </c>
      <c r="L612" s="77">
        <v>0.95</v>
      </c>
    </row>
    <row r="613" spans="1:12">
      <c r="A613" s="55" t="s">
        <v>740</v>
      </c>
      <c r="B613" s="139">
        <v>15</v>
      </c>
      <c r="C613" s="139"/>
      <c r="D613" s="139">
        <v>30</v>
      </c>
      <c r="E613" s="81">
        <f t="shared" ref="E613:L613" si="155">1 - (E614) * (E615) * (E616) * (E617)</f>
        <v>0.18644137983999998</v>
      </c>
      <c r="F613" s="81">
        <f t="shared" si="155"/>
        <v>0.16458186304000011</v>
      </c>
      <c r="G613" s="81">
        <f>1 - (G614) * (G615) * (G616) * (G617)</f>
        <v>0.14231837184000007</v>
      </c>
      <c r="H613" s="81">
        <f t="shared" si="155"/>
        <v>0.15350089534</v>
      </c>
      <c r="I613" s="82">
        <f t="shared" si="155"/>
        <v>0.27992968750000002</v>
      </c>
      <c r="J613" s="82">
        <f t="shared" si="155"/>
        <v>0.27992968750000002</v>
      </c>
      <c r="K613" s="82">
        <f t="shared" si="155"/>
        <v>0.30936446464000011</v>
      </c>
      <c r="L613" s="82">
        <f t="shared" si="155"/>
        <v>0.27992968750000002</v>
      </c>
    </row>
    <row r="614" spans="1:12">
      <c r="A614" s="79" t="s">
        <v>655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0.95</v>
      </c>
      <c r="J614" s="77">
        <v>0.95</v>
      </c>
      <c r="K614" s="77">
        <v>0.94399999999999995</v>
      </c>
      <c r="L614" s="77">
        <v>0.95</v>
      </c>
    </row>
    <row r="615" spans="1:12">
      <c r="A615" s="79" t="s">
        <v>656</v>
      </c>
      <c r="B615" s="138">
        <f>B613*0.4</f>
        <v>6</v>
      </c>
      <c r="C615" s="138">
        <f>(100-D615)/100</f>
        <v>0.88</v>
      </c>
      <c r="D615" s="138">
        <f>D613*0.4</f>
        <v>12</v>
      </c>
      <c r="E615" s="77">
        <v>0.92</v>
      </c>
      <c r="F615" s="77">
        <v>0.92999999999999994</v>
      </c>
      <c r="G615" s="77">
        <v>0.94</v>
      </c>
      <c r="H615" s="77">
        <v>0.93500000000000005</v>
      </c>
      <c r="I615" s="77">
        <v>0.875</v>
      </c>
      <c r="J615" s="77">
        <v>0.875</v>
      </c>
      <c r="K615" s="77">
        <v>0.86</v>
      </c>
      <c r="L615" s="77">
        <v>0.875</v>
      </c>
    </row>
    <row r="616" spans="1:12">
      <c r="A616" s="79" t="s">
        <v>796</v>
      </c>
      <c r="B616" s="138">
        <f>B613*0.15</f>
        <v>2.25</v>
      </c>
      <c r="C616" s="138">
        <f>(100-D616)/100</f>
        <v>0.95499999999999996</v>
      </c>
      <c r="D616" s="138">
        <f>D613*0.15</f>
        <v>4.5</v>
      </c>
      <c r="E616" s="77">
        <v>0.97599999999999998</v>
      </c>
      <c r="F616" s="77">
        <v>0.97899999999999998</v>
      </c>
      <c r="G616" s="77">
        <v>0.98199999999999998</v>
      </c>
      <c r="H616" s="77">
        <v>0.98050000000000004</v>
      </c>
      <c r="I616" s="77">
        <v>0.96250000000000002</v>
      </c>
      <c r="J616" s="77">
        <v>0.96250000000000002</v>
      </c>
      <c r="K616" s="77">
        <v>0.95799999999999996</v>
      </c>
      <c r="L616" s="77">
        <v>0.96250000000000002</v>
      </c>
    </row>
    <row r="617" spans="1:12">
      <c r="A617" s="79" t="s">
        <v>658</v>
      </c>
      <c r="B617" s="138">
        <f>B613*0.3</f>
        <v>4.5</v>
      </c>
      <c r="C617" s="138">
        <f>(100-D617)/100</f>
        <v>0.91</v>
      </c>
      <c r="D617" s="138">
        <f>D613*0.3</f>
        <v>9</v>
      </c>
      <c r="E617" s="77">
        <v>0.93599999999999994</v>
      </c>
      <c r="F617" s="77">
        <v>0.94399999999999995</v>
      </c>
      <c r="G617" s="77">
        <v>0.95199999999999996</v>
      </c>
      <c r="H617" s="77">
        <v>0.94799999999999995</v>
      </c>
      <c r="I617" s="77">
        <v>0.9</v>
      </c>
      <c r="J617" s="77">
        <v>0.9</v>
      </c>
      <c r="K617" s="77">
        <v>0.88800000000000001</v>
      </c>
      <c r="L617" s="77">
        <v>0.9</v>
      </c>
    </row>
    <row r="618" spans="1:12">
      <c r="A618" s="141" t="s">
        <v>741</v>
      </c>
      <c r="B618" s="139">
        <v>14</v>
      </c>
      <c r="C618" s="139"/>
      <c r="D618" s="139">
        <v>28</v>
      </c>
      <c r="E618" s="81">
        <f t="shared" ref="E618:L618" si="156">1 - (E619) * (E620) * (E621) * (E622)</f>
        <v>0.1755618375000001</v>
      </c>
      <c r="F618" s="81">
        <f t="shared" si="156"/>
        <v>0.15350089534</v>
      </c>
      <c r="G618" s="81">
        <f>1 - (G619) * (G620) * (G621) * (G622)</f>
        <v>0.13103372853999995</v>
      </c>
      <c r="H618" s="81">
        <f t="shared" si="156"/>
        <v>0.14231837184000007</v>
      </c>
      <c r="I618" s="82">
        <f t="shared" si="156"/>
        <v>0.27992968750000002</v>
      </c>
      <c r="J618" s="82">
        <f t="shared" si="156"/>
        <v>0.27992968750000002</v>
      </c>
      <c r="K618" s="82">
        <f t="shared" si="156"/>
        <v>0.30936446464000011</v>
      </c>
      <c r="L618" s="82">
        <f t="shared" si="156"/>
        <v>0.22896640000000001</v>
      </c>
    </row>
    <row r="619" spans="1:12">
      <c r="A619" s="79" t="s">
        <v>655</v>
      </c>
      <c r="B619" s="138">
        <f>B618*0.15</f>
        <v>2.1</v>
      </c>
      <c r="C619" s="138">
        <f>(100-D619)/100</f>
        <v>0.95799999999999996</v>
      </c>
      <c r="D619" s="138">
        <f>D618*0.15</f>
        <v>4.2</v>
      </c>
      <c r="E619" s="77">
        <v>0.97</v>
      </c>
      <c r="F619" s="77">
        <v>0.97399999999999998</v>
      </c>
      <c r="G619" s="77">
        <v>0.97799999999999998</v>
      </c>
      <c r="H619" s="77">
        <v>0.97599999999999998</v>
      </c>
      <c r="I619" s="77">
        <v>0.95</v>
      </c>
      <c r="J619" s="77">
        <v>0.95</v>
      </c>
      <c r="K619" s="77">
        <v>0.94399999999999995</v>
      </c>
      <c r="L619" s="77">
        <v>0.96</v>
      </c>
    </row>
    <row r="620" spans="1:12">
      <c r="A620" s="79" t="s">
        <v>656</v>
      </c>
      <c r="B620" s="138">
        <f>B618*0.4</f>
        <v>5.6000000000000005</v>
      </c>
      <c r="C620" s="138">
        <f>(100-D620)/100</f>
        <v>0.88800000000000001</v>
      </c>
      <c r="D620" s="138">
        <f>D618*0.4</f>
        <v>11.200000000000001</v>
      </c>
      <c r="E620" s="77">
        <v>0.92500000000000004</v>
      </c>
      <c r="F620" s="77">
        <v>0.93500000000000005</v>
      </c>
      <c r="G620" s="77">
        <v>0.94499999999999995</v>
      </c>
      <c r="H620" s="77">
        <v>0.94</v>
      </c>
      <c r="I620" s="77">
        <v>0.875</v>
      </c>
      <c r="J620" s="77">
        <v>0.875</v>
      </c>
      <c r="K620" s="77">
        <v>0.86</v>
      </c>
      <c r="L620" s="77">
        <v>0.9</v>
      </c>
    </row>
    <row r="621" spans="1:12">
      <c r="A621" s="79" t="s">
        <v>796</v>
      </c>
      <c r="B621" s="138">
        <f>B618*0.15</f>
        <v>2.1</v>
      </c>
      <c r="C621" s="138">
        <f>(100-D621)/100</f>
        <v>0.95799999999999996</v>
      </c>
      <c r="D621" s="138">
        <f>D618*0.15</f>
        <v>4.2</v>
      </c>
      <c r="E621" s="77">
        <v>0.97750000000000004</v>
      </c>
      <c r="F621" s="77">
        <v>0.98050000000000004</v>
      </c>
      <c r="G621" s="77">
        <v>0.98350000000000004</v>
      </c>
      <c r="H621" s="77">
        <v>0.98199999999999998</v>
      </c>
      <c r="I621" s="77">
        <v>0.96250000000000002</v>
      </c>
      <c r="J621" s="77">
        <v>0.96250000000000002</v>
      </c>
      <c r="K621" s="77">
        <v>0.95799999999999996</v>
      </c>
      <c r="L621" s="77">
        <v>0.97</v>
      </c>
    </row>
    <row r="622" spans="1:12">
      <c r="A622" s="79" t="s">
        <v>658</v>
      </c>
      <c r="B622" s="138">
        <f>B618*0.3</f>
        <v>4.2</v>
      </c>
      <c r="C622" s="138">
        <f>(100-D622)/100</f>
        <v>0.91599999999999993</v>
      </c>
      <c r="D622" s="138">
        <f>D618*0.3</f>
        <v>8.4</v>
      </c>
      <c r="E622" s="77">
        <v>0.94</v>
      </c>
      <c r="F622" s="77">
        <v>0.94799999999999995</v>
      </c>
      <c r="G622" s="77">
        <v>0.95599999999999996</v>
      </c>
      <c r="H622" s="77">
        <v>0.95199999999999996</v>
      </c>
      <c r="I622" s="77">
        <v>0.9</v>
      </c>
      <c r="J622" s="77">
        <v>0.9</v>
      </c>
      <c r="K622" s="77">
        <v>0.88800000000000001</v>
      </c>
      <c r="L622" s="77">
        <v>0.92</v>
      </c>
    </row>
    <row r="623" spans="1:12">
      <c r="A623" s="55" t="s">
        <v>742</v>
      </c>
      <c r="B623" s="139">
        <v>13</v>
      </c>
      <c r="C623" s="139"/>
      <c r="D623" s="139">
        <v>28</v>
      </c>
      <c r="E623" s="81">
        <f t="shared" ref="E623:L623" si="157">1 - (E624) * (E625) * (E626) * (E627)</f>
        <v>0.16458186304000011</v>
      </c>
      <c r="F623" s="81">
        <f t="shared" si="157"/>
        <v>0.14231837184000007</v>
      </c>
      <c r="G623" s="81">
        <f>1 - (G624) * (G625) * (G626) * (G627)</f>
        <v>0.11964640000000004</v>
      </c>
      <c r="H623" s="81">
        <f t="shared" si="157"/>
        <v>0.13103372853999995</v>
      </c>
      <c r="I623" s="82">
        <f t="shared" si="157"/>
        <v>0.27992968750000002</v>
      </c>
      <c r="J623" s="82">
        <f t="shared" si="157"/>
        <v>0.27992968750000002</v>
      </c>
      <c r="K623" s="82">
        <f t="shared" si="157"/>
        <v>0.30936446464000011</v>
      </c>
      <c r="L623" s="82">
        <f t="shared" si="157"/>
        <v>0.27992968750000002</v>
      </c>
    </row>
    <row r="624" spans="1:12">
      <c r="A624" s="79" t="s">
        <v>655</v>
      </c>
      <c r="B624" s="138">
        <f>B623*0.15</f>
        <v>1.95</v>
      </c>
      <c r="C624" s="138">
        <f>(100-D624)/100</f>
        <v>0.95799999999999996</v>
      </c>
      <c r="D624" s="138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0.95</v>
      </c>
      <c r="J624" s="77">
        <v>0.95</v>
      </c>
      <c r="K624" s="77">
        <v>0.94399999999999995</v>
      </c>
      <c r="L624" s="77">
        <v>0.95</v>
      </c>
    </row>
    <row r="625" spans="1:12">
      <c r="A625" s="79" t="s">
        <v>656</v>
      </c>
      <c r="B625" s="138">
        <f>B623*0.4</f>
        <v>5.2</v>
      </c>
      <c r="C625" s="138">
        <f>(100-D625)/100</f>
        <v>0.88800000000000001</v>
      </c>
      <c r="D625" s="138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0.875</v>
      </c>
      <c r="J625" s="77">
        <v>0.875</v>
      </c>
      <c r="K625" s="77">
        <v>0.86</v>
      </c>
      <c r="L625" s="77">
        <v>0.875</v>
      </c>
    </row>
    <row r="626" spans="1:12">
      <c r="A626" s="79" t="s">
        <v>796</v>
      </c>
      <c r="B626" s="138">
        <f>B623*0.15</f>
        <v>1.95</v>
      </c>
      <c r="C626" s="138">
        <f>(100-D626)/100</f>
        <v>0.95799999999999996</v>
      </c>
      <c r="D626" s="138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0.96250000000000002</v>
      </c>
      <c r="J626" s="77">
        <v>0.96250000000000002</v>
      </c>
      <c r="K626" s="77">
        <v>0.95799999999999996</v>
      </c>
      <c r="L626" s="77">
        <v>0.96250000000000002</v>
      </c>
    </row>
    <row r="627" spans="1:12">
      <c r="A627" s="79" t="s">
        <v>658</v>
      </c>
      <c r="B627" s="138">
        <f>B623*0.3</f>
        <v>3.9</v>
      </c>
      <c r="C627" s="138">
        <f>(100-D627)/100</f>
        <v>0.91599999999999993</v>
      </c>
      <c r="D627" s="138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0.9</v>
      </c>
      <c r="J627" s="77">
        <v>0.9</v>
      </c>
      <c r="K627" s="77">
        <v>0.88800000000000001</v>
      </c>
      <c r="L627" s="77">
        <v>0.9</v>
      </c>
    </row>
    <row r="628" spans="1:12">
      <c r="A628" s="55" t="s">
        <v>743</v>
      </c>
      <c r="B628" s="139">
        <v>13</v>
      </c>
      <c r="C628" s="139"/>
      <c r="D628" s="139">
        <v>28</v>
      </c>
      <c r="E628" s="81">
        <f t="shared" ref="E628:L628" si="158">1 - (E629) * (E630) * (E631) * (E632)</f>
        <v>0.16458186304000011</v>
      </c>
      <c r="F628" s="81">
        <f t="shared" si="158"/>
        <v>0.14231837184000007</v>
      </c>
      <c r="G628" s="81">
        <f>1 - (G629) * (G630) * (G631) * (G632)</f>
        <v>0.11964640000000004</v>
      </c>
      <c r="H628" s="81">
        <f t="shared" si="158"/>
        <v>0.13103372853999995</v>
      </c>
      <c r="I628" s="82">
        <f t="shared" si="158"/>
        <v>0.37480633750000003</v>
      </c>
      <c r="J628" s="82">
        <f t="shared" si="158"/>
        <v>0.37480633750000003</v>
      </c>
      <c r="K628" s="82">
        <f t="shared" si="158"/>
        <v>0.37480633750000003</v>
      </c>
      <c r="L628" s="82">
        <f t="shared" si="158"/>
        <v>0.27992968750000002</v>
      </c>
    </row>
    <row r="629" spans="1:12">
      <c r="A629" s="79" t="s">
        <v>655</v>
      </c>
      <c r="B629" s="138">
        <f>B628*0.15</f>
        <v>1.95</v>
      </c>
      <c r="C629" s="138">
        <f>(100-D629)/100</f>
        <v>0.95799999999999996</v>
      </c>
      <c r="D629" s="138">
        <f>D628*0.15</f>
        <v>4.2</v>
      </c>
      <c r="E629" s="77">
        <v>0.97199999999999998</v>
      </c>
      <c r="F629" s="77">
        <v>0.97599999999999998</v>
      </c>
      <c r="G629" s="77">
        <v>0.98</v>
      </c>
      <c r="H629" s="77">
        <v>0.97799999999999998</v>
      </c>
      <c r="I629" s="77">
        <v>0.93</v>
      </c>
      <c r="J629" s="77">
        <v>0.93</v>
      </c>
      <c r="K629" s="77">
        <v>0.93</v>
      </c>
      <c r="L629" s="77">
        <v>0.95</v>
      </c>
    </row>
    <row r="630" spans="1:12">
      <c r="A630" s="79" t="s">
        <v>656</v>
      </c>
      <c r="B630" s="138">
        <f>B628*0.4</f>
        <v>5.2</v>
      </c>
      <c r="C630" s="138">
        <f>(100-D630)/100</f>
        <v>0.88800000000000001</v>
      </c>
      <c r="D630" s="138">
        <f>D628*0.4</f>
        <v>11.200000000000001</v>
      </c>
      <c r="E630" s="77">
        <v>0.92999999999999994</v>
      </c>
      <c r="F630" s="77">
        <v>0.94</v>
      </c>
      <c r="G630" s="77">
        <v>0.95</v>
      </c>
      <c r="H630" s="77">
        <v>0.94499999999999995</v>
      </c>
      <c r="I630" s="77">
        <v>0.82499999999999996</v>
      </c>
      <c r="J630" s="77">
        <v>0.82499999999999996</v>
      </c>
      <c r="K630" s="77">
        <v>0.82499999999999996</v>
      </c>
      <c r="L630" s="77">
        <v>0.875</v>
      </c>
    </row>
    <row r="631" spans="1:12">
      <c r="A631" s="79" t="s">
        <v>796</v>
      </c>
      <c r="B631" s="138">
        <f>B628*0.15</f>
        <v>1.95</v>
      </c>
      <c r="C631" s="138">
        <f>(100-D631)/100</f>
        <v>0.95799999999999996</v>
      </c>
      <c r="D631" s="138">
        <f>D628*0.15</f>
        <v>4.2</v>
      </c>
      <c r="E631" s="77">
        <v>0.97899999999999998</v>
      </c>
      <c r="F631" s="77">
        <v>0.98199999999999998</v>
      </c>
      <c r="G631" s="77">
        <v>0.98499999999999999</v>
      </c>
      <c r="H631" s="77">
        <v>0.98350000000000004</v>
      </c>
      <c r="I631" s="77">
        <v>0.94750000000000001</v>
      </c>
      <c r="J631" s="77">
        <v>0.94750000000000001</v>
      </c>
      <c r="K631" s="77">
        <v>0.94750000000000001</v>
      </c>
      <c r="L631" s="77">
        <v>0.96250000000000002</v>
      </c>
    </row>
    <row r="632" spans="1:12">
      <c r="A632" s="79" t="s">
        <v>658</v>
      </c>
      <c r="B632" s="138">
        <f>B628*0.3</f>
        <v>3.9</v>
      </c>
      <c r="C632" s="138">
        <f>(100-D632)/100</f>
        <v>0.91599999999999993</v>
      </c>
      <c r="D632" s="138">
        <f>D628*0.3</f>
        <v>8.4</v>
      </c>
      <c r="E632" s="77">
        <v>0.94399999999999995</v>
      </c>
      <c r="F632" s="77">
        <v>0.95199999999999996</v>
      </c>
      <c r="G632" s="77">
        <v>0.96</v>
      </c>
      <c r="H632" s="77">
        <v>0.95599999999999996</v>
      </c>
      <c r="I632" s="77">
        <v>0.86</v>
      </c>
      <c r="J632" s="77">
        <v>0.86</v>
      </c>
      <c r="K632" s="77">
        <v>0.86</v>
      </c>
      <c r="L632" s="77">
        <v>0.9</v>
      </c>
    </row>
    <row r="633" spans="1:12">
      <c r="A633" s="141" t="s">
        <v>744</v>
      </c>
      <c r="B633" s="139">
        <v>12</v>
      </c>
      <c r="C633" s="139"/>
      <c r="D633" s="139">
        <v>25</v>
      </c>
      <c r="E633" s="81">
        <f t="shared" ref="E633:L633" si="159">1 - (E634) * (E635)</f>
        <v>8.931E-2</v>
      </c>
      <c r="F633" s="81">
        <f t="shared" si="159"/>
        <v>7.5790000000000024E-2</v>
      </c>
      <c r="G633" s="81">
        <f t="shared" si="159"/>
        <v>6.2190000000000079E-2</v>
      </c>
      <c r="H633" s="81">
        <f t="shared" si="159"/>
        <v>6.9000000000000061E-2</v>
      </c>
      <c r="I633" s="82">
        <f t="shared" si="159"/>
        <v>0.16875000000000007</v>
      </c>
      <c r="J633" s="82">
        <f t="shared" si="159"/>
        <v>0.16875000000000007</v>
      </c>
      <c r="K633" s="82">
        <f t="shared" si="159"/>
        <v>0.13600000000000001</v>
      </c>
      <c r="L633" s="82">
        <f t="shared" si="159"/>
        <v>0.13600000000000001</v>
      </c>
    </row>
    <row r="634" spans="1:12">
      <c r="A634" s="79" t="s">
        <v>655</v>
      </c>
      <c r="B634" s="138">
        <f>B633*0.15</f>
        <v>1.7999999999999998</v>
      </c>
      <c r="C634" s="138">
        <f>(100-D634)/100</f>
        <v>0.96250000000000002</v>
      </c>
      <c r="D634" s="138">
        <f>D633*0.15</f>
        <v>3.75</v>
      </c>
      <c r="E634" s="77">
        <v>0.97399999999999998</v>
      </c>
      <c r="F634" s="77">
        <v>0.97799999999999998</v>
      </c>
      <c r="G634" s="77">
        <v>0.98199999999999998</v>
      </c>
      <c r="H634" s="77">
        <v>0.98</v>
      </c>
      <c r="I634" s="77">
        <v>0.95</v>
      </c>
      <c r="J634" s="77">
        <v>0.95</v>
      </c>
      <c r="K634" s="77">
        <v>0.96</v>
      </c>
      <c r="L634" s="77">
        <v>0.96</v>
      </c>
    </row>
    <row r="635" spans="1:12">
      <c r="A635" s="79" t="s">
        <v>656</v>
      </c>
      <c r="B635" s="138">
        <f>B633*0.4</f>
        <v>4.8000000000000007</v>
      </c>
      <c r="C635" s="138">
        <f>(100-D635)/100</f>
        <v>0.9</v>
      </c>
      <c r="D635" s="138">
        <f>D633*0.4</f>
        <v>10</v>
      </c>
      <c r="E635" s="77">
        <v>0.93500000000000005</v>
      </c>
      <c r="F635" s="77">
        <v>0.94499999999999995</v>
      </c>
      <c r="G635" s="77">
        <v>0.95499999999999996</v>
      </c>
      <c r="H635" s="77">
        <v>0.95</v>
      </c>
      <c r="I635" s="77">
        <v>0.875</v>
      </c>
      <c r="J635" s="77">
        <v>0.875</v>
      </c>
      <c r="K635" s="77">
        <v>0.9</v>
      </c>
      <c r="L635" s="77">
        <v>0.9</v>
      </c>
    </row>
    <row r="636" spans="1:12">
      <c r="A636" s="55" t="s">
        <v>745</v>
      </c>
      <c r="B636" s="139">
        <v>12</v>
      </c>
      <c r="C636" s="139"/>
      <c r="D636" s="139">
        <v>25</v>
      </c>
      <c r="E636" s="81">
        <f t="shared" ref="E636:L636" si="160">1 - (E637) * (E638) * (E639) * (E640)</f>
        <v>0.15350089534</v>
      </c>
      <c r="F636" s="81">
        <f t="shared" si="160"/>
        <v>0.13103372853999995</v>
      </c>
      <c r="G636" s="81">
        <f>1 - (G637) * (G638) * (G639) * (G640)</f>
        <v>0.10815581934000007</v>
      </c>
      <c r="H636" s="81">
        <f t="shared" si="160"/>
        <v>0.11964640000000004</v>
      </c>
      <c r="I636" s="82">
        <f t="shared" si="160"/>
        <v>0.35656423374000001</v>
      </c>
      <c r="J636" s="82">
        <f t="shared" si="160"/>
        <v>0.37480633750000003</v>
      </c>
      <c r="K636" s="82">
        <f t="shared" si="160"/>
        <v>0.37480633750000003</v>
      </c>
      <c r="L636" s="82">
        <f t="shared" si="160"/>
        <v>0.35656423374000001</v>
      </c>
    </row>
    <row r="637" spans="1:12">
      <c r="A637" s="79" t="s">
        <v>655</v>
      </c>
      <c r="B637" s="138">
        <f>B636*0.15</f>
        <v>1.7999999999999998</v>
      </c>
      <c r="C637" s="138">
        <f>(100-D637)/100</f>
        <v>0.96250000000000002</v>
      </c>
      <c r="D637" s="138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0.93400000000000005</v>
      </c>
      <c r="J637" s="77">
        <v>0.93</v>
      </c>
      <c r="K637" s="77">
        <v>0.93</v>
      </c>
      <c r="L637" s="77">
        <v>0.93400000000000005</v>
      </c>
    </row>
    <row r="638" spans="1:12">
      <c r="A638" s="79" t="s">
        <v>656</v>
      </c>
      <c r="B638" s="138">
        <f>B636*0.4</f>
        <v>4.8000000000000007</v>
      </c>
      <c r="C638" s="138">
        <f>(100-D638)/100</f>
        <v>0.9</v>
      </c>
      <c r="D638" s="138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0.83499999999999996</v>
      </c>
      <c r="J638" s="77">
        <v>0.82499999999999996</v>
      </c>
      <c r="K638" s="77">
        <v>0.82499999999999996</v>
      </c>
      <c r="L638" s="77">
        <v>0.83499999999999996</v>
      </c>
    </row>
    <row r="639" spans="1:12">
      <c r="A639" s="79" t="s">
        <v>796</v>
      </c>
      <c r="B639" s="138">
        <f>B636*0.15</f>
        <v>1.7999999999999998</v>
      </c>
      <c r="C639" s="138">
        <f>(100-D639)/100</f>
        <v>0.96250000000000002</v>
      </c>
      <c r="D639" s="138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0.95050000000000001</v>
      </c>
      <c r="J639" s="77">
        <v>0.94750000000000001</v>
      </c>
      <c r="K639" s="77">
        <v>0.94750000000000001</v>
      </c>
      <c r="L639" s="77">
        <v>0.95050000000000001</v>
      </c>
    </row>
    <row r="640" spans="1:12">
      <c r="A640" s="79" t="s">
        <v>658</v>
      </c>
      <c r="B640" s="138">
        <f>B636*0.3</f>
        <v>3.5999999999999996</v>
      </c>
      <c r="C640" s="138">
        <f>(100-D640)/100</f>
        <v>0.92500000000000004</v>
      </c>
      <c r="D640" s="138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0.86799999999999999</v>
      </c>
      <c r="J640" s="77">
        <v>0.86</v>
      </c>
      <c r="K640" s="77">
        <v>0.86</v>
      </c>
      <c r="L640" s="77">
        <v>0.86799999999999999</v>
      </c>
    </row>
    <row r="641" spans="1:13">
      <c r="A641" s="55" t="s">
        <v>999</v>
      </c>
      <c r="B641" s="139">
        <v>12</v>
      </c>
      <c r="C641" s="139"/>
      <c r="D641" s="139">
        <v>25</v>
      </c>
      <c r="E641" s="81">
        <f t="shared" ref="E641:F641" si="161">1 - (E642) * (E643) * (E644) * (E645)</f>
        <v>0.15350089534</v>
      </c>
      <c r="F641" s="81">
        <f t="shared" si="161"/>
        <v>0.13103372853999995</v>
      </c>
      <c r="G641" s="81">
        <f>1 - (G642) * (G643) * (G644) * (G645)</f>
        <v>0.10815581934000007</v>
      </c>
      <c r="H641" s="81">
        <f t="shared" ref="H641:L641" si="162">1 - (H642) * (H643) * (H644) * (H645)</f>
        <v>0.11964640000000004</v>
      </c>
      <c r="I641" s="82">
        <f t="shared" si="162"/>
        <v>0.30936446464000011</v>
      </c>
      <c r="J641" s="82">
        <f t="shared" si="162"/>
        <v>0.37480633750000003</v>
      </c>
      <c r="K641" s="82">
        <f t="shared" si="162"/>
        <v>0.30936446464000011</v>
      </c>
      <c r="L641" s="82">
        <f t="shared" si="162"/>
        <v>0.35656423374000001</v>
      </c>
    </row>
    <row r="642" spans="1:13">
      <c r="A642" s="79" t="s">
        <v>655</v>
      </c>
      <c r="B642" s="138">
        <f>B641*0.15</f>
        <v>1.7999999999999998</v>
      </c>
      <c r="C642" s="138">
        <f>(100-D642)/100</f>
        <v>0.96250000000000002</v>
      </c>
      <c r="D642" s="138">
        <f>D641*0.15</f>
        <v>3.75</v>
      </c>
      <c r="E642" s="77">
        <v>0.97399999999999998</v>
      </c>
      <c r="F642" s="77">
        <v>0.97799999999999998</v>
      </c>
      <c r="G642" s="77">
        <v>0.98199999999999998</v>
      </c>
      <c r="H642" s="77">
        <v>0.98</v>
      </c>
      <c r="I642" s="77">
        <v>0.94399999999999995</v>
      </c>
      <c r="J642" s="77">
        <v>0.93</v>
      </c>
      <c r="K642" s="77">
        <v>0.94399999999999995</v>
      </c>
      <c r="L642" s="77">
        <v>0.93400000000000005</v>
      </c>
    </row>
    <row r="643" spans="1:13">
      <c r="A643" s="79" t="s">
        <v>656</v>
      </c>
      <c r="B643" s="138">
        <f>B641*0.4</f>
        <v>4.8000000000000007</v>
      </c>
      <c r="C643" s="138">
        <f>(100-D643)/100</f>
        <v>0.9</v>
      </c>
      <c r="D643" s="138">
        <f>D641*0.4</f>
        <v>10</v>
      </c>
      <c r="E643" s="77">
        <v>0.93500000000000005</v>
      </c>
      <c r="F643" s="77">
        <v>0.94499999999999995</v>
      </c>
      <c r="G643" s="77">
        <v>0.95499999999999996</v>
      </c>
      <c r="H643" s="77">
        <v>0.95</v>
      </c>
      <c r="I643" s="77">
        <v>0.86</v>
      </c>
      <c r="J643" s="77">
        <v>0.82499999999999996</v>
      </c>
      <c r="K643" s="77">
        <v>0.86</v>
      </c>
      <c r="L643" s="77">
        <v>0.83499999999999996</v>
      </c>
    </row>
    <row r="644" spans="1:13">
      <c r="A644" s="79" t="s">
        <v>796</v>
      </c>
      <c r="B644" s="138">
        <f>B641*0.15</f>
        <v>1.7999999999999998</v>
      </c>
      <c r="C644" s="138">
        <f>(100-D644)/100</f>
        <v>0.96250000000000002</v>
      </c>
      <c r="D644" s="138">
        <f>D641*0.15</f>
        <v>3.75</v>
      </c>
      <c r="E644" s="77">
        <v>0.98050000000000004</v>
      </c>
      <c r="F644" s="77">
        <v>0.98350000000000004</v>
      </c>
      <c r="G644" s="77">
        <v>0.98650000000000004</v>
      </c>
      <c r="H644" s="77">
        <v>0.98499999999999999</v>
      </c>
      <c r="I644" s="77">
        <v>0.95799999999999996</v>
      </c>
      <c r="J644" s="77">
        <v>0.94750000000000001</v>
      </c>
      <c r="K644" s="77">
        <v>0.95799999999999996</v>
      </c>
      <c r="L644" s="77">
        <v>0.95050000000000001</v>
      </c>
    </row>
    <row r="645" spans="1:13">
      <c r="A645" s="79" t="s">
        <v>658</v>
      </c>
      <c r="B645" s="138">
        <f>B641*0.3</f>
        <v>3.5999999999999996</v>
      </c>
      <c r="C645" s="138">
        <f>(100-D645)/100</f>
        <v>0.92500000000000004</v>
      </c>
      <c r="D645" s="138">
        <f>D641*0.3</f>
        <v>7.5</v>
      </c>
      <c r="E645" s="77">
        <v>0.94799999999999995</v>
      </c>
      <c r="F645" s="77">
        <v>0.95599999999999996</v>
      </c>
      <c r="G645" s="77">
        <v>0.96399999999999997</v>
      </c>
      <c r="H645" s="77">
        <v>0.96</v>
      </c>
      <c r="I645" s="77">
        <v>0.88800000000000001</v>
      </c>
      <c r="J645" s="77">
        <v>0.86</v>
      </c>
      <c r="K645" s="77">
        <v>0.88800000000000001</v>
      </c>
      <c r="L645" s="77">
        <v>0.86799999999999999</v>
      </c>
    </row>
    <row r="646" spans="1:13">
      <c r="A646" s="55" t="s">
        <v>746</v>
      </c>
      <c r="B646" s="139">
        <v>11</v>
      </c>
      <c r="C646" s="139"/>
      <c r="D646" s="139">
        <v>25</v>
      </c>
      <c r="E646" s="81">
        <f t="shared" ref="E646:L646" si="163">1 - (E647) * (E648) * (E649) * (E650)</f>
        <v>0.14231837184000007</v>
      </c>
      <c r="F646" s="81">
        <f t="shared" si="163"/>
        <v>0.11964640000000004</v>
      </c>
      <c r="G646" s="81">
        <f>1 - (G647) * (G648) * (G649) * (G650)</f>
        <v>9.6561418240000085E-2</v>
      </c>
      <c r="H646" s="81">
        <f t="shared" si="163"/>
        <v>0.10815581934000007</v>
      </c>
      <c r="I646" s="82">
        <f t="shared" si="163"/>
        <v>0.30936446464000011</v>
      </c>
      <c r="J646" s="82">
        <f t="shared" si="163"/>
        <v>0.37480633750000003</v>
      </c>
      <c r="K646" s="82">
        <f t="shared" si="163"/>
        <v>0.27992968750000002</v>
      </c>
      <c r="L646" s="82">
        <f t="shared" si="163"/>
        <v>0.37480633750000003</v>
      </c>
    </row>
    <row r="647" spans="1:13">
      <c r="A647" s="79" t="s">
        <v>655</v>
      </c>
      <c r="B647" s="138">
        <f>B646*0.15</f>
        <v>1.65</v>
      </c>
      <c r="C647" s="138">
        <f>(100-D647)/100</f>
        <v>0.96250000000000002</v>
      </c>
      <c r="D647" s="138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0.94399999999999995</v>
      </c>
      <c r="J647" s="77">
        <v>0.93</v>
      </c>
      <c r="K647" s="77">
        <v>0.95</v>
      </c>
      <c r="L647" s="77">
        <v>0.93</v>
      </c>
    </row>
    <row r="648" spans="1:13">
      <c r="A648" s="79" t="s">
        <v>656</v>
      </c>
      <c r="B648" s="138">
        <f>B646*0.4</f>
        <v>4.4000000000000004</v>
      </c>
      <c r="C648" s="138">
        <f>(100-D648)/100</f>
        <v>0.9</v>
      </c>
      <c r="D648" s="138">
        <f>D646*0.4</f>
        <v>10</v>
      </c>
      <c r="E648" s="77">
        <v>0.94</v>
      </c>
      <c r="F648" s="77">
        <v>0.95</v>
      </c>
      <c r="G648" s="77">
        <v>0.96</v>
      </c>
      <c r="H648" s="77">
        <v>0.95499999999999996</v>
      </c>
      <c r="I648" s="77">
        <v>0.86</v>
      </c>
      <c r="J648" s="77">
        <v>0.82499999999999996</v>
      </c>
      <c r="K648" s="77">
        <v>0.875</v>
      </c>
      <c r="L648" s="77">
        <v>0.82499999999999996</v>
      </c>
    </row>
    <row r="649" spans="1:13">
      <c r="A649" s="79" t="s">
        <v>796</v>
      </c>
      <c r="B649" s="138">
        <f>B646*0.15</f>
        <v>1.65</v>
      </c>
      <c r="C649" s="138">
        <f>(100-D649)/100</f>
        <v>0.96250000000000002</v>
      </c>
      <c r="D649" s="138">
        <f>D646*0.15</f>
        <v>3.75</v>
      </c>
      <c r="E649" s="77">
        <v>0.98199999999999998</v>
      </c>
      <c r="F649" s="77">
        <v>0.98499999999999999</v>
      </c>
      <c r="G649" s="77">
        <v>0.98799999999999999</v>
      </c>
      <c r="H649" s="77">
        <v>0.98650000000000004</v>
      </c>
      <c r="I649" s="77">
        <v>0.95799999999999996</v>
      </c>
      <c r="J649" s="77">
        <v>0.94750000000000001</v>
      </c>
      <c r="K649" s="77">
        <v>0.96250000000000002</v>
      </c>
      <c r="L649" s="77">
        <v>0.94750000000000001</v>
      </c>
    </row>
    <row r="650" spans="1:13">
      <c r="A650" s="79" t="s">
        <v>658</v>
      </c>
      <c r="B650" s="138">
        <f>B646*0.3</f>
        <v>3.3</v>
      </c>
      <c r="C650" s="138">
        <f>(100-D650)/100</f>
        <v>0.92500000000000004</v>
      </c>
      <c r="D650" s="138">
        <f>D646*0.3</f>
        <v>7.5</v>
      </c>
      <c r="E650" s="77">
        <v>0.95199999999999996</v>
      </c>
      <c r="F650" s="77">
        <v>0.96</v>
      </c>
      <c r="G650" s="77">
        <v>0.96799999999999997</v>
      </c>
      <c r="H650" s="77">
        <v>0.96399999999999997</v>
      </c>
      <c r="I650" s="77">
        <v>0.88800000000000001</v>
      </c>
      <c r="J650" s="77">
        <v>0.86</v>
      </c>
      <c r="K650" s="77">
        <v>0.9</v>
      </c>
      <c r="L650" s="77">
        <v>0.86</v>
      </c>
    </row>
    <row r="651" spans="1:13">
      <c r="A651" s="55" t="s">
        <v>983</v>
      </c>
      <c r="B651" s="139">
        <v>11</v>
      </c>
      <c r="C651" s="139"/>
      <c r="D651" s="139">
        <v>25</v>
      </c>
      <c r="E651" s="81">
        <f t="shared" ref="E651:H653" si="164">1 - (E652)</f>
        <v>2.4000000000000021E-2</v>
      </c>
      <c r="F651" s="81">
        <f t="shared" si="164"/>
        <v>2.0000000000000018E-2</v>
      </c>
      <c r="G651" s="81">
        <f t="shared" si="164"/>
        <v>1.6000000000000014E-2</v>
      </c>
      <c r="H651" s="81">
        <f t="shared" si="164"/>
        <v>1.8000000000000016E-2</v>
      </c>
      <c r="I651" s="82">
        <f t="shared" ref="I651:L653" si="165">1 - (I652)</f>
        <v>6.9999999999999951E-2</v>
      </c>
      <c r="J651" s="82">
        <f t="shared" si="165"/>
        <v>5.600000000000005E-2</v>
      </c>
      <c r="K651" s="82">
        <f t="shared" si="165"/>
        <v>6.9999999999999951E-2</v>
      </c>
      <c r="L651" s="82">
        <f t="shared" si="165"/>
        <v>6.9999999999999951E-2</v>
      </c>
    </row>
    <row r="652" spans="1:13">
      <c r="A652" s="79" t="s">
        <v>655</v>
      </c>
      <c r="B652" s="138">
        <f>B651*0.15</f>
        <v>1.65</v>
      </c>
      <c r="C652" s="138">
        <f>(100-D652)/100</f>
        <v>0.96250000000000002</v>
      </c>
      <c r="D652" s="138">
        <f>D651*0.15</f>
        <v>3.75</v>
      </c>
      <c r="E652" s="77">
        <v>0.97599999999999998</v>
      </c>
      <c r="F652" s="77">
        <v>0.98</v>
      </c>
      <c r="G652" s="77">
        <v>0.98399999999999999</v>
      </c>
      <c r="H652" s="77">
        <v>0.98199999999999998</v>
      </c>
      <c r="I652" s="77">
        <v>0.93</v>
      </c>
      <c r="J652" s="77">
        <v>0.94399999999999995</v>
      </c>
      <c r="K652" s="77">
        <v>0.93</v>
      </c>
      <c r="L652" s="77">
        <v>0.93</v>
      </c>
      <c r="M652" s="1"/>
    </row>
    <row r="653" spans="1:13">
      <c r="A653" s="55" t="s">
        <v>962</v>
      </c>
      <c r="B653" s="139">
        <v>11</v>
      </c>
      <c r="C653" s="139"/>
      <c r="D653" s="139">
        <v>25</v>
      </c>
      <c r="E653" s="81">
        <f t="shared" si="164"/>
        <v>2.4000000000000021E-2</v>
      </c>
      <c r="F653" s="81">
        <f t="shared" si="164"/>
        <v>2.0000000000000018E-2</v>
      </c>
      <c r="G653" s="81">
        <f t="shared" si="164"/>
        <v>1.6000000000000014E-2</v>
      </c>
      <c r="H653" s="81">
        <f t="shared" si="164"/>
        <v>1.8000000000000016E-2</v>
      </c>
      <c r="I653" s="82">
        <f t="shared" si="165"/>
        <v>6.9999999999999951E-2</v>
      </c>
      <c r="J653" s="82">
        <f t="shared" si="165"/>
        <v>5.600000000000005E-2</v>
      </c>
      <c r="K653" s="82">
        <f t="shared" si="165"/>
        <v>6.9999999999999951E-2</v>
      </c>
      <c r="L653" s="82">
        <f t="shared" si="165"/>
        <v>6.9999999999999951E-2</v>
      </c>
      <c r="M653" s="1"/>
    </row>
    <row r="654" spans="1:13">
      <c r="A654" s="79" t="s">
        <v>655</v>
      </c>
      <c r="B654" s="138">
        <f>B653*0.15</f>
        <v>1.65</v>
      </c>
      <c r="C654" s="138">
        <f>(100-D654)/100</f>
        <v>0.96250000000000002</v>
      </c>
      <c r="D654" s="138">
        <f>D653*0.15</f>
        <v>3.75</v>
      </c>
      <c r="E654" s="77">
        <v>0.97599999999999998</v>
      </c>
      <c r="F654" s="77">
        <v>0.98</v>
      </c>
      <c r="G654" s="77">
        <v>0.98399999999999999</v>
      </c>
      <c r="H654" s="77">
        <v>0.98199999999999998</v>
      </c>
      <c r="I654" s="77">
        <v>0.93</v>
      </c>
      <c r="J654" s="77">
        <v>0.94399999999999995</v>
      </c>
      <c r="K654" s="77">
        <v>0.93</v>
      </c>
      <c r="L654" s="77">
        <v>0.93</v>
      </c>
      <c r="M654" s="1"/>
    </row>
    <row r="655" spans="1:13">
      <c r="A655" s="141" t="s">
        <v>747</v>
      </c>
      <c r="B655" s="139">
        <v>11</v>
      </c>
      <c r="C655" s="139"/>
      <c r="D655" s="139">
        <v>25</v>
      </c>
      <c r="E655" s="81">
        <f t="shared" ref="E655:L655" si="166">1 - (E656) * (E657) * (E658) * (E659)</f>
        <v>0.14231837184000007</v>
      </c>
      <c r="F655" s="81">
        <f t="shared" si="166"/>
        <v>0.11964640000000004</v>
      </c>
      <c r="G655" s="81">
        <f>1 - (G656) * (G657) * (G658) * (G659)</f>
        <v>9.6561418240000085E-2</v>
      </c>
      <c r="H655" s="81">
        <f t="shared" si="166"/>
        <v>0.10815581934000007</v>
      </c>
      <c r="I655" s="82">
        <f t="shared" si="166"/>
        <v>0.37480633750000003</v>
      </c>
      <c r="J655" s="82">
        <f t="shared" si="166"/>
        <v>0.35656423374000001</v>
      </c>
      <c r="K655" s="82">
        <f t="shared" si="166"/>
        <v>0.37480633750000003</v>
      </c>
      <c r="L655" s="82">
        <f t="shared" si="166"/>
        <v>0.37480633750000003</v>
      </c>
      <c r="M655" s="1"/>
    </row>
    <row r="656" spans="1:13">
      <c r="A656" s="79" t="s">
        <v>655</v>
      </c>
      <c r="B656" s="138">
        <f>B655*0.15</f>
        <v>1.65</v>
      </c>
      <c r="C656" s="138">
        <f>(100-D656)/100</f>
        <v>0.96250000000000002</v>
      </c>
      <c r="D656" s="138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0.93400000000000005</v>
      </c>
      <c r="K656" s="77">
        <v>0.93</v>
      </c>
      <c r="L656" s="77">
        <v>0.93</v>
      </c>
      <c r="M656" s="1"/>
    </row>
    <row r="657" spans="1:13">
      <c r="A657" s="79" t="s">
        <v>656</v>
      </c>
      <c r="B657" s="138">
        <f>B655*0.4</f>
        <v>4.4000000000000004</v>
      </c>
      <c r="C657" s="138">
        <f>(100-D657)/100</f>
        <v>0.9</v>
      </c>
      <c r="D657" s="138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0.83499999999999996</v>
      </c>
      <c r="K657" s="77">
        <v>0.82499999999999996</v>
      </c>
      <c r="L657" s="77">
        <v>0.82499999999999996</v>
      </c>
      <c r="M657" s="1"/>
    </row>
    <row r="658" spans="1:13">
      <c r="A658" s="79" t="s">
        <v>796</v>
      </c>
      <c r="B658" s="138">
        <f>B655*0.15</f>
        <v>1.65</v>
      </c>
      <c r="C658" s="138">
        <f>(100-D658)/100</f>
        <v>0.96250000000000002</v>
      </c>
      <c r="D658" s="138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0.95050000000000001</v>
      </c>
      <c r="K658" s="77">
        <v>0.94750000000000001</v>
      </c>
      <c r="L658" s="77">
        <v>0.94750000000000001</v>
      </c>
      <c r="M658" s="1"/>
    </row>
    <row r="659" spans="1:13">
      <c r="A659" s="79" t="s">
        <v>658</v>
      </c>
      <c r="B659" s="138">
        <f>B655*0.3</f>
        <v>3.3</v>
      </c>
      <c r="C659" s="138">
        <f>(100-D659)/100</f>
        <v>0.92500000000000004</v>
      </c>
      <c r="D659" s="138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0.86799999999999999</v>
      </c>
      <c r="K659" s="77">
        <v>0.86</v>
      </c>
      <c r="L659" s="77">
        <v>0.86</v>
      </c>
      <c r="M659" s="1"/>
    </row>
    <row r="660" spans="1:13">
      <c r="A660" s="55" t="s">
        <v>862</v>
      </c>
      <c r="B660" s="139">
        <v>11</v>
      </c>
      <c r="C660" s="139"/>
      <c r="D660" s="139">
        <v>25</v>
      </c>
      <c r="E660" s="81">
        <f t="shared" ref="E660:L660" si="167">1 - (E661) * (E662) * (E663) * (E664)</f>
        <v>0.14231837184000007</v>
      </c>
      <c r="F660" s="81">
        <f t="shared" si="167"/>
        <v>0.11964640000000004</v>
      </c>
      <c r="G660" s="81">
        <f t="shared" si="167"/>
        <v>9.6561418240000085E-2</v>
      </c>
      <c r="H660" s="81">
        <f t="shared" si="167"/>
        <v>0.10815581934000007</v>
      </c>
      <c r="I660" s="82">
        <f t="shared" si="167"/>
        <v>0.37480633750000003</v>
      </c>
      <c r="J660" s="82">
        <f t="shared" si="167"/>
        <v>0.27992968750000002</v>
      </c>
      <c r="K660" s="82">
        <f t="shared" si="167"/>
        <v>0.37480633750000003</v>
      </c>
      <c r="L660" s="82">
        <f t="shared" si="167"/>
        <v>0.50049999999999994</v>
      </c>
      <c r="M660" s="1"/>
    </row>
    <row r="661" spans="1:13">
      <c r="A661" s="79" t="s">
        <v>655</v>
      </c>
      <c r="B661" s="138">
        <f>B660*0.15</f>
        <v>1.65</v>
      </c>
      <c r="C661" s="138">
        <f>(100-D661)/100</f>
        <v>0.96250000000000002</v>
      </c>
      <c r="D661" s="138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0.93</v>
      </c>
      <c r="L661" s="77">
        <v>0.9</v>
      </c>
      <c r="M661" s="1"/>
    </row>
    <row r="662" spans="1:13">
      <c r="A662" s="79" t="s">
        <v>656</v>
      </c>
      <c r="B662" s="138">
        <f>B660*0.4</f>
        <v>4.4000000000000004</v>
      </c>
      <c r="C662" s="138">
        <f>(100-D662)/100</f>
        <v>0.9</v>
      </c>
      <c r="D662" s="138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0.82499999999999996</v>
      </c>
      <c r="L662" s="77">
        <v>0.75</v>
      </c>
      <c r="M662" s="1"/>
    </row>
    <row r="663" spans="1:13">
      <c r="A663" s="79" t="s">
        <v>796</v>
      </c>
      <c r="B663" s="138">
        <f>B660*0.15</f>
        <v>1.65</v>
      </c>
      <c r="C663" s="138">
        <f>(100-D663)/100</f>
        <v>0.96250000000000002</v>
      </c>
      <c r="D663" s="138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0.94750000000000001</v>
      </c>
      <c r="L663" s="77">
        <v>0.92500000000000004</v>
      </c>
      <c r="M663" s="1"/>
    </row>
    <row r="664" spans="1:13">
      <c r="A664" s="79" t="s">
        <v>658</v>
      </c>
      <c r="B664" s="138">
        <f>B660*0.3</f>
        <v>3.3</v>
      </c>
      <c r="C664" s="138">
        <f>(100-D664)/100</f>
        <v>0.92500000000000004</v>
      </c>
      <c r="D664" s="138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0.86</v>
      </c>
      <c r="L664" s="77">
        <v>0.8</v>
      </c>
      <c r="M664" s="1"/>
    </row>
    <row r="665" spans="1:13">
      <c r="A665" s="55" t="s">
        <v>1011</v>
      </c>
      <c r="B665" s="139">
        <v>11</v>
      </c>
      <c r="C665" s="139"/>
      <c r="D665" s="139">
        <v>25</v>
      </c>
      <c r="E665" s="81">
        <f t="shared" ref="E665:L665" si="168">1 - (E666) * (E667) * (E668) * (E669)</f>
        <v>0.14231837184000007</v>
      </c>
      <c r="F665" s="81">
        <f t="shared" si="168"/>
        <v>0.11964640000000004</v>
      </c>
      <c r="G665" s="81">
        <f t="shared" si="168"/>
        <v>9.6561418240000085E-2</v>
      </c>
      <c r="H665" s="81">
        <f t="shared" si="168"/>
        <v>0.10815581934000007</v>
      </c>
      <c r="I665" s="82">
        <f t="shared" si="168"/>
        <v>0.37480633750000003</v>
      </c>
      <c r="J665" s="82">
        <f t="shared" si="168"/>
        <v>0.27992968750000002</v>
      </c>
      <c r="K665" s="82">
        <f t="shared" si="168"/>
        <v>0.50049999999999994</v>
      </c>
      <c r="L665" s="82">
        <f t="shared" si="168"/>
        <v>0.37480633750000003</v>
      </c>
      <c r="M665" s="1"/>
    </row>
    <row r="666" spans="1:13">
      <c r="A666" s="79" t="s">
        <v>655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0.95</v>
      </c>
      <c r="K666" s="77">
        <v>0.9</v>
      </c>
      <c r="L666" s="77">
        <v>0.93</v>
      </c>
      <c r="M666" s="1"/>
    </row>
    <row r="667" spans="1:13">
      <c r="A667" s="79" t="s">
        <v>656</v>
      </c>
      <c r="B667" s="138">
        <f>B665*0.4</f>
        <v>4.4000000000000004</v>
      </c>
      <c r="C667" s="138">
        <f>(100-D667)/100</f>
        <v>0.9</v>
      </c>
      <c r="D667" s="138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0.82499999999999996</v>
      </c>
      <c r="J667" s="77">
        <v>0.875</v>
      </c>
      <c r="K667" s="77">
        <v>0.75</v>
      </c>
      <c r="L667" s="77">
        <v>0.82499999999999996</v>
      </c>
      <c r="M667" s="1"/>
    </row>
    <row r="668" spans="1:13">
      <c r="A668" s="79" t="s">
        <v>796</v>
      </c>
      <c r="B668" s="138">
        <f>B665*0.15</f>
        <v>1.65</v>
      </c>
      <c r="C668" s="138">
        <f>(100-D668)/100</f>
        <v>0.96250000000000002</v>
      </c>
      <c r="D668" s="138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0.94750000000000001</v>
      </c>
      <c r="J668" s="77">
        <v>0.96250000000000002</v>
      </c>
      <c r="K668" s="77">
        <v>0.92500000000000004</v>
      </c>
      <c r="L668" s="77">
        <v>0.94750000000000001</v>
      </c>
      <c r="M668" s="1"/>
    </row>
    <row r="669" spans="1:13">
      <c r="A669" s="79" t="s">
        <v>658</v>
      </c>
      <c r="B669" s="138">
        <f>B665*0.3</f>
        <v>3.3</v>
      </c>
      <c r="C669" s="138">
        <f>(100-D669)/100</f>
        <v>0.92500000000000004</v>
      </c>
      <c r="D669" s="138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0.86</v>
      </c>
      <c r="J669" s="77">
        <v>0.9</v>
      </c>
      <c r="K669" s="77">
        <v>0.8</v>
      </c>
      <c r="L669" s="77">
        <v>0.86</v>
      </c>
      <c r="M669" s="1"/>
    </row>
    <row r="670" spans="1:13">
      <c r="A670" s="55" t="s">
        <v>748</v>
      </c>
      <c r="B670" s="139">
        <v>11</v>
      </c>
      <c r="C670" s="139"/>
      <c r="D670" s="139">
        <v>25</v>
      </c>
      <c r="E670" s="81">
        <f t="shared" ref="E670:L670" si="169">1 - (E671) * (E672) * (E673) * (E674)</f>
        <v>0.14231837184000007</v>
      </c>
      <c r="F670" s="81">
        <f t="shared" si="169"/>
        <v>0.11964640000000004</v>
      </c>
      <c r="G670" s="81">
        <f>1 - (G671) * (G672) * (G673) * (G674)</f>
        <v>9.6561418240000085E-2</v>
      </c>
      <c r="H670" s="81">
        <f t="shared" si="169"/>
        <v>0.10815581934000007</v>
      </c>
      <c r="I670" s="82">
        <f t="shared" si="169"/>
        <v>0.27992968750000002</v>
      </c>
      <c r="J670" s="82">
        <f t="shared" si="169"/>
        <v>0.22896640000000001</v>
      </c>
      <c r="K670" s="82">
        <f t="shared" si="169"/>
        <v>0.22896640000000001</v>
      </c>
      <c r="L670" s="82">
        <f t="shared" si="169"/>
        <v>0.37480633750000003</v>
      </c>
      <c r="M670" s="1"/>
    </row>
    <row r="671" spans="1:13">
      <c r="A671" s="79" t="s">
        <v>655</v>
      </c>
      <c r="B671" s="138">
        <f>B670*0.15</f>
        <v>1.65</v>
      </c>
      <c r="C671" s="138">
        <f>(100-D671)/100</f>
        <v>0.96250000000000002</v>
      </c>
      <c r="D671" s="138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79" t="s">
        <v>656</v>
      </c>
      <c r="B672" s="138">
        <f>B670*0.4</f>
        <v>4.4000000000000004</v>
      </c>
      <c r="C672" s="138">
        <f>(100-D672)/100</f>
        <v>0.9</v>
      </c>
      <c r="D672" s="138">
        <f>D670*0.4</f>
        <v>10</v>
      </c>
      <c r="E672" s="77">
        <v>0.94</v>
      </c>
      <c r="F672" s="77">
        <v>0.95</v>
      </c>
      <c r="G672" s="77">
        <v>0.96</v>
      </c>
      <c r="H672" s="77">
        <v>0.95499999999999996</v>
      </c>
      <c r="I672" s="77">
        <v>0.875</v>
      </c>
      <c r="J672" s="77">
        <v>0.9</v>
      </c>
      <c r="K672" s="77">
        <v>0.9</v>
      </c>
      <c r="L672" s="77">
        <v>0.82499999999999996</v>
      </c>
      <c r="M672" s="1"/>
    </row>
    <row r="673" spans="1:13">
      <c r="A673" s="79" t="s">
        <v>796</v>
      </c>
      <c r="B673" s="138">
        <f>B670*0.15</f>
        <v>1.65</v>
      </c>
      <c r="C673" s="138">
        <f>(100-D673)/100</f>
        <v>0.96250000000000002</v>
      </c>
      <c r="D673" s="138">
        <f>D670*0.15</f>
        <v>3.75</v>
      </c>
      <c r="E673" s="77">
        <v>0.98199999999999998</v>
      </c>
      <c r="F673" s="77">
        <v>0.98499999999999999</v>
      </c>
      <c r="G673" s="77">
        <v>0.98799999999999999</v>
      </c>
      <c r="H673" s="77">
        <v>0.98650000000000004</v>
      </c>
      <c r="I673" s="77">
        <v>0.96250000000000002</v>
      </c>
      <c r="J673" s="77">
        <v>0.97</v>
      </c>
      <c r="K673" s="77">
        <v>0.97</v>
      </c>
      <c r="L673" s="77">
        <v>0.94750000000000001</v>
      </c>
      <c r="M673" s="1"/>
    </row>
    <row r="674" spans="1:13">
      <c r="A674" s="79" t="s">
        <v>658</v>
      </c>
      <c r="B674" s="138">
        <f>B670*0.3</f>
        <v>3.3</v>
      </c>
      <c r="C674" s="138">
        <f>(100-D674)/100</f>
        <v>0.92500000000000004</v>
      </c>
      <c r="D674" s="138">
        <f>D670*0.3</f>
        <v>7.5</v>
      </c>
      <c r="E674" s="77">
        <v>0.95199999999999996</v>
      </c>
      <c r="F674" s="77">
        <v>0.96</v>
      </c>
      <c r="G674" s="77">
        <v>0.96799999999999997</v>
      </c>
      <c r="H674" s="77">
        <v>0.96399999999999997</v>
      </c>
      <c r="I674" s="77">
        <v>0.9</v>
      </c>
      <c r="J674" s="77">
        <v>0.92</v>
      </c>
      <c r="K674" s="77">
        <v>0.92</v>
      </c>
      <c r="L674" s="77">
        <v>0.86</v>
      </c>
      <c r="M674" s="1"/>
    </row>
    <row r="675" spans="1:13">
      <c r="A675" s="55" t="s">
        <v>1015</v>
      </c>
      <c r="B675" s="139">
        <v>11</v>
      </c>
      <c r="C675" s="139"/>
      <c r="D675" s="139">
        <v>25</v>
      </c>
      <c r="E675" s="81">
        <f t="shared" ref="E675:F675" si="170">1 - (E676) * (E677) * (E678) * (E679)</f>
        <v>0.14231837184000007</v>
      </c>
      <c r="F675" s="81">
        <f t="shared" si="170"/>
        <v>0.11964640000000004</v>
      </c>
      <c r="G675" s="81">
        <f>1 - (G676) * (G677) * (G678) * (G679)</f>
        <v>9.6561418240000085E-2</v>
      </c>
      <c r="H675" s="81">
        <f t="shared" ref="H675:L675" si="171">1 - (H676) * (H677) * (H678) * (H679)</f>
        <v>0.10815581934000007</v>
      </c>
      <c r="I675" s="82">
        <f t="shared" si="171"/>
        <v>0.27992968750000002</v>
      </c>
      <c r="J675" s="82">
        <f t="shared" si="171"/>
        <v>0.22896640000000001</v>
      </c>
      <c r="K675" s="82">
        <f t="shared" si="171"/>
        <v>0.27992968750000002</v>
      </c>
      <c r="L675" s="82">
        <f t="shared" si="171"/>
        <v>0.27992968750000002</v>
      </c>
      <c r="M675" s="1"/>
    </row>
    <row r="676" spans="1:13">
      <c r="A676" s="79" t="s">
        <v>655</v>
      </c>
      <c r="B676" s="138">
        <f>B675*0.15</f>
        <v>1.65</v>
      </c>
      <c r="C676" s="138">
        <f>(100-D676)/100</f>
        <v>0.96250000000000002</v>
      </c>
      <c r="D676" s="138">
        <f>D675*0.15</f>
        <v>3.75</v>
      </c>
      <c r="E676" s="77">
        <v>0.97599999999999998</v>
      </c>
      <c r="F676" s="77">
        <v>0.98</v>
      </c>
      <c r="G676" s="77">
        <v>0.98399999999999999</v>
      </c>
      <c r="H676" s="77">
        <v>0.98199999999999998</v>
      </c>
      <c r="I676" s="77">
        <v>0.95</v>
      </c>
      <c r="J676" s="77">
        <v>0.96</v>
      </c>
      <c r="K676" s="77">
        <v>0.95</v>
      </c>
      <c r="L676" s="77">
        <v>0.95</v>
      </c>
      <c r="M676" s="1"/>
    </row>
    <row r="677" spans="1:13">
      <c r="A677" s="79" t="s">
        <v>656</v>
      </c>
      <c r="B677" s="138">
        <f>B675*0.4</f>
        <v>4.4000000000000004</v>
      </c>
      <c r="C677" s="138">
        <f>(100-D677)/100</f>
        <v>0.9</v>
      </c>
      <c r="D677" s="138">
        <f>D675*0.4</f>
        <v>10</v>
      </c>
      <c r="E677" s="77">
        <v>0.94</v>
      </c>
      <c r="F677" s="77">
        <v>0.95</v>
      </c>
      <c r="G677" s="77">
        <v>0.96</v>
      </c>
      <c r="H677" s="77">
        <v>0.95499999999999996</v>
      </c>
      <c r="I677" s="77">
        <v>0.875</v>
      </c>
      <c r="J677" s="77">
        <v>0.9</v>
      </c>
      <c r="K677" s="77">
        <v>0.875</v>
      </c>
      <c r="L677" s="77">
        <v>0.875</v>
      </c>
      <c r="M677" s="1"/>
    </row>
    <row r="678" spans="1:13">
      <c r="A678" s="79" t="s">
        <v>796</v>
      </c>
      <c r="B678" s="138">
        <f>B675*0.15</f>
        <v>1.65</v>
      </c>
      <c r="C678" s="138">
        <f>(100-D678)/100</f>
        <v>0.96250000000000002</v>
      </c>
      <c r="D678" s="138">
        <f>D675*0.15</f>
        <v>3.75</v>
      </c>
      <c r="E678" s="77">
        <v>0.98199999999999998</v>
      </c>
      <c r="F678" s="77">
        <v>0.98499999999999999</v>
      </c>
      <c r="G678" s="77">
        <v>0.98799999999999999</v>
      </c>
      <c r="H678" s="77">
        <v>0.98650000000000004</v>
      </c>
      <c r="I678" s="77">
        <v>0.96250000000000002</v>
      </c>
      <c r="J678" s="77">
        <v>0.97</v>
      </c>
      <c r="K678" s="77">
        <v>0.96250000000000002</v>
      </c>
      <c r="L678" s="77">
        <v>0.96250000000000002</v>
      </c>
      <c r="M678" s="1"/>
    </row>
    <row r="679" spans="1:13">
      <c r="A679" s="79" t="s">
        <v>658</v>
      </c>
      <c r="B679" s="138">
        <f>B675*0.3</f>
        <v>3.3</v>
      </c>
      <c r="C679" s="138">
        <f>(100-D679)/100</f>
        <v>0.92500000000000004</v>
      </c>
      <c r="D679" s="138">
        <f>D675*0.3</f>
        <v>7.5</v>
      </c>
      <c r="E679" s="77">
        <v>0.95199999999999996</v>
      </c>
      <c r="F679" s="77">
        <v>0.96</v>
      </c>
      <c r="G679" s="77">
        <v>0.96799999999999997</v>
      </c>
      <c r="H679" s="77">
        <v>0.96399999999999997</v>
      </c>
      <c r="I679" s="77">
        <v>0.9</v>
      </c>
      <c r="J679" s="77">
        <v>0.92</v>
      </c>
      <c r="K679" s="77">
        <v>0.9</v>
      </c>
      <c r="L679" s="77">
        <v>0.9</v>
      </c>
      <c r="M679" s="1"/>
    </row>
    <row r="680" spans="1:13">
      <c r="A680" s="55" t="s">
        <v>786</v>
      </c>
      <c r="B680" s="139">
        <v>11</v>
      </c>
      <c r="C680" s="139"/>
      <c r="D680" s="139">
        <v>25</v>
      </c>
      <c r="E680" s="81">
        <f t="shared" ref="E680:L680" si="172">1 - (E681)</f>
        <v>2.4000000000000021E-2</v>
      </c>
      <c r="F680" s="81">
        <f t="shared" si="172"/>
        <v>2.0000000000000018E-2</v>
      </c>
      <c r="G680" s="81">
        <f t="shared" si="172"/>
        <v>1.6000000000000014E-2</v>
      </c>
      <c r="H680" s="81">
        <f t="shared" si="172"/>
        <v>1.8000000000000016E-2</v>
      </c>
      <c r="I680" s="82">
        <f t="shared" si="172"/>
        <v>5.0000000000000044E-2</v>
      </c>
      <c r="J680" s="82">
        <f t="shared" si="172"/>
        <v>4.0000000000000036E-2</v>
      </c>
      <c r="K680" s="82">
        <f t="shared" si="172"/>
        <v>4.0000000000000036E-2</v>
      </c>
      <c r="L680" s="82">
        <f t="shared" si="172"/>
        <v>6.9999999999999951E-2</v>
      </c>
      <c r="M680" s="1"/>
    </row>
    <row r="681" spans="1:13">
      <c r="A681" s="79" t="s">
        <v>655</v>
      </c>
      <c r="B681" s="138">
        <f>B680*0.15</f>
        <v>1.65</v>
      </c>
      <c r="C681" s="138">
        <f>(100-D681)/100</f>
        <v>0.96250000000000002</v>
      </c>
      <c r="D681" s="138">
        <f>D680*0.15</f>
        <v>3.75</v>
      </c>
      <c r="E681" s="77">
        <v>0.97599999999999998</v>
      </c>
      <c r="F681" s="77">
        <v>0.98</v>
      </c>
      <c r="G681" s="77">
        <v>0.98399999999999999</v>
      </c>
      <c r="H681" s="77">
        <v>0.98199999999999998</v>
      </c>
      <c r="I681" s="77">
        <v>0.95</v>
      </c>
      <c r="J681" s="77">
        <v>0.96</v>
      </c>
      <c r="K681" s="77">
        <v>0.96</v>
      </c>
      <c r="L681" s="77">
        <v>0.93</v>
      </c>
      <c r="M681" s="1"/>
    </row>
    <row r="682" spans="1:13">
      <c r="A682" s="141" t="s">
        <v>848</v>
      </c>
      <c r="B682" s="139">
        <v>11</v>
      </c>
      <c r="C682" s="139"/>
      <c r="D682" s="139">
        <v>25</v>
      </c>
      <c r="E682" s="81">
        <f t="shared" ref="E682:L682" si="173">1 - (E683) * (E684) * (E685) * (E686)</f>
        <v>0.14231837184000007</v>
      </c>
      <c r="F682" s="81">
        <f t="shared" si="173"/>
        <v>0.11964640000000004</v>
      </c>
      <c r="G682" s="81">
        <f t="shared" si="173"/>
        <v>9.6561418240000085E-2</v>
      </c>
      <c r="H682" s="81">
        <f t="shared" si="173"/>
        <v>0.10815581934000007</v>
      </c>
      <c r="I682" s="82">
        <f t="shared" si="173"/>
        <v>0.27992968750000002</v>
      </c>
      <c r="J682" s="82">
        <f t="shared" si="173"/>
        <v>0.27992968750000002</v>
      </c>
      <c r="K682" s="82">
        <f t="shared" si="173"/>
        <v>0.27992968750000002</v>
      </c>
      <c r="L682" s="82">
        <f t="shared" si="173"/>
        <v>0.27992968750000002</v>
      </c>
      <c r="M682" s="1"/>
    </row>
    <row r="683" spans="1:13">
      <c r="A683" s="79" t="s">
        <v>655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79" t="s">
        <v>656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0.875</v>
      </c>
      <c r="K684" s="77">
        <v>0.875</v>
      </c>
      <c r="L684" s="77">
        <v>0.875</v>
      </c>
      <c r="M684" s="1"/>
    </row>
    <row r="685" spans="1:13">
      <c r="A685" s="79" t="s">
        <v>796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0.96250000000000002</v>
      </c>
      <c r="K685" s="77">
        <v>0.96250000000000002</v>
      </c>
      <c r="L685" s="77">
        <v>0.96250000000000002</v>
      </c>
      <c r="M685" s="1"/>
    </row>
    <row r="686" spans="1:13">
      <c r="A686" s="79" t="s">
        <v>658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</v>
      </c>
      <c r="K686" s="77">
        <v>0.9</v>
      </c>
      <c r="L686" s="77">
        <v>0.9</v>
      </c>
      <c r="M686" s="1"/>
    </row>
    <row r="687" spans="1:13">
      <c r="A687" s="55" t="s">
        <v>749</v>
      </c>
      <c r="B687" s="139">
        <v>10</v>
      </c>
      <c r="C687" s="139"/>
      <c r="D687" s="139">
        <v>20</v>
      </c>
      <c r="E687" s="81">
        <f t="shared" ref="E687:L687" si="174">1 - (E688) * (E689) * (E690) * (E691)</f>
        <v>0.13103372853999995</v>
      </c>
      <c r="F687" s="81">
        <f t="shared" si="174"/>
        <v>0.10815581934000007</v>
      </c>
      <c r="G687" s="81">
        <f>1 - (G688) * (G689) * (G690) * (G691)</f>
        <v>8.4862626940000019E-2</v>
      </c>
      <c r="H687" s="81">
        <f t="shared" si="174"/>
        <v>9.6561418240000085E-2</v>
      </c>
      <c r="I687" s="82">
        <f t="shared" si="174"/>
        <v>0.35656423374000001</v>
      </c>
      <c r="J687" s="82">
        <f t="shared" si="174"/>
        <v>0.37480633750000003</v>
      </c>
      <c r="K687" s="82">
        <f t="shared" si="174"/>
        <v>0.30936446464000011</v>
      </c>
      <c r="L687" s="82">
        <f t="shared" si="174"/>
        <v>0.27992968750000002</v>
      </c>
      <c r="M687" s="1"/>
    </row>
    <row r="688" spans="1:13">
      <c r="A688" s="79" t="s">
        <v>655</v>
      </c>
      <c r="B688" s="138">
        <f>B687*0.15</f>
        <v>1.5</v>
      </c>
      <c r="C688" s="138">
        <f>(100-D688)/100</f>
        <v>0.97</v>
      </c>
      <c r="D688" s="138">
        <f>D687*0.15</f>
        <v>3</v>
      </c>
      <c r="E688" s="77">
        <v>0.97799999999999998</v>
      </c>
      <c r="F688" s="77">
        <v>0.98199999999999998</v>
      </c>
      <c r="G688" s="77">
        <v>0.98599999999999999</v>
      </c>
      <c r="H688" s="77">
        <v>0.98399999999999999</v>
      </c>
      <c r="I688" s="77">
        <v>0.93400000000000005</v>
      </c>
      <c r="J688" s="77">
        <v>0.93</v>
      </c>
      <c r="K688" s="77">
        <v>0.94399999999999995</v>
      </c>
      <c r="L688" s="77">
        <v>0.95</v>
      </c>
      <c r="M688" s="1"/>
    </row>
    <row r="689" spans="1:13">
      <c r="A689" s="79" t="s">
        <v>656</v>
      </c>
      <c r="B689" s="138">
        <f>B687*0.4</f>
        <v>4</v>
      </c>
      <c r="C689" s="138">
        <f>(100-D689)/100</f>
        <v>0.92</v>
      </c>
      <c r="D689" s="138">
        <f>D687*0.4</f>
        <v>8</v>
      </c>
      <c r="E689" s="77">
        <v>0.94499999999999995</v>
      </c>
      <c r="F689" s="77">
        <v>0.95499999999999996</v>
      </c>
      <c r="G689" s="77">
        <v>0.96499999999999997</v>
      </c>
      <c r="H689" s="77">
        <v>0.96</v>
      </c>
      <c r="I689" s="77">
        <v>0.83499999999999996</v>
      </c>
      <c r="J689" s="77">
        <v>0.82499999999999996</v>
      </c>
      <c r="K689" s="77">
        <v>0.86</v>
      </c>
      <c r="L689" s="77">
        <v>0.875</v>
      </c>
      <c r="M689" s="1"/>
    </row>
    <row r="690" spans="1:13">
      <c r="A690" s="79" t="s">
        <v>796</v>
      </c>
      <c r="B690" s="138">
        <f>B687*0.15</f>
        <v>1.5</v>
      </c>
      <c r="C690" s="138">
        <f>(100-D690)/100</f>
        <v>0.97</v>
      </c>
      <c r="D690" s="138">
        <f>D687*0.15</f>
        <v>3</v>
      </c>
      <c r="E690" s="77">
        <v>0.98350000000000004</v>
      </c>
      <c r="F690" s="77">
        <v>0.98650000000000004</v>
      </c>
      <c r="G690" s="77">
        <v>0.98950000000000005</v>
      </c>
      <c r="H690" s="77">
        <v>0.98799999999999999</v>
      </c>
      <c r="I690" s="77">
        <v>0.95050000000000001</v>
      </c>
      <c r="J690" s="77">
        <v>0.94750000000000001</v>
      </c>
      <c r="K690" s="77">
        <v>0.95799999999999996</v>
      </c>
      <c r="L690" s="77">
        <v>0.96250000000000002</v>
      </c>
      <c r="M690" s="1"/>
    </row>
    <row r="691" spans="1:13">
      <c r="A691" s="79" t="s">
        <v>658</v>
      </c>
      <c r="B691" s="138">
        <f>B687*0.3</f>
        <v>3</v>
      </c>
      <c r="C691" s="138">
        <f>(100-D691)/100</f>
        <v>0.94</v>
      </c>
      <c r="D691" s="138">
        <f>D687*0.3</f>
        <v>6</v>
      </c>
      <c r="E691" s="77">
        <v>0.95599999999999996</v>
      </c>
      <c r="F691" s="77">
        <v>0.96399999999999997</v>
      </c>
      <c r="G691" s="77">
        <v>0.97199999999999998</v>
      </c>
      <c r="H691" s="77">
        <v>0.96799999999999997</v>
      </c>
      <c r="I691" s="77">
        <v>0.86799999999999999</v>
      </c>
      <c r="J691" s="77">
        <v>0.86</v>
      </c>
      <c r="K691" s="77">
        <v>0.88800000000000001</v>
      </c>
      <c r="L691" s="77">
        <v>0.9</v>
      </c>
      <c r="M691" s="1"/>
    </row>
    <row r="692" spans="1:13">
      <c r="A692" s="55" t="s">
        <v>750</v>
      </c>
      <c r="B692" s="139">
        <v>10</v>
      </c>
      <c r="C692" s="139"/>
      <c r="D692" s="139">
        <v>20</v>
      </c>
      <c r="E692" s="81">
        <f t="shared" ref="E692:L692" si="175">1 - (E693) * (E694) * (E695) * (E696)</f>
        <v>0.13103372853999995</v>
      </c>
      <c r="F692" s="81">
        <f t="shared" si="175"/>
        <v>0.10815581934000007</v>
      </c>
      <c r="G692" s="81">
        <f>1 - (G693) * (G694) * (G695) * (G696)</f>
        <v>8.4862626940000019E-2</v>
      </c>
      <c r="H692" s="81">
        <f t="shared" si="175"/>
        <v>9.6561418240000085E-2</v>
      </c>
      <c r="I692" s="82">
        <f t="shared" si="175"/>
        <v>0.37480633750000003</v>
      </c>
      <c r="J692" s="82">
        <f t="shared" si="175"/>
        <v>0.27992968750000002</v>
      </c>
      <c r="K692" s="82">
        <f t="shared" si="175"/>
        <v>0.22896640000000001</v>
      </c>
      <c r="L692" s="82">
        <f t="shared" si="175"/>
        <v>0.22896640000000001</v>
      </c>
      <c r="M692" s="1"/>
    </row>
    <row r="693" spans="1:13">
      <c r="A693" s="79" t="s">
        <v>655</v>
      </c>
      <c r="B693" s="138">
        <f>B692*0.15</f>
        <v>1.5</v>
      </c>
      <c r="C693" s="138">
        <f>(100-D693)/100</f>
        <v>0.97</v>
      </c>
      <c r="D693" s="138">
        <f>D692*0.15</f>
        <v>3</v>
      </c>
      <c r="E693" s="77">
        <v>0.97799999999999998</v>
      </c>
      <c r="F693" s="77">
        <v>0.98199999999999998</v>
      </c>
      <c r="G693" s="77">
        <v>0.98599999999999999</v>
      </c>
      <c r="H693" s="77">
        <v>0.98399999999999999</v>
      </c>
      <c r="I693" s="77">
        <v>0.93</v>
      </c>
      <c r="J693" s="77">
        <v>0.95</v>
      </c>
      <c r="K693" s="77">
        <v>0.96</v>
      </c>
      <c r="L693" s="77">
        <v>0.96</v>
      </c>
      <c r="M693" s="1"/>
    </row>
    <row r="694" spans="1:13">
      <c r="A694" s="79" t="s">
        <v>656</v>
      </c>
      <c r="B694" s="138">
        <f>B692*0.4</f>
        <v>4</v>
      </c>
      <c r="C694" s="138">
        <f>(100-D694)/100</f>
        <v>0.92</v>
      </c>
      <c r="D694" s="138">
        <f>D692*0.4</f>
        <v>8</v>
      </c>
      <c r="E694" s="77">
        <v>0.94499999999999995</v>
      </c>
      <c r="F694" s="77">
        <v>0.95499999999999996</v>
      </c>
      <c r="G694" s="77">
        <v>0.96499999999999997</v>
      </c>
      <c r="H694" s="77">
        <v>0.96</v>
      </c>
      <c r="I694" s="77">
        <v>0.82499999999999996</v>
      </c>
      <c r="J694" s="77">
        <v>0.875</v>
      </c>
      <c r="K694" s="77">
        <v>0.9</v>
      </c>
      <c r="L694" s="77">
        <v>0.9</v>
      </c>
      <c r="M694" s="1"/>
    </row>
    <row r="695" spans="1:13">
      <c r="A695" s="79" t="s">
        <v>796</v>
      </c>
      <c r="B695" s="138">
        <f>B692*0.15</f>
        <v>1.5</v>
      </c>
      <c r="C695" s="138">
        <f>(100-D695)/100</f>
        <v>0.97</v>
      </c>
      <c r="D695" s="138">
        <f>D692*0.15</f>
        <v>3</v>
      </c>
      <c r="E695" s="77">
        <v>0.98350000000000004</v>
      </c>
      <c r="F695" s="77">
        <v>0.98650000000000004</v>
      </c>
      <c r="G695" s="77">
        <v>0.98950000000000005</v>
      </c>
      <c r="H695" s="77">
        <v>0.98799999999999999</v>
      </c>
      <c r="I695" s="77">
        <v>0.94750000000000001</v>
      </c>
      <c r="J695" s="77">
        <v>0.96250000000000002</v>
      </c>
      <c r="K695" s="77">
        <v>0.97</v>
      </c>
      <c r="L695" s="77">
        <v>0.97</v>
      </c>
      <c r="M695" s="1"/>
    </row>
    <row r="696" spans="1:13">
      <c r="A696" s="79" t="s">
        <v>658</v>
      </c>
      <c r="B696" s="138">
        <f>B692*0.3</f>
        <v>3</v>
      </c>
      <c r="C696" s="138">
        <f>(100-D696)/100</f>
        <v>0.94</v>
      </c>
      <c r="D696" s="138">
        <f>D692*0.3</f>
        <v>6</v>
      </c>
      <c r="E696" s="77">
        <v>0.95599999999999996</v>
      </c>
      <c r="F696" s="77">
        <v>0.96399999999999997</v>
      </c>
      <c r="G696" s="77">
        <v>0.97199999999999998</v>
      </c>
      <c r="H696" s="77">
        <v>0.96799999999999997</v>
      </c>
      <c r="I696" s="77">
        <v>0.86</v>
      </c>
      <c r="J696" s="77">
        <v>0.9</v>
      </c>
      <c r="K696" s="77">
        <v>0.92</v>
      </c>
      <c r="L696" s="77">
        <v>0.92</v>
      </c>
      <c r="M696" s="1"/>
    </row>
    <row r="697" spans="1:13">
      <c r="A697" s="141" t="s">
        <v>751</v>
      </c>
      <c r="B697" s="139">
        <v>10</v>
      </c>
      <c r="C697" s="139"/>
      <c r="D697" s="139">
        <v>20</v>
      </c>
      <c r="E697" s="81">
        <f>1 -  (E698) * (E699) * (E700)</f>
        <v>0.11148643000000014</v>
      </c>
      <c r="F697" s="81">
        <f>1 -  (F698) * (F699) * (F700)</f>
        <v>9.1808370000000084E-2</v>
      </c>
      <c r="G697" s="81">
        <f>1 -  (G698) * (G699) * (G700)</f>
        <v>7.1868790000000016E-2</v>
      </c>
      <c r="H697" s="81">
        <f>1 -  (H698) * (H699) * (H700)</f>
        <v>8.187136000000006E-2</v>
      </c>
      <c r="I697" s="82">
        <f>1 - (I698) * (I699) * (I700)</f>
        <v>0.26839456000000006</v>
      </c>
      <c r="J697" s="82">
        <f>1 - (J698) * (J699) * (J700)</f>
        <v>0.24203125000000003</v>
      </c>
      <c r="K697" s="82">
        <f>1 - (K698) * (K699) * (K700)</f>
        <v>0.32774875000000003</v>
      </c>
      <c r="L697" s="82">
        <f>1 - (L698) * (L699) * (L700)</f>
        <v>0.26839456000000006</v>
      </c>
      <c r="M697" s="1"/>
    </row>
    <row r="698" spans="1:13">
      <c r="A698" s="79" t="s">
        <v>656</v>
      </c>
      <c r="B698" s="138">
        <f>B697*0.4</f>
        <v>4</v>
      </c>
      <c r="C698" s="138">
        <f>(100-D698)/100</f>
        <v>0.92</v>
      </c>
      <c r="D698" s="138">
        <f>D697*0.4</f>
        <v>8</v>
      </c>
      <c r="E698" s="77">
        <v>0.94499999999999995</v>
      </c>
      <c r="F698" s="77">
        <v>0.95499999999999996</v>
      </c>
      <c r="G698" s="77">
        <v>0.96499999999999997</v>
      </c>
      <c r="H698" s="77">
        <v>0.96</v>
      </c>
      <c r="I698" s="77">
        <v>0.86</v>
      </c>
      <c r="J698" s="77">
        <v>0.875</v>
      </c>
      <c r="K698" s="77">
        <v>0.82499999999999996</v>
      </c>
      <c r="L698" s="77">
        <v>0.86</v>
      </c>
      <c r="M698" s="1"/>
    </row>
    <row r="699" spans="1:13">
      <c r="A699" s="79" t="s">
        <v>796</v>
      </c>
      <c r="B699" s="138">
        <f>B697*0.15</f>
        <v>1.5</v>
      </c>
      <c r="C699" s="138">
        <f>(100-D699)/100</f>
        <v>0.97</v>
      </c>
      <c r="D699" s="138">
        <f>D697*0.15</f>
        <v>3</v>
      </c>
      <c r="E699" s="77">
        <v>0.98350000000000004</v>
      </c>
      <c r="F699" s="77">
        <v>0.98650000000000004</v>
      </c>
      <c r="G699" s="77">
        <v>0.98950000000000005</v>
      </c>
      <c r="H699" s="77">
        <v>0.98799999999999999</v>
      </c>
      <c r="I699" s="77">
        <v>0.95799999999999996</v>
      </c>
      <c r="J699" s="77">
        <v>0.96250000000000002</v>
      </c>
      <c r="K699" s="77">
        <v>0.94750000000000001</v>
      </c>
      <c r="L699" s="77">
        <v>0.95799999999999996</v>
      </c>
      <c r="M699" s="1"/>
    </row>
    <row r="700" spans="1:13">
      <c r="A700" s="79" t="s">
        <v>658</v>
      </c>
      <c r="B700" s="138">
        <f>B697*0.3</f>
        <v>3</v>
      </c>
      <c r="C700" s="138">
        <f>(100-D700)/100</f>
        <v>0.94</v>
      </c>
      <c r="D700" s="138">
        <f>D697*0.3</f>
        <v>6</v>
      </c>
      <c r="E700" s="77">
        <v>0.95599999999999996</v>
      </c>
      <c r="F700" s="77">
        <v>0.96399999999999997</v>
      </c>
      <c r="G700" s="77">
        <v>0.97199999999999998</v>
      </c>
      <c r="H700" s="77">
        <v>0.96799999999999997</v>
      </c>
      <c r="I700" s="77">
        <v>0.88800000000000001</v>
      </c>
      <c r="J700" s="77">
        <v>0.9</v>
      </c>
      <c r="K700" s="77">
        <v>0.86</v>
      </c>
      <c r="L700" s="77">
        <v>0.88800000000000001</v>
      </c>
      <c r="M700" s="1"/>
    </row>
    <row r="701" spans="1:13">
      <c r="A701" s="55" t="s">
        <v>752</v>
      </c>
      <c r="B701" s="139">
        <v>10</v>
      </c>
      <c r="C701" s="139"/>
      <c r="D701" s="139">
        <v>20</v>
      </c>
      <c r="E701" s="81">
        <f t="shared" ref="E701:L701" si="176">1 - (E702) * (E703)</f>
        <v>7.5790000000000024E-2</v>
      </c>
      <c r="F701" s="81">
        <f t="shared" si="176"/>
        <v>6.2190000000000079E-2</v>
      </c>
      <c r="G701" s="81">
        <f t="shared" si="176"/>
        <v>4.8510000000000053E-2</v>
      </c>
      <c r="H701" s="81">
        <f t="shared" si="176"/>
        <v>5.5360000000000076E-2</v>
      </c>
      <c r="I701" s="82">
        <f t="shared" si="176"/>
        <v>0.13600000000000001</v>
      </c>
      <c r="J701" s="82">
        <f t="shared" si="176"/>
        <v>0.23275000000000001</v>
      </c>
      <c r="K701" s="82">
        <f t="shared" si="176"/>
        <v>0.2639999999999999</v>
      </c>
      <c r="L701" s="82">
        <f t="shared" si="176"/>
        <v>0.13600000000000001</v>
      </c>
      <c r="M701" s="1"/>
    </row>
    <row r="702" spans="1:13">
      <c r="A702" s="79" t="s">
        <v>655</v>
      </c>
      <c r="B702" s="138">
        <f>B701*0.15</f>
        <v>1.5</v>
      </c>
      <c r="C702" s="138">
        <f>(100-D702)/100</f>
        <v>0.97</v>
      </c>
      <c r="D702" s="138">
        <f>D701*0.15</f>
        <v>3</v>
      </c>
      <c r="E702" s="77">
        <v>0.97799999999999998</v>
      </c>
      <c r="F702" s="77">
        <v>0.98199999999999998</v>
      </c>
      <c r="G702" s="77">
        <v>0.98599999999999999</v>
      </c>
      <c r="H702" s="77">
        <v>0.98399999999999999</v>
      </c>
      <c r="I702" s="77">
        <v>0.96</v>
      </c>
      <c r="J702" s="77">
        <v>0.93</v>
      </c>
      <c r="K702" s="77">
        <v>0.92</v>
      </c>
      <c r="L702" s="77">
        <v>0.96</v>
      </c>
      <c r="M702" s="1"/>
    </row>
    <row r="703" spans="1:13">
      <c r="A703" s="79" t="s">
        <v>658</v>
      </c>
      <c r="B703" s="138">
        <f>B701*0.4</f>
        <v>4</v>
      </c>
      <c r="C703" s="138">
        <f>(100-D703)/100</f>
        <v>0.92</v>
      </c>
      <c r="D703" s="138">
        <f>D701*0.4</f>
        <v>8</v>
      </c>
      <c r="E703" s="77">
        <v>0.94499999999999995</v>
      </c>
      <c r="F703" s="77">
        <v>0.95499999999999996</v>
      </c>
      <c r="G703" s="77">
        <v>0.96499999999999997</v>
      </c>
      <c r="H703" s="77">
        <v>0.96</v>
      </c>
      <c r="I703" s="77">
        <v>0.9</v>
      </c>
      <c r="J703" s="77">
        <v>0.82499999999999996</v>
      </c>
      <c r="K703" s="77">
        <v>0.8</v>
      </c>
      <c r="L703" s="77">
        <v>0.9</v>
      </c>
      <c r="M703" s="1"/>
    </row>
    <row r="704" spans="1:13">
      <c r="A704" s="55" t="s">
        <v>856</v>
      </c>
      <c r="B704" s="139">
        <v>10</v>
      </c>
      <c r="C704" s="139"/>
      <c r="D704" s="139">
        <v>20</v>
      </c>
      <c r="E704" s="81">
        <f t="shared" ref="E704:L704" si="177">1 - (E705) * (E706)</f>
        <v>7.5790000000000024E-2</v>
      </c>
      <c r="F704" s="81">
        <f t="shared" si="177"/>
        <v>6.2190000000000079E-2</v>
      </c>
      <c r="G704" s="81">
        <f t="shared" si="177"/>
        <v>4.8510000000000053E-2</v>
      </c>
      <c r="H704" s="81">
        <f t="shared" si="177"/>
        <v>5.5360000000000076E-2</v>
      </c>
      <c r="I704" s="82">
        <f t="shared" si="177"/>
        <v>0.13600000000000001</v>
      </c>
      <c r="J704" s="82">
        <f t="shared" si="177"/>
        <v>0.23275000000000001</v>
      </c>
      <c r="K704" s="82">
        <f t="shared" si="177"/>
        <v>0.13600000000000001</v>
      </c>
      <c r="L704" s="82">
        <f t="shared" si="177"/>
        <v>0.13600000000000001</v>
      </c>
      <c r="M704" s="1"/>
    </row>
    <row r="705" spans="1:13">
      <c r="A705" s="79" t="s">
        <v>655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0.96</v>
      </c>
      <c r="J705" s="77">
        <v>0.93</v>
      </c>
      <c r="K705" s="77">
        <v>0.96</v>
      </c>
      <c r="L705" s="77">
        <v>0.96</v>
      </c>
      <c r="M705" s="1"/>
    </row>
    <row r="706" spans="1:13">
      <c r="A706" s="79" t="s">
        <v>656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0.9</v>
      </c>
      <c r="J706" s="77">
        <v>0.82499999999999996</v>
      </c>
      <c r="K706" s="77">
        <v>0.9</v>
      </c>
      <c r="L706" s="77">
        <v>0.9</v>
      </c>
      <c r="M706" s="1"/>
    </row>
    <row r="707" spans="1:13">
      <c r="A707" s="154" t="s">
        <v>670</v>
      </c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"/>
    </row>
    <row r="708" spans="1:13">
      <c r="A708" s="22" t="s">
        <v>660</v>
      </c>
      <c r="B708" s="22" t="s">
        <v>654</v>
      </c>
      <c r="C708" s="22"/>
      <c r="D708" s="22" t="s">
        <v>659</v>
      </c>
      <c r="E708" s="22" t="s">
        <v>661</v>
      </c>
      <c r="F708" s="22" t="s">
        <v>662</v>
      </c>
      <c r="G708" s="22" t="s">
        <v>663</v>
      </c>
      <c r="H708" s="22" t="s">
        <v>664</v>
      </c>
      <c r="I708" s="22" t="s">
        <v>1</v>
      </c>
      <c r="J708" s="22" t="s">
        <v>2</v>
      </c>
      <c r="K708" s="22" t="s">
        <v>3</v>
      </c>
      <c r="L708" s="22" t="s">
        <v>4</v>
      </c>
      <c r="M708" s="1"/>
    </row>
    <row r="709" spans="1:13">
      <c r="A709" s="55" t="s">
        <v>753</v>
      </c>
      <c r="B709" s="139">
        <v>9.4</v>
      </c>
      <c r="C709" s="139"/>
      <c r="D709" s="139">
        <v>20</v>
      </c>
      <c r="E709" s="81">
        <f t="shared" ref="E709:L709" si="178">1 - (E710) * (E711) * (E712) * (E713)</f>
        <v>0.10815581934000007</v>
      </c>
      <c r="F709" s="81">
        <f t="shared" si="178"/>
        <v>8.4862626940000019E-2</v>
      </c>
      <c r="G709" s="81">
        <f>1 - (G710) * (G711) * (G712) * (G713)</f>
        <v>6.1149587499999991E-2</v>
      </c>
      <c r="H709" s="81">
        <f t="shared" si="178"/>
        <v>7.3058874240000016E-2</v>
      </c>
      <c r="I709" s="82">
        <f t="shared" si="178"/>
        <v>0.37480633750000003</v>
      </c>
      <c r="J709" s="82">
        <f t="shared" si="178"/>
        <v>0.41885439999999996</v>
      </c>
      <c r="K709" s="82">
        <f t="shared" si="178"/>
        <v>0.37480633750000003</v>
      </c>
      <c r="L709" s="82">
        <f t="shared" si="178"/>
        <v>0.41885439999999996</v>
      </c>
      <c r="M709" s="1"/>
    </row>
    <row r="710" spans="1:13">
      <c r="A710" s="79" t="s">
        <v>655</v>
      </c>
      <c r="B710" s="138">
        <f>B709*0.15</f>
        <v>1.41</v>
      </c>
      <c r="C710" s="138">
        <f>(100-D710)/100</f>
        <v>0.97</v>
      </c>
      <c r="D710" s="138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0.93</v>
      </c>
      <c r="J710" s="77">
        <v>0.92</v>
      </c>
      <c r="K710" s="77">
        <v>0.93</v>
      </c>
      <c r="L710" s="77">
        <v>0.92</v>
      </c>
      <c r="M710" s="1"/>
    </row>
    <row r="711" spans="1:13">
      <c r="A711" s="79" t="s">
        <v>656</v>
      </c>
      <c r="B711" s="138">
        <f>B709*0.4</f>
        <v>3.7600000000000002</v>
      </c>
      <c r="C711" s="138">
        <f>(100-D711)/100</f>
        <v>0.92</v>
      </c>
      <c r="D711" s="138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0.82499999999999996</v>
      </c>
      <c r="J711" s="77">
        <v>0.8</v>
      </c>
      <c r="K711" s="77">
        <v>0.82499999999999996</v>
      </c>
      <c r="L711" s="77">
        <v>0.8</v>
      </c>
      <c r="M711" s="1"/>
    </row>
    <row r="712" spans="1:13">
      <c r="A712" s="79" t="s">
        <v>796</v>
      </c>
      <c r="B712" s="138">
        <f>B709*0.15</f>
        <v>1.41</v>
      </c>
      <c r="C712" s="138">
        <f>(100-D712)/100</f>
        <v>0.97</v>
      </c>
      <c r="D712" s="138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0.94750000000000001</v>
      </c>
      <c r="J712" s="77">
        <v>0.94</v>
      </c>
      <c r="K712" s="77">
        <v>0.94750000000000001</v>
      </c>
      <c r="L712" s="77">
        <v>0.94</v>
      </c>
      <c r="M712" s="1"/>
    </row>
    <row r="713" spans="1:13">
      <c r="A713" s="79" t="s">
        <v>658</v>
      </c>
      <c r="B713" s="138">
        <f>B709*0.3</f>
        <v>2.82</v>
      </c>
      <c r="C713" s="138">
        <f>(100-D713)/100</f>
        <v>0.94</v>
      </c>
      <c r="D713" s="138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0.86</v>
      </c>
      <c r="J713" s="77">
        <v>0.84</v>
      </c>
      <c r="K713" s="77">
        <v>0.86</v>
      </c>
      <c r="L713" s="77">
        <v>0.84</v>
      </c>
      <c r="M713" s="1"/>
    </row>
    <row r="714" spans="1:13">
      <c r="A714" s="55" t="s">
        <v>1014</v>
      </c>
      <c r="B714" s="139">
        <v>9.4</v>
      </c>
      <c r="C714" s="139"/>
      <c r="D714" s="139">
        <v>20</v>
      </c>
      <c r="E714" s="81">
        <f t="shared" ref="E714:F714" si="179">1 - (E715) * (E716) * (E717) * (E718)</f>
        <v>0.10815581934000007</v>
      </c>
      <c r="F714" s="81">
        <f t="shared" si="179"/>
        <v>8.4862626940000019E-2</v>
      </c>
      <c r="G714" s="81">
        <f>1 - (G715) * (G716) * (G717) * (G718)</f>
        <v>6.1149587499999991E-2</v>
      </c>
      <c r="H714" s="81">
        <f t="shared" ref="H714:L714" si="180">1 - (H715) * (H716) * (H717) * (H718)</f>
        <v>7.3058874240000016E-2</v>
      </c>
      <c r="I714" s="82">
        <f t="shared" si="180"/>
        <v>0.37480633750000003</v>
      </c>
      <c r="J714" s="82">
        <f t="shared" si="180"/>
        <v>0.37480633750000003</v>
      </c>
      <c r="K714" s="82">
        <f t="shared" si="180"/>
        <v>0.37480633750000003</v>
      </c>
      <c r="L714" s="82">
        <f t="shared" si="180"/>
        <v>0.41885439999999996</v>
      </c>
      <c r="M714" s="1"/>
    </row>
    <row r="715" spans="1:13">
      <c r="A715" s="79" t="s">
        <v>655</v>
      </c>
      <c r="B715" s="138">
        <f>B714*0.15</f>
        <v>1.41</v>
      </c>
      <c r="C715" s="138">
        <f>(100-D715)/100</f>
        <v>0.97</v>
      </c>
      <c r="D715" s="138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0.93</v>
      </c>
      <c r="J715" s="77">
        <v>0.93</v>
      </c>
      <c r="K715" s="77">
        <v>0.93</v>
      </c>
      <c r="L715" s="77">
        <v>0.92</v>
      </c>
      <c r="M715" s="1"/>
    </row>
    <row r="716" spans="1:13">
      <c r="A716" s="79" t="s">
        <v>656</v>
      </c>
      <c r="B716" s="138">
        <f>B714*0.4</f>
        <v>3.7600000000000002</v>
      </c>
      <c r="C716" s="138">
        <f>(100-D716)/100</f>
        <v>0.92</v>
      </c>
      <c r="D716" s="138">
        <f>D714*0.4</f>
        <v>8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0.82499999999999996</v>
      </c>
      <c r="J716" s="77">
        <v>0.82499999999999996</v>
      </c>
      <c r="K716" s="77">
        <v>0.82499999999999996</v>
      </c>
      <c r="L716" s="77">
        <v>0.8</v>
      </c>
      <c r="M716" s="1"/>
    </row>
    <row r="717" spans="1:13">
      <c r="A717" s="79" t="s">
        <v>796</v>
      </c>
      <c r="B717" s="138">
        <f>B714*0.15</f>
        <v>1.41</v>
      </c>
      <c r="C717" s="138">
        <f>(100-D717)/100</f>
        <v>0.97</v>
      </c>
      <c r="D717" s="138">
        <f>D714*0.15</f>
        <v>3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0.94750000000000001</v>
      </c>
      <c r="J717" s="77">
        <v>0.94750000000000001</v>
      </c>
      <c r="K717" s="77">
        <v>0.94750000000000001</v>
      </c>
      <c r="L717" s="77">
        <v>0.94</v>
      </c>
      <c r="M717" s="1"/>
    </row>
    <row r="718" spans="1:13">
      <c r="A718" s="79" t="s">
        <v>658</v>
      </c>
      <c r="B718" s="138">
        <f>B714*0.3</f>
        <v>2.82</v>
      </c>
      <c r="C718" s="138">
        <f>(100-D718)/100</f>
        <v>0.94</v>
      </c>
      <c r="D718" s="138">
        <f>D714*0.3</f>
        <v>6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0.86</v>
      </c>
      <c r="J718" s="77">
        <v>0.86</v>
      </c>
      <c r="K718" s="77">
        <v>0.86</v>
      </c>
      <c r="L718" s="77">
        <v>0.84</v>
      </c>
      <c r="M718" s="1"/>
    </row>
    <row r="719" spans="1:13">
      <c r="A719" s="141" t="s">
        <v>754</v>
      </c>
      <c r="B719" s="139">
        <v>9.1999999999999993</v>
      </c>
      <c r="C719" s="139"/>
      <c r="D719" s="139">
        <v>20</v>
      </c>
      <c r="E719" s="81">
        <f t="shared" ref="E719:L719" si="181">1 - (E720) * (E721) * (E722) * (E723)</f>
        <v>0.10815581934000007</v>
      </c>
      <c r="F719" s="81">
        <f t="shared" si="181"/>
        <v>8.4862626940000019E-2</v>
      </c>
      <c r="G719" s="81">
        <f>1 - (G720) * (G721) * (G722) * (G723)</f>
        <v>6.1149587499999991E-2</v>
      </c>
      <c r="H719" s="81">
        <f t="shared" si="181"/>
        <v>7.3058874240000016E-2</v>
      </c>
      <c r="I719" s="82">
        <f t="shared" si="181"/>
        <v>0.41885439999999996</v>
      </c>
      <c r="J719" s="82">
        <f t="shared" si="181"/>
        <v>0.41885439999999996</v>
      </c>
      <c r="K719" s="82">
        <f t="shared" si="181"/>
        <v>0.41885439999999996</v>
      </c>
      <c r="L719" s="82">
        <f t="shared" si="181"/>
        <v>0.41885439999999996</v>
      </c>
      <c r="M719" s="1"/>
    </row>
    <row r="720" spans="1:13">
      <c r="A720" s="79" t="s">
        <v>655</v>
      </c>
      <c r="B720" s="138">
        <f>B719*0.15</f>
        <v>1.38</v>
      </c>
      <c r="C720" s="138">
        <f>(100-D720)/100</f>
        <v>0.97</v>
      </c>
      <c r="D720" s="138">
        <f>D719*0.15</f>
        <v>3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0.92</v>
      </c>
      <c r="J720" s="77">
        <v>0.92</v>
      </c>
      <c r="K720" s="77">
        <v>0.92</v>
      </c>
      <c r="L720" s="77">
        <v>0.92</v>
      </c>
      <c r="M720" s="1"/>
    </row>
    <row r="721" spans="1:13">
      <c r="A721" s="79" t="s">
        <v>656</v>
      </c>
      <c r="B721" s="138">
        <f>B719*0.4</f>
        <v>3.6799999999999997</v>
      </c>
      <c r="C721" s="138">
        <f>(100-D721)/100</f>
        <v>0.92</v>
      </c>
      <c r="D721" s="138">
        <f>D719*0.4</f>
        <v>8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</v>
      </c>
      <c r="J721" s="77">
        <v>0.8</v>
      </c>
      <c r="K721" s="77">
        <v>0.8</v>
      </c>
      <c r="L721" s="77">
        <v>0.8</v>
      </c>
      <c r="M721" s="1"/>
    </row>
    <row r="722" spans="1:13">
      <c r="A722" s="79" t="s">
        <v>796</v>
      </c>
      <c r="B722" s="138">
        <f>B719*0.15</f>
        <v>1.38</v>
      </c>
      <c r="C722" s="138">
        <f>(100-D722)/100</f>
        <v>0.97</v>
      </c>
      <c r="D722" s="138">
        <f>D719*0.15</f>
        <v>3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0.94</v>
      </c>
      <c r="J722" s="77">
        <v>0.94</v>
      </c>
      <c r="K722" s="77">
        <v>0.94</v>
      </c>
      <c r="L722" s="77">
        <v>0.94</v>
      </c>
      <c r="M722" s="1"/>
    </row>
    <row r="723" spans="1:13">
      <c r="A723" s="79" t="s">
        <v>658</v>
      </c>
      <c r="B723" s="138">
        <f>B719*0.3</f>
        <v>2.76</v>
      </c>
      <c r="C723" s="138">
        <f>(100-D723)/100</f>
        <v>0.94</v>
      </c>
      <c r="D723" s="138">
        <f>D719*0.3</f>
        <v>6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0.84</v>
      </c>
      <c r="J723" s="77">
        <v>0.84</v>
      </c>
      <c r="K723" s="77">
        <v>0.84</v>
      </c>
      <c r="L723" s="77">
        <v>0.84</v>
      </c>
      <c r="M723" s="1"/>
    </row>
    <row r="724" spans="1:13">
      <c r="A724" s="55" t="s">
        <v>755</v>
      </c>
      <c r="B724" s="139">
        <v>9.1999999999999993</v>
      </c>
      <c r="C724" s="139"/>
      <c r="D724" s="139">
        <v>20</v>
      </c>
      <c r="E724" s="81">
        <f t="shared" ref="E724:L724" si="182">1 - (E725) * (E726) * (E727) * (E728)</f>
        <v>0.10815581934000007</v>
      </c>
      <c r="F724" s="81">
        <f t="shared" si="182"/>
        <v>8.4862626940000019E-2</v>
      </c>
      <c r="G724" s="81">
        <f>1 - (G725) * (G726) * (G727) * (G728)</f>
        <v>6.1149587499999991E-2</v>
      </c>
      <c r="H724" s="81">
        <f t="shared" si="182"/>
        <v>7.3058874240000016E-2</v>
      </c>
      <c r="I724" s="82">
        <f t="shared" si="182"/>
        <v>0.41885439999999996</v>
      </c>
      <c r="J724" s="82">
        <f t="shared" si="182"/>
        <v>0.41885439999999996</v>
      </c>
      <c r="K724" s="82">
        <f t="shared" si="182"/>
        <v>0.41885439999999996</v>
      </c>
      <c r="L724" s="82">
        <f t="shared" si="182"/>
        <v>0.41885439999999996</v>
      </c>
      <c r="M724" s="1"/>
    </row>
    <row r="725" spans="1:13">
      <c r="A725" s="79" t="s">
        <v>655</v>
      </c>
      <c r="B725" s="138">
        <f>B724*0.15</f>
        <v>1.38</v>
      </c>
      <c r="C725" s="138">
        <f>(100-D725)/100</f>
        <v>0.97</v>
      </c>
      <c r="D725" s="138">
        <f>D724*0.15</f>
        <v>3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0.92</v>
      </c>
      <c r="J725" s="77">
        <v>0.92</v>
      </c>
      <c r="K725" s="77">
        <v>0.92</v>
      </c>
      <c r="L725" s="77">
        <v>0.92</v>
      </c>
      <c r="M725" s="1"/>
    </row>
    <row r="726" spans="1:13">
      <c r="A726" s="79" t="s">
        <v>656</v>
      </c>
      <c r="B726" s="138">
        <f>B724*0.4</f>
        <v>3.6799999999999997</v>
      </c>
      <c r="C726" s="138">
        <f>(100-D726)/100</f>
        <v>0.92</v>
      </c>
      <c r="D726" s="138">
        <f>D724*0.4</f>
        <v>8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</v>
      </c>
      <c r="J726" s="77">
        <v>0.8</v>
      </c>
      <c r="K726" s="77">
        <v>0.8</v>
      </c>
      <c r="L726" s="77">
        <v>0.8</v>
      </c>
      <c r="M726" s="1"/>
    </row>
    <row r="727" spans="1:13">
      <c r="A727" s="79" t="s">
        <v>796</v>
      </c>
      <c r="B727" s="138">
        <f>B724*0.15</f>
        <v>1.38</v>
      </c>
      <c r="C727" s="138">
        <f>(100-D727)/100</f>
        <v>0.97</v>
      </c>
      <c r="D727" s="138">
        <f>D724*0.15</f>
        <v>3</v>
      </c>
      <c r="E727" s="77">
        <v>0.98650000000000004</v>
      </c>
      <c r="F727" s="77">
        <v>0.98950000000000005</v>
      </c>
      <c r="G727" s="77">
        <v>0.99250000000000005</v>
      </c>
      <c r="H727" s="77">
        <v>0.99099999999999999</v>
      </c>
      <c r="I727" s="77">
        <v>0.94</v>
      </c>
      <c r="J727" s="77">
        <v>0.94</v>
      </c>
      <c r="K727" s="77">
        <v>0.94</v>
      </c>
      <c r="L727" s="77">
        <v>0.94</v>
      </c>
      <c r="M727" s="1"/>
    </row>
    <row r="728" spans="1:13">
      <c r="A728" s="79" t="s">
        <v>658</v>
      </c>
      <c r="B728" s="138">
        <f>B724*0.3</f>
        <v>2.76</v>
      </c>
      <c r="C728" s="138">
        <f>(100-D728)/100</f>
        <v>0.94</v>
      </c>
      <c r="D728" s="138">
        <f>D724*0.3</f>
        <v>6</v>
      </c>
      <c r="E728" s="77">
        <v>0.96399999999999997</v>
      </c>
      <c r="F728" s="77">
        <v>0.97199999999999998</v>
      </c>
      <c r="G728" s="77">
        <v>0.98</v>
      </c>
      <c r="H728" s="77">
        <v>0.97599999999999998</v>
      </c>
      <c r="I728" s="77">
        <v>0.84</v>
      </c>
      <c r="J728" s="77">
        <v>0.84</v>
      </c>
      <c r="K728" s="77">
        <v>0.84</v>
      </c>
      <c r="L728" s="77">
        <v>0.84</v>
      </c>
      <c r="M728" s="1"/>
    </row>
    <row r="729" spans="1:13">
      <c r="A729" s="55" t="s">
        <v>783</v>
      </c>
      <c r="B729" s="139">
        <v>9.1999999999999993</v>
      </c>
      <c r="C729" s="139"/>
      <c r="D729" s="139">
        <v>20</v>
      </c>
      <c r="E729" s="81">
        <f t="shared" ref="E729:L729" si="183">1 - (E730)</f>
        <v>1.8000000000000016E-2</v>
      </c>
      <c r="F729" s="81">
        <f t="shared" si="183"/>
        <v>1.4000000000000012E-2</v>
      </c>
      <c r="G729" s="81">
        <f t="shared" si="183"/>
        <v>1.0000000000000009E-2</v>
      </c>
      <c r="H729" s="81">
        <f t="shared" si="183"/>
        <v>1.2000000000000011E-2</v>
      </c>
      <c r="I729" s="82">
        <f t="shared" si="183"/>
        <v>7.999999999999996E-2</v>
      </c>
      <c r="J729" s="82">
        <f t="shared" si="183"/>
        <v>7.999999999999996E-2</v>
      </c>
      <c r="K729" s="82">
        <f t="shared" si="183"/>
        <v>7.999999999999996E-2</v>
      </c>
      <c r="L729" s="82">
        <f t="shared" si="183"/>
        <v>7.999999999999996E-2</v>
      </c>
      <c r="M729" s="1"/>
    </row>
    <row r="730" spans="1:13">
      <c r="A730" s="79" t="s">
        <v>655</v>
      </c>
      <c r="B730" s="138">
        <f>B729*0.15</f>
        <v>1.38</v>
      </c>
      <c r="C730" s="138">
        <f>(100-D730)/100</f>
        <v>0.97</v>
      </c>
      <c r="D730" s="138">
        <f>D729*0.15</f>
        <v>3</v>
      </c>
      <c r="E730" s="77">
        <v>0.98199999999999998</v>
      </c>
      <c r="F730" s="77">
        <v>0.98599999999999999</v>
      </c>
      <c r="G730" s="77">
        <v>0.99</v>
      </c>
      <c r="H730" s="77">
        <v>0.98799999999999999</v>
      </c>
      <c r="I730" s="77">
        <v>0.92</v>
      </c>
      <c r="J730" s="77">
        <v>0.92</v>
      </c>
      <c r="K730" s="77">
        <v>0.92</v>
      </c>
      <c r="L730" s="77">
        <v>0.92</v>
      </c>
      <c r="M730" s="1"/>
    </row>
    <row r="731" spans="1:13">
      <c r="A731" s="55" t="s">
        <v>756</v>
      </c>
      <c r="B731" s="139">
        <v>9</v>
      </c>
      <c r="C731" s="139"/>
      <c r="D731" s="139">
        <v>15</v>
      </c>
      <c r="E731" s="81">
        <f t="shared" ref="E731:L731" si="184">1 - (E732) * (E733) * (E734) * (E735)</f>
        <v>0.10815581934000007</v>
      </c>
      <c r="F731" s="81">
        <f t="shared" si="184"/>
        <v>8.4862626940000019E-2</v>
      </c>
      <c r="G731" s="81">
        <f>1 - (G732) * (G733) * (G734) * (G735)</f>
        <v>6.1149587499999991E-2</v>
      </c>
      <c r="H731" s="81">
        <f t="shared" si="184"/>
        <v>7.3058874240000016E-2</v>
      </c>
      <c r="I731" s="82">
        <f t="shared" si="184"/>
        <v>0.41885439999999996</v>
      </c>
      <c r="J731" s="82">
        <f t="shared" si="184"/>
        <v>0.37480633750000003</v>
      </c>
      <c r="K731" s="82">
        <f t="shared" si="184"/>
        <v>0.37480633750000003</v>
      </c>
      <c r="L731" s="82">
        <f t="shared" si="184"/>
        <v>0.37480633750000003</v>
      </c>
      <c r="M731" s="1"/>
    </row>
    <row r="732" spans="1:13">
      <c r="A732" s="79" t="s">
        <v>655</v>
      </c>
      <c r="B732" s="138">
        <f>B731*0.15</f>
        <v>1.3499999999999999</v>
      </c>
      <c r="C732" s="138">
        <f>(100-D732)/100</f>
        <v>0.97750000000000004</v>
      </c>
      <c r="D732" s="138">
        <f>D731*0.15</f>
        <v>2.25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0.93</v>
      </c>
      <c r="K732" s="77">
        <v>0.93</v>
      </c>
      <c r="L732" s="77">
        <v>0.93</v>
      </c>
      <c r="M732" s="1"/>
    </row>
    <row r="733" spans="1:13">
      <c r="A733" s="79" t="s">
        <v>656</v>
      </c>
      <c r="B733" s="138">
        <f>B731*0.4</f>
        <v>3.6</v>
      </c>
      <c r="C733" s="138">
        <f>(100-D733)/100</f>
        <v>0.94</v>
      </c>
      <c r="D733" s="138">
        <f>D731*0.4</f>
        <v>6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0.82499999999999996</v>
      </c>
      <c r="K733" s="77">
        <v>0.82499999999999996</v>
      </c>
      <c r="L733" s="77">
        <v>0.82499999999999996</v>
      </c>
      <c r="M733" s="1"/>
    </row>
    <row r="734" spans="1:13">
      <c r="A734" s="79" t="s">
        <v>796</v>
      </c>
      <c r="B734" s="138">
        <f>B731*0.15</f>
        <v>1.3499999999999999</v>
      </c>
      <c r="C734" s="138">
        <f>(100-D734)/100</f>
        <v>0.97750000000000004</v>
      </c>
      <c r="D734" s="138">
        <f>D731*0.15</f>
        <v>2.25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0.94750000000000001</v>
      </c>
      <c r="K734" s="77">
        <v>0.94750000000000001</v>
      </c>
      <c r="L734" s="77">
        <v>0.94750000000000001</v>
      </c>
      <c r="M734" s="1"/>
    </row>
    <row r="735" spans="1:13">
      <c r="A735" s="79" t="s">
        <v>658</v>
      </c>
      <c r="B735" s="138">
        <f>B731*0.3</f>
        <v>2.6999999999999997</v>
      </c>
      <c r="C735" s="138">
        <f>(100-D735)/100</f>
        <v>0.95499999999999996</v>
      </c>
      <c r="D735" s="138">
        <f>D731*0.3</f>
        <v>4.5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0.86</v>
      </c>
      <c r="K735" s="77">
        <v>0.86</v>
      </c>
      <c r="L735" s="77">
        <v>0.86</v>
      </c>
      <c r="M735" s="1"/>
    </row>
    <row r="736" spans="1:13">
      <c r="A736" s="141" t="s">
        <v>757</v>
      </c>
      <c r="B736" s="139">
        <v>9</v>
      </c>
      <c r="C736" s="139"/>
      <c r="D736" s="139">
        <v>15</v>
      </c>
      <c r="E736" s="81">
        <f t="shared" ref="E736:L736" si="185">1 - (E737) * (E738) * (E739) * (E740)</f>
        <v>0.10815581934000007</v>
      </c>
      <c r="F736" s="81">
        <f t="shared" si="185"/>
        <v>8.4862626940000019E-2</v>
      </c>
      <c r="G736" s="81">
        <f>1 - (G737) * (G738) * (G739) * (G740)</f>
        <v>6.1149587499999991E-2</v>
      </c>
      <c r="H736" s="81">
        <f t="shared" si="185"/>
        <v>7.3058874240000016E-2</v>
      </c>
      <c r="I736" s="82">
        <f t="shared" si="185"/>
        <v>0.37480633750000003</v>
      </c>
      <c r="J736" s="82">
        <f t="shared" si="185"/>
        <v>0.37480633750000003</v>
      </c>
      <c r="K736" s="82">
        <f t="shared" si="185"/>
        <v>0.41885439999999996</v>
      </c>
      <c r="L736" s="82">
        <f t="shared" si="185"/>
        <v>0.41885439999999996</v>
      </c>
      <c r="M736" s="1"/>
    </row>
    <row r="737" spans="1:13">
      <c r="A737" s="79" t="s">
        <v>655</v>
      </c>
      <c r="B737" s="138">
        <f>B736*0.15</f>
        <v>1.3499999999999999</v>
      </c>
      <c r="C737" s="138">
        <f>(100-D737)/100</f>
        <v>0.97750000000000004</v>
      </c>
      <c r="D737" s="138">
        <f>D736*0.15</f>
        <v>2.25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0.93</v>
      </c>
      <c r="J737" s="77">
        <v>0.93</v>
      </c>
      <c r="K737" s="77">
        <v>0.92</v>
      </c>
      <c r="L737" s="77">
        <v>0.92</v>
      </c>
      <c r="M737" s="1"/>
    </row>
    <row r="738" spans="1:13">
      <c r="A738" s="79" t="s">
        <v>656</v>
      </c>
      <c r="B738" s="138">
        <f>B736*0.4</f>
        <v>3.6</v>
      </c>
      <c r="C738" s="138">
        <f>(100-D738)/100</f>
        <v>0.94</v>
      </c>
      <c r="D738" s="138">
        <f>D736*0.4</f>
        <v>6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0.82499999999999996</v>
      </c>
      <c r="J738" s="77">
        <v>0.82499999999999996</v>
      </c>
      <c r="K738" s="77">
        <v>0.8</v>
      </c>
      <c r="L738" s="77">
        <v>0.8</v>
      </c>
      <c r="M738" s="1"/>
    </row>
    <row r="739" spans="1:13">
      <c r="A739" s="79" t="s">
        <v>796</v>
      </c>
      <c r="B739" s="138">
        <f>B736*0.15</f>
        <v>1.3499999999999999</v>
      </c>
      <c r="C739" s="138">
        <f>(100-D739)/100</f>
        <v>0.97750000000000004</v>
      </c>
      <c r="D739" s="138">
        <f>D736*0.15</f>
        <v>2.25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0.94750000000000001</v>
      </c>
      <c r="J739" s="77">
        <v>0.94750000000000001</v>
      </c>
      <c r="K739" s="77">
        <v>0.94</v>
      </c>
      <c r="L739" s="77">
        <v>0.94</v>
      </c>
      <c r="M739" s="1"/>
    </row>
    <row r="740" spans="1:13">
      <c r="A740" s="79" t="s">
        <v>658</v>
      </c>
      <c r="B740" s="138">
        <f>B736*0.3</f>
        <v>2.6999999999999997</v>
      </c>
      <c r="C740" s="138">
        <f>(100-D740)/100</f>
        <v>0.95499999999999996</v>
      </c>
      <c r="D740" s="138">
        <f>D736*0.3</f>
        <v>4.5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0.86</v>
      </c>
      <c r="J740" s="77">
        <v>0.86</v>
      </c>
      <c r="K740" s="77">
        <v>0.84</v>
      </c>
      <c r="L740" s="77">
        <v>0.84</v>
      </c>
      <c r="M740" s="1"/>
    </row>
    <row r="741" spans="1:13">
      <c r="A741" s="141" t="s">
        <v>784</v>
      </c>
      <c r="B741" s="139">
        <v>9</v>
      </c>
      <c r="C741" s="139"/>
      <c r="D741" s="139">
        <v>15</v>
      </c>
      <c r="E741" s="81">
        <f t="shared" ref="E741:L741" si="186">1 - (E742)</f>
        <v>4.500000000000004E-2</v>
      </c>
      <c r="F741" s="81">
        <f t="shared" si="186"/>
        <v>3.5000000000000031E-2</v>
      </c>
      <c r="G741" s="81">
        <f t="shared" si="186"/>
        <v>2.5000000000000022E-2</v>
      </c>
      <c r="H741" s="81">
        <f t="shared" si="186"/>
        <v>3.0000000000000027E-2</v>
      </c>
      <c r="I741" s="82">
        <f t="shared" si="186"/>
        <v>0.19999999999999996</v>
      </c>
      <c r="J741" s="82">
        <f t="shared" si="186"/>
        <v>0.17500000000000004</v>
      </c>
      <c r="K741" s="82">
        <f t="shared" si="186"/>
        <v>0.17500000000000004</v>
      </c>
      <c r="L741" s="82">
        <f t="shared" si="186"/>
        <v>0.17500000000000004</v>
      </c>
      <c r="M741" s="1"/>
    </row>
    <row r="742" spans="1:13">
      <c r="A742" s="79" t="s">
        <v>656</v>
      </c>
      <c r="B742" s="138">
        <f>B741*0.4</f>
        <v>3.6</v>
      </c>
      <c r="C742" s="138">
        <f>(100-D742)/100</f>
        <v>0.97750000000000004</v>
      </c>
      <c r="D742" s="138">
        <f>D741*0.15</f>
        <v>2.25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</v>
      </c>
      <c r="J742" s="77">
        <v>0.82499999999999996</v>
      </c>
      <c r="K742" s="77">
        <v>0.82499999999999996</v>
      </c>
      <c r="L742" s="77">
        <v>0.82499999999999996</v>
      </c>
      <c r="M742" s="1"/>
    </row>
    <row r="743" spans="1:13">
      <c r="A743" s="141" t="s">
        <v>791</v>
      </c>
      <c r="B743" s="139">
        <v>9</v>
      </c>
      <c r="C743" s="139"/>
      <c r="D743" s="139">
        <v>15</v>
      </c>
      <c r="E743" s="81">
        <f t="shared" ref="E743:L743" si="187">1 - (E744)</f>
        <v>4.500000000000004E-2</v>
      </c>
      <c r="F743" s="81">
        <f t="shared" si="187"/>
        <v>3.5000000000000031E-2</v>
      </c>
      <c r="G743" s="81">
        <f t="shared" si="187"/>
        <v>2.5000000000000022E-2</v>
      </c>
      <c r="H743" s="81">
        <f t="shared" si="187"/>
        <v>3.0000000000000027E-2</v>
      </c>
      <c r="I743" s="82">
        <f t="shared" si="187"/>
        <v>0.17500000000000004</v>
      </c>
      <c r="J743" s="82">
        <f t="shared" si="187"/>
        <v>0.17500000000000004</v>
      </c>
      <c r="K743" s="82">
        <f t="shared" si="187"/>
        <v>0.17500000000000004</v>
      </c>
      <c r="L743" s="82">
        <f t="shared" si="187"/>
        <v>0.17500000000000004</v>
      </c>
      <c r="M743" s="1"/>
    </row>
    <row r="744" spans="1:13">
      <c r="A744" s="79" t="s">
        <v>656</v>
      </c>
      <c r="B744" s="138">
        <f>B743*0.4</f>
        <v>3.6</v>
      </c>
      <c r="C744" s="138">
        <f>(100-D744)/100</f>
        <v>0.97750000000000004</v>
      </c>
      <c r="D744" s="138">
        <f>D743*0.15</f>
        <v>2.25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55" t="s">
        <v>850</v>
      </c>
      <c r="B745" s="139">
        <v>9</v>
      </c>
      <c r="C745" s="139"/>
      <c r="D745" s="139">
        <v>15</v>
      </c>
      <c r="E745" s="81">
        <f t="shared" ref="E745:L745" si="188">1 - (E746) * (E747) * (E748) * (E749)</f>
        <v>0.10815581934000007</v>
      </c>
      <c r="F745" s="81">
        <f t="shared" si="188"/>
        <v>8.4862626940000019E-2</v>
      </c>
      <c r="G745" s="81">
        <f t="shared" si="188"/>
        <v>6.1149587499999991E-2</v>
      </c>
      <c r="H745" s="81">
        <f t="shared" si="188"/>
        <v>7.3058874240000016E-2</v>
      </c>
      <c r="I745" s="82">
        <f t="shared" si="188"/>
        <v>0.50049999999999994</v>
      </c>
      <c r="J745" s="82">
        <f t="shared" si="188"/>
        <v>0.37480633750000003</v>
      </c>
      <c r="K745" s="82">
        <f t="shared" si="188"/>
        <v>0.37480633750000003</v>
      </c>
      <c r="L745" s="82">
        <f t="shared" si="188"/>
        <v>0.37480633750000003</v>
      </c>
      <c r="M745" s="1"/>
    </row>
    <row r="746" spans="1:13">
      <c r="A746" s="79" t="s">
        <v>655</v>
      </c>
      <c r="B746" s="138">
        <f>B745*0.15</f>
        <v>1.3499999999999999</v>
      </c>
      <c r="C746" s="138">
        <f>(100-D746)/100</f>
        <v>0.97750000000000004</v>
      </c>
      <c r="D746" s="138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</v>
      </c>
      <c r="J746" s="77">
        <v>0.93</v>
      </c>
      <c r="K746" s="77">
        <v>0.93</v>
      </c>
      <c r="L746" s="77">
        <v>0.93</v>
      </c>
      <c r="M746" s="1"/>
    </row>
    <row r="747" spans="1:13">
      <c r="A747" s="79" t="s">
        <v>656</v>
      </c>
      <c r="B747" s="138">
        <f>B745*0.4</f>
        <v>3.6</v>
      </c>
      <c r="C747" s="138">
        <f>(100-D747)/100</f>
        <v>0.94</v>
      </c>
      <c r="D747" s="138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0.82499999999999996</v>
      </c>
      <c r="K747" s="77">
        <v>0.82499999999999996</v>
      </c>
      <c r="L747" s="77">
        <v>0.82499999999999996</v>
      </c>
      <c r="M747" s="1"/>
    </row>
    <row r="748" spans="1:13">
      <c r="A748" s="79" t="s">
        <v>796</v>
      </c>
      <c r="B748" s="138">
        <f>B745*0.15</f>
        <v>1.3499999999999999</v>
      </c>
      <c r="C748" s="138">
        <f>(100-D748)/100</f>
        <v>0.97750000000000004</v>
      </c>
      <c r="D748" s="138">
        <f>D745*0.15</f>
        <v>2.25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0.94750000000000001</v>
      </c>
      <c r="K748" s="77">
        <v>0.94750000000000001</v>
      </c>
      <c r="L748" s="77">
        <v>0.94750000000000001</v>
      </c>
      <c r="M748" s="1"/>
    </row>
    <row r="749" spans="1:13">
      <c r="A749" s="79" t="s">
        <v>658</v>
      </c>
      <c r="B749" s="138">
        <f>B745*0.3</f>
        <v>2.6999999999999997</v>
      </c>
      <c r="C749" s="138">
        <f>(100-D749)/100</f>
        <v>0.95499999999999996</v>
      </c>
      <c r="D749" s="138">
        <f>D745*0.3</f>
        <v>4.5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0.86</v>
      </c>
      <c r="K749" s="77">
        <v>0.86</v>
      </c>
      <c r="L749" s="77">
        <v>0.86</v>
      </c>
      <c r="M749" s="1"/>
    </row>
    <row r="750" spans="1:13">
      <c r="A750" s="55" t="s">
        <v>758</v>
      </c>
      <c r="B750" s="139">
        <v>9</v>
      </c>
      <c r="C750" s="139"/>
      <c r="D750" s="139">
        <v>15</v>
      </c>
      <c r="E750" s="81">
        <f t="shared" ref="E750:L750" si="189">1 - (E751) * (E752) * (E753) * (E754)</f>
        <v>0.10815581934000007</v>
      </c>
      <c r="F750" s="81">
        <f t="shared" si="189"/>
        <v>8.4862626940000019E-2</v>
      </c>
      <c r="G750" s="81">
        <f>1 - (G751) * (G752) * (G753) * (G754)</f>
        <v>6.1149587499999991E-2</v>
      </c>
      <c r="H750" s="81">
        <f t="shared" si="189"/>
        <v>7.3058874240000016E-2</v>
      </c>
      <c r="I750" s="82">
        <f t="shared" si="189"/>
        <v>0.41885439999999996</v>
      </c>
      <c r="J750" s="82">
        <f t="shared" si="189"/>
        <v>0.37480633750000003</v>
      </c>
      <c r="K750" s="82">
        <f t="shared" si="189"/>
        <v>0.37480633750000003</v>
      </c>
      <c r="L750" s="82">
        <f t="shared" si="189"/>
        <v>0.37480633750000003</v>
      </c>
      <c r="M750" s="1"/>
    </row>
    <row r="751" spans="1:13">
      <c r="A751" s="79" t="s">
        <v>655</v>
      </c>
      <c r="B751" s="138">
        <f>B750*0.15</f>
        <v>1.3499999999999999</v>
      </c>
      <c r="C751" s="138">
        <f>(100-D751)/100</f>
        <v>0.97750000000000004</v>
      </c>
      <c r="D751" s="138">
        <f>D750*0.15</f>
        <v>2.25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0.92</v>
      </c>
      <c r="J751" s="77">
        <v>0.93</v>
      </c>
      <c r="K751" s="77">
        <v>0.93</v>
      </c>
      <c r="L751" s="77">
        <v>0.93</v>
      </c>
      <c r="M751" s="1"/>
    </row>
    <row r="752" spans="1:13">
      <c r="A752" s="79" t="s">
        <v>656</v>
      </c>
      <c r="B752" s="138">
        <f>B750*0.4</f>
        <v>3.6</v>
      </c>
      <c r="C752" s="138">
        <f>(100-D752)/100</f>
        <v>0.94</v>
      </c>
      <c r="D752" s="138">
        <f>D750*0.4</f>
        <v>6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0.8</v>
      </c>
      <c r="J752" s="77">
        <v>0.82499999999999996</v>
      </c>
      <c r="K752" s="77">
        <v>0.82499999999999996</v>
      </c>
      <c r="L752" s="77">
        <v>0.82499999999999996</v>
      </c>
      <c r="M752" s="1"/>
    </row>
    <row r="753" spans="1:13">
      <c r="A753" s="79" t="s">
        <v>796</v>
      </c>
      <c r="B753" s="138">
        <f>B750*0.15</f>
        <v>1.3499999999999999</v>
      </c>
      <c r="C753" s="138">
        <f>(100-D753)/100</f>
        <v>0.97750000000000004</v>
      </c>
      <c r="D753" s="138">
        <f>D750*0.15</f>
        <v>2.25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0.94</v>
      </c>
      <c r="J753" s="77">
        <v>0.94750000000000001</v>
      </c>
      <c r="K753" s="77">
        <v>0.94750000000000001</v>
      </c>
      <c r="L753" s="77">
        <v>0.94750000000000001</v>
      </c>
      <c r="M753" s="1"/>
    </row>
    <row r="754" spans="1:13">
      <c r="A754" s="79" t="s">
        <v>658</v>
      </c>
      <c r="B754" s="138">
        <f>B750*0.3</f>
        <v>2.6999999999999997</v>
      </c>
      <c r="C754" s="138">
        <f>(100-D754)/100</f>
        <v>0.95499999999999996</v>
      </c>
      <c r="D754" s="138">
        <f>D750*0.3</f>
        <v>4.5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0.84</v>
      </c>
      <c r="J754" s="77">
        <v>0.86</v>
      </c>
      <c r="K754" s="77">
        <v>0.86</v>
      </c>
      <c r="L754" s="77">
        <v>0.86</v>
      </c>
      <c r="M754" s="1"/>
    </row>
    <row r="755" spans="1:13">
      <c r="A755" s="55" t="s">
        <v>785</v>
      </c>
      <c r="B755" s="139">
        <v>9</v>
      </c>
      <c r="C755" s="139"/>
      <c r="D755" s="139">
        <v>15</v>
      </c>
      <c r="E755" s="81">
        <f t="shared" ref="E755:L755" si="190">1 - (E756)</f>
        <v>1.8000000000000016E-2</v>
      </c>
      <c r="F755" s="81">
        <f t="shared" si="190"/>
        <v>1.4000000000000012E-2</v>
      </c>
      <c r="G755" s="81">
        <f t="shared" si="190"/>
        <v>1.0000000000000009E-2</v>
      </c>
      <c r="H755" s="81">
        <f t="shared" si="190"/>
        <v>1.2000000000000011E-2</v>
      </c>
      <c r="I755" s="82">
        <f t="shared" si="190"/>
        <v>9.9999999999999978E-2</v>
      </c>
      <c r="J755" s="82">
        <f t="shared" si="190"/>
        <v>6.9999999999999951E-2</v>
      </c>
      <c r="K755" s="82">
        <f t="shared" si="190"/>
        <v>6.9999999999999951E-2</v>
      </c>
      <c r="L755" s="82">
        <f t="shared" si="190"/>
        <v>6.9999999999999951E-2</v>
      </c>
      <c r="M755" s="1"/>
    </row>
    <row r="756" spans="1:13">
      <c r="A756" s="79" t="s">
        <v>655</v>
      </c>
      <c r="B756" s="138">
        <f>B755*0.15</f>
        <v>1.3499999999999999</v>
      </c>
      <c r="C756" s="138">
        <f>(100-D756)/100</f>
        <v>0.97750000000000004</v>
      </c>
      <c r="D756" s="138">
        <f>D755*0.15</f>
        <v>2.25</v>
      </c>
      <c r="E756" s="77">
        <v>0.98199999999999998</v>
      </c>
      <c r="F756" s="77">
        <v>0.98599999999999999</v>
      </c>
      <c r="G756" s="77">
        <v>0.99</v>
      </c>
      <c r="H756" s="77">
        <v>0.98799999999999999</v>
      </c>
      <c r="I756" s="77">
        <v>0.9</v>
      </c>
      <c r="J756" s="77">
        <v>0.93</v>
      </c>
      <c r="K756" s="77">
        <v>0.93</v>
      </c>
      <c r="L756" s="77">
        <v>0.93</v>
      </c>
      <c r="M756" s="1"/>
    </row>
    <row r="757" spans="1:13">
      <c r="A757" s="141" t="s">
        <v>844</v>
      </c>
      <c r="B757" s="139">
        <v>9</v>
      </c>
      <c r="C757" s="139"/>
      <c r="D757" s="139">
        <v>15</v>
      </c>
      <c r="E757" s="81">
        <f t="shared" ref="E757:L757" si="191">1 - (E758) * (E759) * (E760) * (E761)</f>
        <v>0.10815581934000007</v>
      </c>
      <c r="F757" s="81">
        <f t="shared" si="191"/>
        <v>8.4862626940000019E-2</v>
      </c>
      <c r="G757" s="81">
        <f t="shared" si="191"/>
        <v>6.1149587499999991E-2</v>
      </c>
      <c r="H757" s="81">
        <f t="shared" si="191"/>
        <v>7.3058874240000016E-2</v>
      </c>
      <c r="I757" s="82">
        <f t="shared" si="191"/>
        <v>0.50049999999999994</v>
      </c>
      <c r="J757" s="82">
        <f t="shared" si="191"/>
        <v>0.37480633750000003</v>
      </c>
      <c r="K757" s="82">
        <f t="shared" si="191"/>
        <v>0.37480633750000003</v>
      </c>
      <c r="L757" s="82">
        <f t="shared" si="191"/>
        <v>0.37480633750000003</v>
      </c>
      <c r="M757" s="1"/>
    </row>
    <row r="758" spans="1:13">
      <c r="A758" s="79" t="s">
        <v>655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656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796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658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141" t="s">
        <v>997</v>
      </c>
      <c r="B762" s="139">
        <v>9</v>
      </c>
      <c r="C762" s="139"/>
      <c r="D762" s="139">
        <v>15</v>
      </c>
      <c r="E762" s="81">
        <f t="shared" ref="E762:L762" si="192">1 - (E763) * (E764) * (E765) * (E766)</f>
        <v>0.10815581934000007</v>
      </c>
      <c r="F762" s="81">
        <f t="shared" si="192"/>
        <v>8.4862626940000019E-2</v>
      </c>
      <c r="G762" s="81">
        <f t="shared" si="192"/>
        <v>6.1149587499999991E-2</v>
      </c>
      <c r="H762" s="81">
        <f t="shared" si="192"/>
        <v>7.3058874240000016E-2</v>
      </c>
      <c r="I762" s="82">
        <f t="shared" si="192"/>
        <v>0.37480633750000003</v>
      </c>
      <c r="J762" s="82">
        <f t="shared" si="192"/>
        <v>0.59837499999999999</v>
      </c>
      <c r="K762" s="82">
        <f t="shared" si="192"/>
        <v>0.37480633750000003</v>
      </c>
      <c r="L762" s="82">
        <f t="shared" si="192"/>
        <v>0.37480633750000003</v>
      </c>
      <c r="M762" s="1"/>
    </row>
    <row r="763" spans="1:13">
      <c r="A763" s="79" t="s">
        <v>655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0.93</v>
      </c>
      <c r="J763" s="77">
        <v>0.85</v>
      </c>
      <c r="K763" s="77">
        <v>0.93</v>
      </c>
      <c r="L763" s="77">
        <v>0.93</v>
      </c>
      <c r="M763" s="1"/>
    </row>
    <row r="764" spans="1:13">
      <c r="A764" s="79" t="s">
        <v>656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0.82499999999999996</v>
      </c>
      <c r="J764" s="77">
        <v>0.7</v>
      </c>
      <c r="K764" s="77">
        <v>0.82499999999999996</v>
      </c>
      <c r="L764" s="77">
        <v>0.82499999999999996</v>
      </c>
      <c r="M764" s="1"/>
    </row>
    <row r="765" spans="1:13">
      <c r="A765" s="79" t="s">
        <v>796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0.94750000000000001</v>
      </c>
      <c r="J765" s="77">
        <v>0.9</v>
      </c>
      <c r="K765" s="77">
        <v>0.94750000000000001</v>
      </c>
      <c r="L765" s="77">
        <v>0.94750000000000001</v>
      </c>
      <c r="M765" s="1"/>
    </row>
    <row r="766" spans="1:13">
      <c r="A766" s="79" t="s">
        <v>658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0.86</v>
      </c>
      <c r="J766" s="77">
        <v>0.75</v>
      </c>
      <c r="K766" s="77">
        <v>0.86</v>
      </c>
      <c r="L766" s="77">
        <v>0.86</v>
      </c>
      <c r="M766" s="1"/>
    </row>
    <row r="767" spans="1:13">
      <c r="A767" s="141" t="s">
        <v>1009</v>
      </c>
      <c r="B767" s="139">
        <v>9</v>
      </c>
      <c r="C767" s="139"/>
      <c r="D767" s="139">
        <v>15</v>
      </c>
      <c r="E767" s="81">
        <f t="shared" ref="E767:L767" si="193">1 - (E768) * (E769) * (E770) * (E771)</f>
        <v>0.10815581934000007</v>
      </c>
      <c r="F767" s="81">
        <f t="shared" si="193"/>
        <v>8.4862626940000019E-2</v>
      </c>
      <c r="G767" s="81">
        <f t="shared" si="193"/>
        <v>6.1149587499999991E-2</v>
      </c>
      <c r="H767" s="81">
        <f t="shared" si="193"/>
        <v>7.3058874240000016E-2</v>
      </c>
      <c r="I767" s="82">
        <f t="shared" si="193"/>
        <v>0.37480633750000003</v>
      </c>
      <c r="J767" s="82">
        <f t="shared" si="193"/>
        <v>0.37480633750000003</v>
      </c>
      <c r="K767" s="82">
        <f t="shared" si="193"/>
        <v>0.37480633750000003</v>
      </c>
      <c r="L767" s="82">
        <f t="shared" si="193"/>
        <v>0.59837499999999999</v>
      </c>
      <c r="M767" s="1"/>
    </row>
    <row r="768" spans="1:13">
      <c r="A768" s="79" t="s">
        <v>655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0.85</v>
      </c>
      <c r="M768" s="1"/>
    </row>
    <row r="769" spans="1:13">
      <c r="A769" s="79" t="s">
        <v>656</v>
      </c>
      <c r="B769" s="138">
        <f>B767*0.4</f>
        <v>3.6</v>
      </c>
      <c r="C769" s="138">
        <f>(100-D769)/100</f>
        <v>0.94</v>
      </c>
      <c r="D769" s="138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0.7</v>
      </c>
      <c r="M769" s="1"/>
    </row>
    <row r="770" spans="1:13">
      <c r="A770" s="79" t="s">
        <v>796</v>
      </c>
      <c r="B770" s="138">
        <f>B767*0.15</f>
        <v>1.3499999999999999</v>
      </c>
      <c r="C770" s="138">
        <f>(100-D770)/100</f>
        <v>0.97750000000000004</v>
      </c>
      <c r="D770" s="138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</v>
      </c>
      <c r="M770" s="1"/>
    </row>
    <row r="771" spans="1:13">
      <c r="A771" s="79" t="s">
        <v>658</v>
      </c>
      <c r="B771" s="138">
        <f>B767*0.3</f>
        <v>2.6999999999999997</v>
      </c>
      <c r="C771" s="138">
        <f>(100-D771)/100</f>
        <v>0.95499999999999996</v>
      </c>
      <c r="D771" s="138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0.75</v>
      </c>
      <c r="M771" s="1"/>
    </row>
    <row r="772" spans="1:13">
      <c r="A772" s="55" t="s">
        <v>759</v>
      </c>
      <c r="B772" s="139">
        <v>8.5</v>
      </c>
      <c r="C772" s="139"/>
      <c r="D772" s="139">
        <v>15</v>
      </c>
      <c r="E772" s="81">
        <f t="shared" ref="E772:L772" si="194">1 - (E773) * (E774) * (E775) * (E776)</f>
        <v>0.10815581934000007</v>
      </c>
      <c r="F772" s="81">
        <f t="shared" si="194"/>
        <v>8.4862626940000019E-2</v>
      </c>
      <c r="G772" s="81">
        <f>1 - (G773) * (G774) * (G775) * (G776)</f>
        <v>6.1149587499999991E-2</v>
      </c>
      <c r="H772" s="81">
        <f t="shared" si="194"/>
        <v>7.3058874240000016E-2</v>
      </c>
      <c r="I772" s="82">
        <f t="shared" si="194"/>
        <v>0.41885439999999996</v>
      </c>
      <c r="J772" s="82">
        <f t="shared" si="194"/>
        <v>0.37480633750000003</v>
      </c>
      <c r="K772" s="82">
        <f t="shared" si="194"/>
        <v>0.35656423374000001</v>
      </c>
      <c r="L772" s="82">
        <f t="shared" si="194"/>
        <v>0.35656423374000001</v>
      </c>
      <c r="M772" s="1"/>
    </row>
    <row r="773" spans="1:13">
      <c r="A773" s="79" t="s">
        <v>655</v>
      </c>
      <c r="B773" s="138">
        <f>B772*0.15</f>
        <v>1.2749999999999999</v>
      </c>
      <c r="C773" s="138">
        <f>(100-D773)/100</f>
        <v>0.97750000000000004</v>
      </c>
      <c r="D773" s="138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0.92</v>
      </c>
      <c r="J773" s="77">
        <v>0.93</v>
      </c>
      <c r="K773" s="77">
        <v>0.93400000000000005</v>
      </c>
      <c r="L773" s="77">
        <v>0.93400000000000005</v>
      </c>
      <c r="M773" s="1"/>
    </row>
    <row r="774" spans="1:13">
      <c r="A774" s="79" t="s">
        <v>656</v>
      </c>
      <c r="B774" s="138">
        <f>B772*0.4</f>
        <v>3.4000000000000004</v>
      </c>
      <c r="C774" s="138">
        <f>(100-D774)/100</f>
        <v>0.94</v>
      </c>
      <c r="D774" s="138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</v>
      </c>
      <c r="J774" s="77">
        <v>0.82499999999999996</v>
      </c>
      <c r="K774" s="77">
        <v>0.83499999999999996</v>
      </c>
      <c r="L774" s="77">
        <v>0.83499999999999996</v>
      </c>
      <c r="M774" s="1"/>
    </row>
    <row r="775" spans="1:13">
      <c r="A775" s="79" t="s">
        <v>796</v>
      </c>
      <c r="B775" s="138">
        <f>B772*0.15</f>
        <v>1.2749999999999999</v>
      </c>
      <c r="C775" s="138">
        <f>(100-D775)/100</f>
        <v>0.97750000000000004</v>
      </c>
      <c r="D775" s="138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0.94</v>
      </c>
      <c r="J775" s="77">
        <v>0.94750000000000001</v>
      </c>
      <c r="K775" s="77">
        <v>0.95050000000000001</v>
      </c>
      <c r="L775" s="77">
        <v>0.95050000000000001</v>
      </c>
      <c r="M775" s="1"/>
    </row>
    <row r="776" spans="1:13">
      <c r="A776" s="79" t="s">
        <v>658</v>
      </c>
      <c r="B776" s="138">
        <f>B772*0.3</f>
        <v>2.5499999999999998</v>
      </c>
      <c r="C776" s="138">
        <f>(100-D776)/100</f>
        <v>0.95499999999999996</v>
      </c>
      <c r="D776" s="138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0.84</v>
      </c>
      <c r="J776" s="77">
        <v>0.86</v>
      </c>
      <c r="K776" s="77">
        <v>0.86799999999999999</v>
      </c>
      <c r="L776" s="77">
        <v>0.86799999999999999</v>
      </c>
      <c r="M776" s="1"/>
    </row>
    <row r="777" spans="1:13">
      <c r="A777" s="55" t="s">
        <v>760</v>
      </c>
      <c r="B777" s="139">
        <v>8</v>
      </c>
      <c r="C777" s="139"/>
      <c r="D777" s="139">
        <v>15</v>
      </c>
      <c r="E777" s="81">
        <f t="shared" ref="E777:L777" si="195">1 - (E778) * (E779) * (E780) * (E781)</f>
        <v>0.10815581934000007</v>
      </c>
      <c r="F777" s="81">
        <f t="shared" si="195"/>
        <v>8.4862626940000019E-2</v>
      </c>
      <c r="G777" s="81">
        <f>1 - (G778) * (G779) * (G780) * (G781)</f>
        <v>6.1149587499999991E-2</v>
      </c>
      <c r="H777" s="81">
        <f t="shared" si="195"/>
        <v>7.3058874240000016E-2</v>
      </c>
      <c r="I777" s="82">
        <f t="shared" si="195"/>
        <v>0.22896640000000001</v>
      </c>
      <c r="J777" s="82">
        <f t="shared" si="195"/>
        <v>0.22896640000000001</v>
      </c>
      <c r="K777" s="82">
        <f t="shared" si="195"/>
        <v>0.27992968750000002</v>
      </c>
      <c r="L777" s="82">
        <f t="shared" si="195"/>
        <v>0.22896640000000001</v>
      </c>
      <c r="M777" s="1"/>
    </row>
    <row r="778" spans="1:13">
      <c r="A778" s="79" t="s">
        <v>655</v>
      </c>
      <c r="B778" s="138">
        <f>B777*0.15</f>
        <v>1.2</v>
      </c>
      <c r="C778" s="138">
        <f>(100-D778)/100</f>
        <v>0.97750000000000004</v>
      </c>
      <c r="D778" s="138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0.96</v>
      </c>
      <c r="J778" s="77">
        <v>0.96</v>
      </c>
      <c r="K778" s="77">
        <v>0.95</v>
      </c>
      <c r="L778" s="77">
        <v>0.96</v>
      </c>
      <c r="M778" s="1"/>
    </row>
    <row r="779" spans="1:13">
      <c r="A779" s="79" t="s">
        <v>656</v>
      </c>
      <c r="B779" s="138">
        <f>B777*0.4</f>
        <v>3.2</v>
      </c>
      <c r="C779" s="138">
        <f>(100-D779)/100</f>
        <v>0.94</v>
      </c>
      <c r="D779" s="138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0.9</v>
      </c>
      <c r="J779" s="77">
        <v>0.9</v>
      </c>
      <c r="K779" s="77">
        <v>0.875</v>
      </c>
      <c r="L779" s="77">
        <v>0.9</v>
      </c>
      <c r="M779" s="1"/>
    </row>
    <row r="780" spans="1:13">
      <c r="A780" s="79" t="s">
        <v>796</v>
      </c>
      <c r="B780" s="138">
        <f>B777*0.15</f>
        <v>1.2</v>
      </c>
      <c r="C780" s="138">
        <f>(100-D780)/100</f>
        <v>0.97750000000000004</v>
      </c>
      <c r="D780" s="138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0.97</v>
      </c>
      <c r="J780" s="77">
        <v>0.97</v>
      </c>
      <c r="K780" s="77">
        <v>0.96250000000000002</v>
      </c>
      <c r="L780" s="77">
        <v>0.97</v>
      </c>
      <c r="M780" s="1"/>
    </row>
    <row r="781" spans="1:13">
      <c r="A781" s="79" t="s">
        <v>658</v>
      </c>
      <c r="B781" s="138">
        <f>B777*0.3</f>
        <v>2.4</v>
      </c>
      <c r="C781" s="138">
        <f>(100-D781)/100</f>
        <v>0.95499999999999996</v>
      </c>
      <c r="D781" s="138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0.92</v>
      </c>
      <c r="J781" s="77">
        <v>0.92</v>
      </c>
      <c r="K781" s="77">
        <v>0.9</v>
      </c>
      <c r="L781" s="77">
        <v>0.92</v>
      </c>
      <c r="M781" s="1"/>
    </row>
    <row r="782" spans="1:13">
      <c r="A782" s="141" t="s">
        <v>761</v>
      </c>
      <c r="B782" s="139">
        <v>8</v>
      </c>
      <c r="C782" s="139"/>
      <c r="D782" s="139">
        <v>15</v>
      </c>
      <c r="E782" s="81">
        <f t="shared" ref="E782:L782" si="196">1 - (E783) * (E784) * (E785) * (E786)</f>
        <v>0.10815581934000007</v>
      </c>
      <c r="F782" s="81">
        <f t="shared" si="196"/>
        <v>8.4862626940000019E-2</v>
      </c>
      <c r="G782" s="81">
        <f>1 - (G783) * (G784) * (G785) * (G786)</f>
        <v>6.1149587499999991E-2</v>
      </c>
      <c r="H782" s="81">
        <f t="shared" si="196"/>
        <v>7.3058874240000016E-2</v>
      </c>
      <c r="I782" s="82">
        <f t="shared" si="196"/>
        <v>0.37480633750000003</v>
      </c>
      <c r="J782" s="82">
        <f t="shared" si="196"/>
        <v>0.37480633750000003</v>
      </c>
      <c r="K782" s="82">
        <f t="shared" si="196"/>
        <v>0.37480633750000003</v>
      </c>
      <c r="L782" s="82">
        <f t="shared" si="196"/>
        <v>0.37480633750000003</v>
      </c>
      <c r="M782" s="1"/>
    </row>
    <row r="783" spans="1:13">
      <c r="A783" s="79" t="s">
        <v>655</v>
      </c>
      <c r="B783" s="138">
        <f>B782*0.15</f>
        <v>1.2</v>
      </c>
      <c r="C783" s="138">
        <f>(100-D783)/100</f>
        <v>0.97750000000000004</v>
      </c>
      <c r="D783" s="138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0.93</v>
      </c>
      <c r="J783" s="77">
        <v>0.93</v>
      </c>
      <c r="K783" s="77">
        <v>0.93</v>
      </c>
      <c r="L783" s="77">
        <v>0.93</v>
      </c>
      <c r="M783" s="1"/>
    </row>
    <row r="784" spans="1:13">
      <c r="A784" s="79" t="s">
        <v>656</v>
      </c>
      <c r="B784" s="138">
        <f>B782*0.4</f>
        <v>3.2</v>
      </c>
      <c r="C784" s="138">
        <f>(100-D784)/100</f>
        <v>0.94</v>
      </c>
      <c r="D784" s="138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0.82499999999999996</v>
      </c>
      <c r="J784" s="77">
        <v>0.82499999999999996</v>
      </c>
      <c r="K784" s="77">
        <v>0.82499999999999996</v>
      </c>
      <c r="L784" s="77">
        <v>0.82499999999999996</v>
      </c>
      <c r="M784" s="1"/>
    </row>
    <row r="785" spans="1:13">
      <c r="A785" s="79" t="s">
        <v>796</v>
      </c>
      <c r="B785" s="138">
        <f>B782*0.15</f>
        <v>1.2</v>
      </c>
      <c r="C785" s="138">
        <f>(100-D785)/100</f>
        <v>0.97750000000000004</v>
      </c>
      <c r="D785" s="138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0.94750000000000001</v>
      </c>
      <c r="J785" s="77">
        <v>0.94750000000000001</v>
      </c>
      <c r="K785" s="77">
        <v>0.94750000000000001</v>
      </c>
      <c r="L785" s="77">
        <v>0.94750000000000001</v>
      </c>
      <c r="M785" s="1"/>
    </row>
    <row r="786" spans="1:13">
      <c r="A786" s="79" t="s">
        <v>658</v>
      </c>
      <c r="B786" s="138">
        <f>B782*0.3</f>
        <v>2.4</v>
      </c>
      <c r="C786" s="138">
        <f>(100-D786)/100</f>
        <v>0.95499999999999996</v>
      </c>
      <c r="D786" s="138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0.86</v>
      </c>
      <c r="J786" s="77">
        <v>0.86</v>
      </c>
      <c r="K786" s="77">
        <v>0.86</v>
      </c>
      <c r="L786" s="77">
        <v>0.86</v>
      </c>
      <c r="M786" s="1"/>
    </row>
    <row r="787" spans="1:13">
      <c r="A787" s="55" t="s">
        <v>762</v>
      </c>
      <c r="B787" s="139">
        <v>8</v>
      </c>
      <c r="C787" s="139"/>
      <c r="D787" s="139">
        <v>15</v>
      </c>
      <c r="E787" s="81">
        <f t="shared" ref="E787:L787" si="197">1 - (E788) * (E789) * (E790) * (E791)</f>
        <v>0.10815581934000007</v>
      </c>
      <c r="F787" s="81">
        <f t="shared" si="197"/>
        <v>8.4862626940000019E-2</v>
      </c>
      <c r="G787" s="81">
        <f>1 - (G788) * (G789) * (G790) * (G791)</f>
        <v>6.1149587499999991E-2</v>
      </c>
      <c r="H787" s="81">
        <f t="shared" si="197"/>
        <v>7.3058874240000016E-2</v>
      </c>
      <c r="I787" s="82">
        <f t="shared" si="197"/>
        <v>0.35656423374000001</v>
      </c>
      <c r="J787" s="82">
        <f t="shared" si="197"/>
        <v>0.27992968750000002</v>
      </c>
      <c r="K787" s="82">
        <f t="shared" si="197"/>
        <v>0.37480633750000003</v>
      </c>
      <c r="L787" s="82">
        <f t="shared" si="197"/>
        <v>0.41885439999999996</v>
      </c>
      <c r="M787" s="1"/>
    </row>
    <row r="788" spans="1:13">
      <c r="A788" s="79" t="s">
        <v>655</v>
      </c>
      <c r="B788" s="138">
        <f>B787*0.15</f>
        <v>1.2</v>
      </c>
      <c r="C788" s="138">
        <f>(100-D788)/100</f>
        <v>0.97750000000000004</v>
      </c>
      <c r="D788" s="138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0.93400000000000005</v>
      </c>
      <c r="J788" s="77">
        <v>0.95</v>
      </c>
      <c r="K788" s="77">
        <v>0.93</v>
      </c>
      <c r="L788" s="77">
        <v>0.92</v>
      </c>
      <c r="M788" s="1"/>
    </row>
    <row r="789" spans="1:13">
      <c r="A789" s="79" t="s">
        <v>656</v>
      </c>
      <c r="B789" s="138">
        <f>B787*0.4</f>
        <v>3.2</v>
      </c>
      <c r="C789" s="138">
        <f>(100-D789)/100</f>
        <v>0.94</v>
      </c>
      <c r="D789" s="138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0.83499999999999996</v>
      </c>
      <c r="J789" s="77">
        <v>0.875</v>
      </c>
      <c r="K789" s="77">
        <v>0.82499999999999996</v>
      </c>
      <c r="L789" s="77">
        <v>0.8</v>
      </c>
      <c r="M789" s="1"/>
    </row>
    <row r="790" spans="1:13">
      <c r="A790" s="79" t="s">
        <v>796</v>
      </c>
      <c r="B790" s="138">
        <f>B787*0.15</f>
        <v>1.2</v>
      </c>
      <c r="C790" s="138">
        <f>(100-D790)/100</f>
        <v>0.97750000000000004</v>
      </c>
      <c r="D790" s="138">
        <f>D787*0.15</f>
        <v>2.25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0.95050000000000001</v>
      </c>
      <c r="J790" s="77">
        <v>0.96250000000000002</v>
      </c>
      <c r="K790" s="77">
        <v>0.94750000000000001</v>
      </c>
      <c r="L790" s="77">
        <v>0.94</v>
      </c>
      <c r="M790" s="1"/>
    </row>
    <row r="791" spans="1:13">
      <c r="A791" s="79" t="s">
        <v>658</v>
      </c>
      <c r="B791" s="138">
        <f>B787*0.3</f>
        <v>2.4</v>
      </c>
      <c r="C791" s="138">
        <f>(100-D791)/100</f>
        <v>0.95499999999999996</v>
      </c>
      <c r="D791" s="138">
        <f>D787*0.3</f>
        <v>4.5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0.86799999999999999</v>
      </c>
      <c r="J791" s="77">
        <v>0.9</v>
      </c>
      <c r="K791" s="77">
        <v>0.86</v>
      </c>
      <c r="L791" s="77">
        <v>0.84</v>
      </c>
      <c r="M791" s="1"/>
    </row>
    <row r="792" spans="1:13">
      <c r="A792" s="55" t="s">
        <v>763</v>
      </c>
      <c r="B792" s="139">
        <v>8</v>
      </c>
      <c r="C792" s="139"/>
      <c r="D792" s="139">
        <v>15</v>
      </c>
      <c r="E792" s="81">
        <f t="shared" ref="E792:L792" si="198">1 - (E793) * (E794) * (E795) * (E796)</f>
        <v>0.10815581934000007</v>
      </c>
      <c r="F792" s="81">
        <f t="shared" si="198"/>
        <v>8.4862626940000019E-2</v>
      </c>
      <c r="G792" s="81">
        <f>1 - (G793) * (G794) * (G795) * (G796)</f>
        <v>6.1149587499999991E-2</v>
      </c>
      <c r="H792" s="81">
        <f t="shared" si="198"/>
        <v>7.3058874240000016E-2</v>
      </c>
      <c r="I792" s="82">
        <f t="shared" si="198"/>
        <v>0.35656423374000001</v>
      </c>
      <c r="J792" s="82">
        <f t="shared" si="198"/>
        <v>0.41885439999999996</v>
      </c>
      <c r="K792" s="82">
        <f t="shared" si="198"/>
        <v>0.35656423374000001</v>
      </c>
      <c r="L792" s="82">
        <f t="shared" si="198"/>
        <v>0.35656423374000001</v>
      </c>
      <c r="M792" s="1"/>
    </row>
    <row r="793" spans="1:13">
      <c r="A793" s="79" t="s">
        <v>655</v>
      </c>
      <c r="B793" s="138">
        <f>B792*0.15</f>
        <v>1.2</v>
      </c>
      <c r="C793" s="138">
        <f>(100-D793)/100</f>
        <v>0.97750000000000004</v>
      </c>
      <c r="D793" s="138">
        <f>D792*0.15</f>
        <v>2.25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0.93400000000000005</v>
      </c>
      <c r="J793" s="77">
        <v>0.92</v>
      </c>
      <c r="K793" s="77">
        <v>0.93400000000000005</v>
      </c>
      <c r="L793" s="77">
        <v>0.93400000000000005</v>
      </c>
      <c r="M793" s="1"/>
    </row>
    <row r="794" spans="1:13">
      <c r="A794" s="79" t="s">
        <v>656</v>
      </c>
      <c r="B794" s="138">
        <f>B792*0.4</f>
        <v>3.2</v>
      </c>
      <c r="C794" s="138">
        <f>(100-D794)/100</f>
        <v>0.94</v>
      </c>
      <c r="D794" s="138">
        <f>D792*0.4</f>
        <v>6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0.83499999999999996</v>
      </c>
      <c r="J794" s="77">
        <v>0.8</v>
      </c>
      <c r="K794" s="77">
        <v>0.83499999999999996</v>
      </c>
      <c r="L794" s="77">
        <v>0.83499999999999996</v>
      </c>
      <c r="M794" s="1"/>
    </row>
    <row r="795" spans="1:13">
      <c r="A795" s="79" t="s">
        <v>796</v>
      </c>
      <c r="B795" s="138">
        <f>B792*0.15</f>
        <v>1.2</v>
      </c>
      <c r="C795" s="138">
        <f>(100-D795)/100</f>
        <v>0.97750000000000004</v>
      </c>
      <c r="D795" s="138">
        <f>D792*0.15</f>
        <v>2.25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0.95050000000000001</v>
      </c>
      <c r="J795" s="77">
        <v>0.94</v>
      </c>
      <c r="K795" s="77">
        <v>0.95050000000000001</v>
      </c>
      <c r="L795" s="77">
        <v>0.95050000000000001</v>
      </c>
      <c r="M795" s="1"/>
    </row>
    <row r="796" spans="1:13">
      <c r="A796" s="79" t="s">
        <v>658</v>
      </c>
      <c r="B796" s="138">
        <f>B792*0.3</f>
        <v>2.4</v>
      </c>
      <c r="C796" s="138">
        <f>(100-D796)/100</f>
        <v>0.95499999999999996</v>
      </c>
      <c r="D796" s="138">
        <f>D792*0.3</f>
        <v>4.5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0.86799999999999999</v>
      </c>
      <c r="J796" s="77">
        <v>0.84</v>
      </c>
      <c r="K796" s="77">
        <v>0.86799999999999999</v>
      </c>
      <c r="L796" s="77">
        <v>0.86799999999999999</v>
      </c>
      <c r="M796" s="1"/>
    </row>
    <row r="797" spans="1:13">
      <c r="A797" s="141" t="s">
        <v>764</v>
      </c>
      <c r="B797" s="139">
        <v>8</v>
      </c>
      <c r="C797" s="139"/>
      <c r="D797" s="139">
        <v>15</v>
      </c>
      <c r="E797" s="81">
        <f t="shared" ref="E797:L797" si="199">1 - (E798) * (E799) * (E800) * (E801)</f>
        <v>0.10815581934000007</v>
      </c>
      <c r="F797" s="81">
        <f t="shared" si="199"/>
        <v>8.4862626940000019E-2</v>
      </c>
      <c r="G797" s="81">
        <f>1 - (G798) * (G799) * (G800) * (G801)</f>
        <v>6.1149587499999991E-2</v>
      </c>
      <c r="H797" s="81">
        <f t="shared" si="199"/>
        <v>7.3058874240000016E-2</v>
      </c>
      <c r="I797" s="82">
        <f t="shared" si="199"/>
        <v>0.30936446464000011</v>
      </c>
      <c r="J797" s="82">
        <f t="shared" si="199"/>
        <v>0.30936446464000011</v>
      </c>
      <c r="K797" s="82">
        <f t="shared" si="199"/>
        <v>0.35656423374000001</v>
      </c>
      <c r="L797" s="82">
        <f t="shared" si="199"/>
        <v>0.1755618375000001</v>
      </c>
      <c r="M797" s="1"/>
    </row>
    <row r="798" spans="1:13">
      <c r="A798" s="79" t="s">
        <v>655</v>
      </c>
      <c r="B798" s="138">
        <f>B797*0.15</f>
        <v>1.2</v>
      </c>
      <c r="C798" s="138">
        <f>(100-D798)/100</f>
        <v>0.97750000000000004</v>
      </c>
      <c r="D798" s="138">
        <f>D797*0.15</f>
        <v>2.25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0.94399999999999995</v>
      </c>
      <c r="J798" s="77">
        <v>0.94399999999999995</v>
      </c>
      <c r="K798" s="77">
        <v>0.93400000000000005</v>
      </c>
      <c r="L798" s="77">
        <v>0.97</v>
      </c>
      <c r="M798" s="1"/>
    </row>
    <row r="799" spans="1:13">
      <c r="A799" s="79" t="s">
        <v>656</v>
      </c>
      <c r="B799" s="138">
        <f>B797*0.4</f>
        <v>3.2</v>
      </c>
      <c r="C799" s="138">
        <f>(100-D799)/100</f>
        <v>0.94</v>
      </c>
      <c r="D799" s="138">
        <f>D797*0.4</f>
        <v>6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0.86</v>
      </c>
      <c r="J799" s="77">
        <v>0.86</v>
      </c>
      <c r="K799" s="77">
        <v>0.83499999999999996</v>
      </c>
      <c r="L799" s="77">
        <v>0.92500000000000004</v>
      </c>
      <c r="M799" s="1"/>
    </row>
    <row r="800" spans="1:13">
      <c r="A800" s="79" t="s">
        <v>796</v>
      </c>
      <c r="B800" s="138">
        <f>B797*0.15</f>
        <v>1.2</v>
      </c>
      <c r="C800" s="138">
        <f>(100-D800)/100</f>
        <v>0.97750000000000004</v>
      </c>
      <c r="D800" s="138">
        <f>D797*0.15</f>
        <v>2.25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0.95799999999999996</v>
      </c>
      <c r="J800" s="77">
        <v>0.95799999999999996</v>
      </c>
      <c r="K800" s="77">
        <v>0.95050000000000001</v>
      </c>
      <c r="L800" s="77">
        <v>0.97750000000000004</v>
      </c>
      <c r="M800" s="1"/>
    </row>
    <row r="801" spans="1:13">
      <c r="A801" s="79" t="s">
        <v>658</v>
      </c>
      <c r="B801" s="138">
        <f>B797*0.3</f>
        <v>2.4</v>
      </c>
      <c r="C801" s="138">
        <f>(100-D801)/100</f>
        <v>0.95499999999999996</v>
      </c>
      <c r="D801" s="138">
        <f>D797*0.3</f>
        <v>4.5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0.88800000000000001</v>
      </c>
      <c r="J801" s="77">
        <v>0.88800000000000001</v>
      </c>
      <c r="K801" s="77">
        <v>0.86799999999999999</v>
      </c>
      <c r="L801" s="77">
        <v>0.94</v>
      </c>
      <c r="M801" s="1"/>
    </row>
    <row r="802" spans="1:13">
      <c r="A802" s="55" t="s">
        <v>765</v>
      </c>
      <c r="B802" s="139">
        <v>8</v>
      </c>
      <c r="C802" s="139"/>
      <c r="D802" s="139">
        <v>15</v>
      </c>
      <c r="E802" s="81">
        <f t="shared" ref="E802:L802" si="200">1 - (E803) * (E804) * (E805)</f>
        <v>9.5951160000000146E-2</v>
      </c>
      <c r="F802" s="81">
        <f t="shared" si="200"/>
        <v>7.5151720000000033E-2</v>
      </c>
      <c r="G802" s="81">
        <f t="shared" si="200"/>
        <v>5.4055000000000075E-2</v>
      </c>
      <c r="H802" s="81">
        <f t="shared" si="200"/>
        <v>6.4640640000000027E-2</v>
      </c>
      <c r="I802" s="82">
        <f t="shared" si="200"/>
        <v>0.38175999999999999</v>
      </c>
      <c r="J802" s="82">
        <f t="shared" si="200"/>
        <v>0.27908608000000013</v>
      </c>
      <c r="K802" s="82">
        <f t="shared" si="200"/>
        <v>0.27908608000000013</v>
      </c>
      <c r="L802" s="82">
        <f t="shared" si="200"/>
        <v>0.27908608000000013</v>
      </c>
      <c r="M802" s="1"/>
    </row>
    <row r="803" spans="1:13">
      <c r="A803" s="79" t="s">
        <v>655</v>
      </c>
      <c r="B803" s="138">
        <f>B802*0.15</f>
        <v>1.2</v>
      </c>
      <c r="C803" s="138">
        <f>(100-D803)/100</f>
        <v>0.97750000000000004</v>
      </c>
      <c r="D803" s="138">
        <f>D802*0.15</f>
        <v>2.25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0.94399999999999995</v>
      </c>
      <c r="K803" s="77">
        <v>0.94399999999999995</v>
      </c>
      <c r="L803" s="77">
        <v>0.94399999999999995</v>
      </c>
      <c r="M803" s="1"/>
    </row>
    <row r="804" spans="1:13">
      <c r="A804" s="79" t="s">
        <v>656</v>
      </c>
      <c r="B804" s="138">
        <f>B802*0.4</f>
        <v>3.2</v>
      </c>
      <c r="C804" s="138">
        <f>(100-D804)/100</f>
        <v>0.94</v>
      </c>
      <c r="D804" s="138">
        <f>D802*0.4</f>
        <v>6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0.86</v>
      </c>
      <c r="K804" s="77">
        <v>0.86</v>
      </c>
      <c r="L804" s="77">
        <v>0.86</v>
      </c>
      <c r="M804" s="1"/>
    </row>
    <row r="805" spans="1:13">
      <c r="A805" s="79" t="s">
        <v>658</v>
      </c>
      <c r="B805" s="138">
        <f>B802*0.3</f>
        <v>2.4</v>
      </c>
      <c r="C805" s="138">
        <f>(100-D805)/100</f>
        <v>0.95499999999999996</v>
      </c>
      <c r="D805" s="138">
        <f>D802*0.3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0.84</v>
      </c>
      <c r="J805" s="77">
        <v>0.88800000000000001</v>
      </c>
      <c r="K805" s="77">
        <v>0.88800000000000001</v>
      </c>
      <c r="L805" s="77">
        <v>0.88800000000000001</v>
      </c>
      <c r="M805" s="1"/>
    </row>
    <row r="806" spans="1:13">
      <c r="A806" s="55" t="s">
        <v>766</v>
      </c>
      <c r="B806" s="139">
        <v>7</v>
      </c>
      <c r="C806" s="139"/>
      <c r="D806" s="139">
        <v>10</v>
      </c>
      <c r="E806" s="81">
        <f t="shared" ref="E806:L806" si="201">1 - (E807) * (E808) * (E809) * (E810)</f>
        <v>0.10815581934000007</v>
      </c>
      <c r="F806" s="81">
        <f t="shared" si="201"/>
        <v>8.4862626940000019E-2</v>
      </c>
      <c r="G806" s="81">
        <f>1 - (G807) * (G808) * (G809) * (G810)</f>
        <v>6.1149587499999991E-2</v>
      </c>
      <c r="H806" s="81">
        <f t="shared" si="201"/>
        <v>7.3058874240000016E-2</v>
      </c>
      <c r="I806" s="82">
        <f t="shared" si="201"/>
        <v>0.30936446464000011</v>
      </c>
      <c r="J806" s="82">
        <f t="shared" si="201"/>
        <v>0.37480633750000003</v>
      </c>
      <c r="K806" s="82">
        <f t="shared" si="201"/>
        <v>0.35656423374000001</v>
      </c>
      <c r="L806" s="82">
        <f t="shared" si="201"/>
        <v>0.37480633750000003</v>
      </c>
      <c r="M806" s="1"/>
    </row>
    <row r="807" spans="1:13">
      <c r="A807" s="79" t="s">
        <v>655</v>
      </c>
      <c r="B807" s="138">
        <f>B806*0.15</f>
        <v>1.05</v>
      </c>
      <c r="C807" s="138">
        <f>(100-D807)/100</f>
        <v>0.98499999999999999</v>
      </c>
      <c r="D807" s="138">
        <f>D806*0.15</f>
        <v>1.5</v>
      </c>
      <c r="E807" s="77">
        <v>0.98199999999999998</v>
      </c>
      <c r="F807" s="77">
        <v>0.98599999999999999</v>
      </c>
      <c r="G807" s="77">
        <v>0.99</v>
      </c>
      <c r="H807" s="77">
        <v>0.98799999999999999</v>
      </c>
      <c r="I807" s="77">
        <v>0.94399999999999995</v>
      </c>
      <c r="J807" s="77">
        <v>0.93</v>
      </c>
      <c r="K807" s="77">
        <v>0.93400000000000005</v>
      </c>
      <c r="L807" s="77">
        <v>0.93</v>
      </c>
      <c r="M807" s="1"/>
    </row>
    <row r="808" spans="1:13">
      <c r="A808" s="79" t="s">
        <v>656</v>
      </c>
      <c r="B808" s="138">
        <f>B806*0.4</f>
        <v>2.8000000000000003</v>
      </c>
      <c r="C808" s="138">
        <f>(100-D808)/100</f>
        <v>0.96</v>
      </c>
      <c r="D808" s="138">
        <f>D806*0.4</f>
        <v>4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0.86</v>
      </c>
      <c r="J808" s="77">
        <v>0.82499999999999996</v>
      </c>
      <c r="K808" s="77">
        <v>0.83499999999999996</v>
      </c>
      <c r="L808" s="77">
        <v>0.82499999999999996</v>
      </c>
      <c r="M808" s="1"/>
    </row>
    <row r="809" spans="1:13">
      <c r="A809" s="79" t="s">
        <v>796</v>
      </c>
      <c r="B809" s="138">
        <f>B806*0.15</f>
        <v>1.05</v>
      </c>
      <c r="C809" s="138">
        <f>(100-D809)/100</f>
        <v>0.98499999999999999</v>
      </c>
      <c r="D809" s="138">
        <f>D806*0.15</f>
        <v>1.5</v>
      </c>
      <c r="E809" s="77">
        <v>0.98650000000000004</v>
      </c>
      <c r="F809" s="77">
        <v>0.98950000000000005</v>
      </c>
      <c r="G809" s="77">
        <v>0.99250000000000005</v>
      </c>
      <c r="H809" s="77">
        <v>0.99099999999999999</v>
      </c>
      <c r="I809" s="77">
        <v>0.95799999999999996</v>
      </c>
      <c r="J809" s="77">
        <v>0.94750000000000001</v>
      </c>
      <c r="K809" s="77">
        <v>0.95050000000000001</v>
      </c>
      <c r="L809" s="77">
        <v>0.94750000000000001</v>
      </c>
      <c r="M809" s="1"/>
    </row>
    <row r="810" spans="1:13">
      <c r="A810" s="79" t="s">
        <v>658</v>
      </c>
      <c r="B810" s="138">
        <f>B806*0.3</f>
        <v>2.1</v>
      </c>
      <c r="C810" s="138">
        <f>(100-D810)/100</f>
        <v>0.97</v>
      </c>
      <c r="D810" s="138">
        <f>D806*0.3</f>
        <v>3</v>
      </c>
      <c r="E810" s="77">
        <v>0.96399999999999997</v>
      </c>
      <c r="F810" s="77">
        <v>0.97199999999999998</v>
      </c>
      <c r="G810" s="77">
        <v>0.98</v>
      </c>
      <c r="H810" s="77">
        <v>0.97599999999999998</v>
      </c>
      <c r="I810" s="77">
        <v>0.88800000000000001</v>
      </c>
      <c r="J810" s="77">
        <v>0.86</v>
      </c>
      <c r="K810" s="77">
        <v>0.86799999999999999</v>
      </c>
      <c r="L810" s="77">
        <v>0.86</v>
      </c>
      <c r="M810" s="1"/>
    </row>
    <row r="811" spans="1:13">
      <c r="A811" s="55" t="s">
        <v>1005</v>
      </c>
      <c r="B811" s="139">
        <v>7</v>
      </c>
      <c r="C811" s="139"/>
      <c r="D811" s="139">
        <v>10</v>
      </c>
      <c r="E811" s="81">
        <f t="shared" ref="E811:F811" si="202">1 - (E812) * (E813) * (E814) * (E815)</f>
        <v>0.10815581934000007</v>
      </c>
      <c r="F811" s="81">
        <f t="shared" si="202"/>
        <v>8.4862626940000019E-2</v>
      </c>
      <c r="G811" s="81">
        <f>1 - (G812) * (G813) * (G814) * (G815)</f>
        <v>6.1149587499999991E-2</v>
      </c>
      <c r="H811" s="81">
        <f t="shared" ref="H811:L811" si="203">1 - (H812) * (H813) * (H814) * (H815)</f>
        <v>7.3058874240000016E-2</v>
      </c>
      <c r="I811" s="82">
        <f t="shared" si="203"/>
        <v>0.30936446464000011</v>
      </c>
      <c r="J811" s="82">
        <f t="shared" si="203"/>
        <v>0.30936446464000011</v>
      </c>
      <c r="K811" s="82">
        <f t="shared" si="203"/>
        <v>0.30936446464000011</v>
      </c>
      <c r="L811" s="82">
        <f t="shared" si="203"/>
        <v>0.37480633750000003</v>
      </c>
      <c r="M811" s="1"/>
    </row>
    <row r="812" spans="1:13">
      <c r="A812" s="79" t="s">
        <v>655</v>
      </c>
      <c r="B812" s="138">
        <f>B811*0.15</f>
        <v>1.05</v>
      </c>
      <c r="C812" s="138">
        <f>(100-D812)/100</f>
        <v>0.98499999999999999</v>
      </c>
      <c r="D812" s="138">
        <f>D811*0.15</f>
        <v>1.5</v>
      </c>
      <c r="E812" s="77">
        <v>0.98199999999999998</v>
      </c>
      <c r="F812" s="77">
        <v>0.98599999999999999</v>
      </c>
      <c r="G812" s="77">
        <v>0.99</v>
      </c>
      <c r="H812" s="77">
        <v>0.98799999999999999</v>
      </c>
      <c r="I812" s="77">
        <v>0.94399999999999995</v>
      </c>
      <c r="J812" s="77">
        <v>0.94399999999999995</v>
      </c>
      <c r="K812" s="77">
        <v>0.94399999999999995</v>
      </c>
      <c r="L812" s="77">
        <v>0.93</v>
      </c>
      <c r="M812" s="1"/>
    </row>
    <row r="813" spans="1:13">
      <c r="A813" s="79" t="s">
        <v>656</v>
      </c>
      <c r="B813" s="138">
        <f>B811*0.4</f>
        <v>2.8000000000000003</v>
      </c>
      <c r="C813" s="138">
        <f>(100-D813)/100</f>
        <v>0.96</v>
      </c>
      <c r="D813" s="138">
        <f>D811*0.4</f>
        <v>4</v>
      </c>
      <c r="E813" s="77">
        <v>0.95499999999999996</v>
      </c>
      <c r="F813" s="77">
        <v>0.96499999999999997</v>
      </c>
      <c r="G813" s="77">
        <v>0.97499999999999998</v>
      </c>
      <c r="H813" s="77">
        <v>0.97</v>
      </c>
      <c r="I813" s="77">
        <v>0.86</v>
      </c>
      <c r="J813" s="77">
        <v>0.86</v>
      </c>
      <c r="K813" s="77">
        <v>0.86</v>
      </c>
      <c r="L813" s="77">
        <v>0.82499999999999996</v>
      </c>
      <c r="M813" s="1"/>
    </row>
    <row r="814" spans="1:13">
      <c r="A814" s="79" t="s">
        <v>796</v>
      </c>
      <c r="B814" s="138">
        <f>B811*0.15</f>
        <v>1.05</v>
      </c>
      <c r="C814" s="138">
        <f>(100-D814)/100</f>
        <v>0.98499999999999999</v>
      </c>
      <c r="D814" s="138">
        <f>D811*0.15</f>
        <v>1.5</v>
      </c>
      <c r="E814" s="77">
        <v>0.98650000000000004</v>
      </c>
      <c r="F814" s="77">
        <v>0.98950000000000005</v>
      </c>
      <c r="G814" s="77">
        <v>0.99250000000000005</v>
      </c>
      <c r="H814" s="77">
        <v>0.99099999999999999</v>
      </c>
      <c r="I814" s="77">
        <v>0.95799999999999996</v>
      </c>
      <c r="J814" s="77">
        <v>0.95799999999999996</v>
      </c>
      <c r="K814" s="77">
        <v>0.95799999999999996</v>
      </c>
      <c r="L814" s="77">
        <v>0.94750000000000001</v>
      </c>
      <c r="M814" s="1"/>
    </row>
    <row r="815" spans="1:13">
      <c r="A815" s="79" t="s">
        <v>658</v>
      </c>
      <c r="B815" s="138">
        <f>B811*0.3</f>
        <v>2.1</v>
      </c>
      <c r="C815" s="138">
        <f>(100-D815)/100</f>
        <v>0.97</v>
      </c>
      <c r="D815" s="138">
        <f>D811*0.3</f>
        <v>3</v>
      </c>
      <c r="E815" s="77">
        <v>0.96399999999999997</v>
      </c>
      <c r="F815" s="77">
        <v>0.97199999999999998</v>
      </c>
      <c r="G815" s="77">
        <v>0.98</v>
      </c>
      <c r="H815" s="77">
        <v>0.97599999999999998</v>
      </c>
      <c r="I815" s="77">
        <v>0.88800000000000001</v>
      </c>
      <c r="J815" s="77">
        <v>0.88800000000000001</v>
      </c>
      <c r="K815" s="77">
        <v>0.88800000000000001</v>
      </c>
      <c r="L815" s="77">
        <v>0.86</v>
      </c>
      <c r="M815" s="1"/>
    </row>
    <row r="816" spans="1:13">
      <c r="A816" s="141" t="s">
        <v>767</v>
      </c>
      <c r="B816" s="139">
        <v>6.8</v>
      </c>
      <c r="C816" s="139"/>
      <c r="D816" s="139">
        <v>10</v>
      </c>
      <c r="E816" s="81">
        <f t="shared" ref="E816:L816" si="204">1 - (E817) * (E818) * (E819)</f>
        <v>9.5951160000000146E-2</v>
      </c>
      <c r="F816" s="81">
        <f t="shared" si="204"/>
        <v>7.5151720000000033E-2</v>
      </c>
      <c r="G816" s="81">
        <f t="shared" si="204"/>
        <v>5.4055000000000075E-2</v>
      </c>
      <c r="H816" s="81">
        <f t="shared" si="204"/>
        <v>6.4640640000000027E-2</v>
      </c>
      <c r="I816" s="82">
        <f t="shared" si="204"/>
        <v>0.32305548000000006</v>
      </c>
      <c r="J816" s="82">
        <f t="shared" si="204"/>
        <v>0.27908608000000013</v>
      </c>
      <c r="K816" s="82">
        <f t="shared" si="204"/>
        <v>0.27908608000000013</v>
      </c>
      <c r="L816" s="82">
        <f t="shared" si="204"/>
        <v>0.34016500000000005</v>
      </c>
      <c r="M816" s="1"/>
    </row>
    <row r="817" spans="1:13">
      <c r="A817" s="79" t="s">
        <v>655</v>
      </c>
      <c r="B817" s="138">
        <f>B816*0.15</f>
        <v>1.02</v>
      </c>
      <c r="C817" s="138">
        <f>(100-D817)/100</f>
        <v>0.98499999999999999</v>
      </c>
      <c r="D817" s="138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0.93400000000000005</v>
      </c>
      <c r="J817" s="77">
        <v>0.94399999999999995</v>
      </c>
      <c r="K817" s="77">
        <v>0.94399999999999995</v>
      </c>
      <c r="L817" s="77">
        <v>0.93</v>
      </c>
      <c r="M817" s="1"/>
    </row>
    <row r="818" spans="1:13">
      <c r="A818" s="79" t="s">
        <v>656</v>
      </c>
      <c r="B818" s="138">
        <f>B816*0.4</f>
        <v>2.72</v>
      </c>
      <c r="C818" s="138">
        <f>(100-D818)/100</f>
        <v>0.96</v>
      </c>
      <c r="D818" s="138">
        <f>D816*0.4</f>
        <v>4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0.83499999999999996</v>
      </c>
      <c r="J818" s="77">
        <v>0.86</v>
      </c>
      <c r="K818" s="77">
        <v>0.86</v>
      </c>
      <c r="L818" s="77">
        <v>0.82499999999999996</v>
      </c>
      <c r="M818" s="1"/>
    </row>
    <row r="819" spans="1:13">
      <c r="A819" s="79" t="s">
        <v>658</v>
      </c>
      <c r="B819" s="138">
        <f>B816*0.3</f>
        <v>2.04</v>
      </c>
      <c r="C819" s="138">
        <f>(100-D819)/100</f>
        <v>0.98499999999999999</v>
      </c>
      <c r="D819" s="138">
        <f>D816*0.15</f>
        <v>1.5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0.86799999999999999</v>
      </c>
      <c r="J819" s="77">
        <v>0.88800000000000001</v>
      </c>
      <c r="K819" s="77">
        <v>0.88800000000000001</v>
      </c>
      <c r="L819" s="77">
        <v>0.86</v>
      </c>
      <c r="M819" s="1"/>
    </row>
    <row r="820" spans="1:13">
      <c r="A820" s="55" t="s">
        <v>768</v>
      </c>
      <c r="B820" s="139">
        <v>6</v>
      </c>
      <c r="C820" s="139"/>
      <c r="D820" s="139">
        <v>10</v>
      </c>
      <c r="E820" s="81">
        <f t="shared" ref="E820:L820" si="205">1 - (E821) * (E822) * (E823)</f>
        <v>9.5951160000000146E-2</v>
      </c>
      <c r="F820" s="81">
        <f t="shared" si="205"/>
        <v>7.5151720000000033E-2</v>
      </c>
      <c r="G820" s="81">
        <f t="shared" si="205"/>
        <v>5.4055000000000075E-2</v>
      </c>
      <c r="H820" s="81">
        <f t="shared" si="205"/>
        <v>6.4640640000000027E-2</v>
      </c>
      <c r="I820" s="82">
        <f t="shared" si="205"/>
        <v>0.32305548000000006</v>
      </c>
      <c r="J820" s="82">
        <f t="shared" si="205"/>
        <v>0.32305548000000006</v>
      </c>
      <c r="K820" s="82">
        <f t="shared" si="205"/>
        <v>0.32305548000000006</v>
      </c>
      <c r="L820" s="82">
        <f t="shared" si="205"/>
        <v>0.34016500000000005</v>
      </c>
      <c r="M820" s="1"/>
    </row>
    <row r="821" spans="1:13">
      <c r="A821" s="79" t="s">
        <v>655</v>
      </c>
      <c r="B821" s="138">
        <f>B820*0.15</f>
        <v>0.89999999999999991</v>
      </c>
      <c r="C821" s="138">
        <f>(100-D821)/100</f>
        <v>0.98499999999999999</v>
      </c>
      <c r="D821" s="138">
        <f>D820*0.15</f>
        <v>1.5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0.93400000000000005</v>
      </c>
      <c r="J821" s="77">
        <v>0.93400000000000005</v>
      </c>
      <c r="K821" s="77">
        <v>0.93400000000000005</v>
      </c>
      <c r="L821" s="77">
        <v>0.93</v>
      </c>
      <c r="M821" s="1"/>
    </row>
    <row r="822" spans="1:13">
      <c r="A822" s="79" t="s">
        <v>656</v>
      </c>
      <c r="B822" s="138">
        <f>B820*0.4</f>
        <v>2.4000000000000004</v>
      </c>
      <c r="C822" s="138">
        <f>(100-D822)/100</f>
        <v>0.96</v>
      </c>
      <c r="D822" s="138">
        <f>D820*0.4</f>
        <v>4</v>
      </c>
      <c r="E822" s="77">
        <v>0.95499999999999996</v>
      </c>
      <c r="F822" s="77">
        <v>0.96499999999999997</v>
      </c>
      <c r="G822" s="77">
        <v>0.97499999999999998</v>
      </c>
      <c r="H822" s="77">
        <v>0.97</v>
      </c>
      <c r="I822" s="77">
        <v>0.83499999999999996</v>
      </c>
      <c r="J822" s="77">
        <v>0.83499999999999996</v>
      </c>
      <c r="K822" s="77">
        <v>0.83499999999999996</v>
      </c>
      <c r="L822" s="77">
        <v>0.82499999999999996</v>
      </c>
      <c r="M822" s="1"/>
    </row>
    <row r="823" spans="1:13">
      <c r="A823" s="79" t="s">
        <v>658</v>
      </c>
      <c r="B823" s="138">
        <f>B820*0.3</f>
        <v>1.7999999999999998</v>
      </c>
      <c r="C823" s="138">
        <f>(100-D823)/100</f>
        <v>0.98499999999999999</v>
      </c>
      <c r="D823" s="138">
        <f>D820*0.15</f>
        <v>1.5</v>
      </c>
      <c r="E823" s="77">
        <v>0.96399999999999997</v>
      </c>
      <c r="F823" s="77">
        <v>0.97199999999999998</v>
      </c>
      <c r="G823" s="77">
        <v>0.98</v>
      </c>
      <c r="H823" s="77">
        <v>0.97599999999999998</v>
      </c>
      <c r="I823" s="77">
        <v>0.86799999999999999</v>
      </c>
      <c r="J823" s="77">
        <v>0.86799999999999999</v>
      </c>
      <c r="K823" s="77">
        <v>0.86799999999999999</v>
      </c>
      <c r="L823" s="77">
        <v>0.86</v>
      </c>
      <c r="M823" s="1"/>
    </row>
    <row r="824" spans="1:13">
      <c r="A824" s="55" t="s">
        <v>769</v>
      </c>
      <c r="B824" s="139">
        <v>6</v>
      </c>
      <c r="C824" s="139"/>
      <c r="D824" s="139">
        <v>10</v>
      </c>
      <c r="E824" s="81">
        <f t="shared" ref="E824:L824" si="206">1 - (E825) * (E826) * (E827) * (E828)</f>
        <v>0.10815581934000007</v>
      </c>
      <c r="F824" s="81">
        <f t="shared" si="206"/>
        <v>8.4862626940000019E-2</v>
      </c>
      <c r="G824" s="81">
        <f>1 - (G825) * (G826) * (G827) * (G828)</f>
        <v>6.1149587499999991E-2</v>
      </c>
      <c r="H824" s="81">
        <f t="shared" si="206"/>
        <v>7.3058874240000016E-2</v>
      </c>
      <c r="I824" s="82">
        <f t="shared" si="206"/>
        <v>0.27992968750000002</v>
      </c>
      <c r="J824" s="82">
        <f t="shared" si="206"/>
        <v>0.30936446464000011</v>
      </c>
      <c r="K824" s="82">
        <f t="shared" si="206"/>
        <v>0.27992968750000002</v>
      </c>
      <c r="L824" s="82">
        <f t="shared" si="206"/>
        <v>0.35656423374000001</v>
      </c>
      <c r="M824" s="1"/>
    </row>
    <row r="825" spans="1:13">
      <c r="A825" s="79" t="s">
        <v>655</v>
      </c>
      <c r="B825" s="138">
        <f>B824*0.15</f>
        <v>0.89999999999999991</v>
      </c>
      <c r="C825" s="138">
        <f>(100-D825)/100</f>
        <v>0.98499999999999999</v>
      </c>
      <c r="D825" s="138">
        <f>D824*0.15</f>
        <v>1.5</v>
      </c>
      <c r="E825" s="77">
        <v>0.98199999999999998</v>
      </c>
      <c r="F825" s="77">
        <v>0.98599999999999999</v>
      </c>
      <c r="G825" s="77">
        <v>0.99</v>
      </c>
      <c r="H825" s="77">
        <v>0.98799999999999999</v>
      </c>
      <c r="I825" s="77">
        <v>0.95</v>
      </c>
      <c r="J825" s="77">
        <v>0.94399999999999995</v>
      </c>
      <c r="K825" s="77">
        <v>0.95</v>
      </c>
      <c r="L825" s="77">
        <v>0.93400000000000005</v>
      </c>
      <c r="M825" s="1"/>
    </row>
    <row r="826" spans="1:13">
      <c r="A826" s="79" t="s">
        <v>656</v>
      </c>
      <c r="B826" s="138">
        <f>B824*0.4</f>
        <v>2.4000000000000004</v>
      </c>
      <c r="C826" s="138">
        <f>(100-D826)/100</f>
        <v>0.96</v>
      </c>
      <c r="D826" s="138">
        <f>D824*0.4</f>
        <v>4</v>
      </c>
      <c r="E826" s="77">
        <v>0.95499999999999996</v>
      </c>
      <c r="F826" s="77">
        <v>0.96499999999999997</v>
      </c>
      <c r="G826" s="77">
        <v>0.97499999999999998</v>
      </c>
      <c r="H826" s="77">
        <v>0.97</v>
      </c>
      <c r="I826" s="77">
        <v>0.875</v>
      </c>
      <c r="J826" s="77">
        <v>0.86</v>
      </c>
      <c r="K826" s="77">
        <v>0.875</v>
      </c>
      <c r="L826" s="77">
        <v>0.83499999999999996</v>
      </c>
      <c r="M826" s="1"/>
    </row>
    <row r="827" spans="1:13">
      <c r="A827" s="79" t="s">
        <v>796</v>
      </c>
      <c r="B827" s="138">
        <f>B824*0.15</f>
        <v>0.89999999999999991</v>
      </c>
      <c r="C827" s="138">
        <f>(100-D827)/100</f>
        <v>0.98499999999999999</v>
      </c>
      <c r="D827" s="138">
        <f>D824*0.15</f>
        <v>1.5</v>
      </c>
      <c r="E827" s="77">
        <v>0.98650000000000004</v>
      </c>
      <c r="F827" s="77">
        <v>0.98950000000000005</v>
      </c>
      <c r="G827" s="77">
        <v>0.99250000000000005</v>
      </c>
      <c r="H827" s="77">
        <v>0.99099999999999999</v>
      </c>
      <c r="I827" s="77">
        <v>0.96250000000000002</v>
      </c>
      <c r="J827" s="77">
        <v>0.95799999999999996</v>
      </c>
      <c r="K827" s="77">
        <v>0.96250000000000002</v>
      </c>
      <c r="L827" s="77">
        <v>0.95050000000000001</v>
      </c>
      <c r="M827" s="1"/>
    </row>
    <row r="828" spans="1:13">
      <c r="A828" s="79" t="s">
        <v>658</v>
      </c>
      <c r="B828" s="138">
        <f>B824*0.3</f>
        <v>1.7999999999999998</v>
      </c>
      <c r="C828" s="138">
        <f>(100-D828)/100</f>
        <v>0.97</v>
      </c>
      <c r="D828" s="138">
        <f>D824*0.3</f>
        <v>3</v>
      </c>
      <c r="E828" s="77">
        <v>0.96399999999999997</v>
      </c>
      <c r="F828" s="77">
        <v>0.97199999999999998</v>
      </c>
      <c r="G828" s="77">
        <v>0.98</v>
      </c>
      <c r="H828" s="77">
        <v>0.97599999999999998</v>
      </c>
      <c r="I828" s="77">
        <v>0.9</v>
      </c>
      <c r="J828" s="77">
        <v>0.88800000000000001</v>
      </c>
      <c r="K828" s="77">
        <v>0.9</v>
      </c>
      <c r="L828" s="77">
        <v>0.86799999999999999</v>
      </c>
      <c r="M828" s="1"/>
    </row>
    <row r="829" spans="1:13">
      <c r="A829" s="55" t="s">
        <v>782</v>
      </c>
      <c r="B829" s="139">
        <v>6</v>
      </c>
      <c r="C829" s="139"/>
      <c r="D829" s="139">
        <v>10</v>
      </c>
      <c r="E829" s="81">
        <f t="shared" ref="E829:L831" si="207">1 - (E830)</f>
        <v>1.8000000000000016E-2</v>
      </c>
      <c r="F829" s="81">
        <f t="shared" si="207"/>
        <v>1.4000000000000012E-2</v>
      </c>
      <c r="G829" s="81">
        <f t="shared" si="207"/>
        <v>1.0000000000000009E-2</v>
      </c>
      <c r="H829" s="81">
        <f t="shared" si="207"/>
        <v>1.2000000000000011E-2</v>
      </c>
      <c r="I829" s="82">
        <f t="shared" si="207"/>
        <v>5.0000000000000044E-2</v>
      </c>
      <c r="J829" s="82">
        <f t="shared" si="207"/>
        <v>5.600000000000005E-2</v>
      </c>
      <c r="K829" s="82">
        <f t="shared" si="207"/>
        <v>5.0000000000000044E-2</v>
      </c>
      <c r="L829" s="82">
        <f t="shared" si="207"/>
        <v>6.5999999999999948E-2</v>
      </c>
      <c r="M829"/>
    </row>
    <row r="830" spans="1:13">
      <c r="A830" s="79" t="s">
        <v>655</v>
      </c>
      <c r="B830" s="138">
        <f>B829*0.15</f>
        <v>0.89999999999999991</v>
      </c>
      <c r="C830" s="138">
        <f>(100-D830)/100</f>
        <v>0.98499999999999999</v>
      </c>
      <c r="D830" s="138">
        <f>D829*0.15</f>
        <v>1.5</v>
      </c>
      <c r="E830" s="77">
        <v>0.98199999999999998</v>
      </c>
      <c r="F830" s="77">
        <v>0.98599999999999999</v>
      </c>
      <c r="G830" s="77">
        <v>0.99</v>
      </c>
      <c r="H830" s="77">
        <v>0.98799999999999999</v>
      </c>
      <c r="I830" s="77">
        <v>0.95</v>
      </c>
      <c r="J830" s="77">
        <v>0.94399999999999995</v>
      </c>
      <c r="K830" s="77">
        <v>0.95</v>
      </c>
      <c r="L830" s="77">
        <v>0.93400000000000005</v>
      </c>
      <c r="M830"/>
    </row>
    <row r="831" spans="1:13">
      <c r="A831" s="55" t="s">
        <v>970</v>
      </c>
      <c r="B831" s="139">
        <v>6</v>
      </c>
      <c r="C831" s="139"/>
      <c r="D831" s="139">
        <v>10</v>
      </c>
      <c r="E831" s="81">
        <f t="shared" si="207"/>
        <v>1.8000000000000016E-2</v>
      </c>
      <c r="F831" s="81">
        <f t="shared" si="207"/>
        <v>1.4000000000000012E-2</v>
      </c>
      <c r="G831" s="81">
        <f t="shared" si="207"/>
        <v>1.0000000000000009E-2</v>
      </c>
      <c r="H831" s="81">
        <f t="shared" si="207"/>
        <v>1.2000000000000011E-2</v>
      </c>
      <c r="I831" s="82">
        <f t="shared" si="207"/>
        <v>5.600000000000005E-2</v>
      </c>
      <c r="J831" s="82">
        <f t="shared" si="207"/>
        <v>5.600000000000005E-2</v>
      </c>
      <c r="K831" s="82">
        <f t="shared" si="207"/>
        <v>5.600000000000005E-2</v>
      </c>
      <c r="L831" s="82">
        <f t="shared" si="207"/>
        <v>5.600000000000005E-2</v>
      </c>
      <c r="M831"/>
    </row>
    <row r="832" spans="1:13">
      <c r="A832" s="79" t="s">
        <v>655</v>
      </c>
      <c r="B832" s="138">
        <f>B831*0.15</f>
        <v>0.89999999999999991</v>
      </c>
      <c r="C832" s="138">
        <f>(100-D832)/100</f>
        <v>0.98499999999999999</v>
      </c>
      <c r="D832" s="138">
        <f>D831*0.15</f>
        <v>1.5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0.94399999999999995</v>
      </c>
      <c r="J832" s="77">
        <v>0.94399999999999995</v>
      </c>
      <c r="K832" s="77">
        <v>0.94399999999999995</v>
      </c>
      <c r="L832" s="77">
        <v>0.94399999999999995</v>
      </c>
      <c r="M832"/>
    </row>
    <row r="833" spans="1:13">
      <c r="A833" s="141" t="s">
        <v>770</v>
      </c>
      <c r="B833" s="139">
        <v>6</v>
      </c>
      <c r="C833" s="139"/>
      <c r="D833" s="139">
        <v>10</v>
      </c>
      <c r="E833" s="81">
        <f t="shared" ref="E833:L833" si="208">1 - (E834) * (E835) * (E836) * (E837)</f>
        <v>0.10815581934000007</v>
      </c>
      <c r="F833" s="81">
        <f t="shared" si="208"/>
        <v>8.4862626940000019E-2</v>
      </c>
      <c r="G833" s="81">
        <f>1 - (G834) * (G835) * (G836) * (G837)</f>
        <v>6.1149587499999991E-2</v>
      </c>
      <c r="H833" s="81">
        <f t="shared" si="208"/>
        <v>7.3058874240000016E-2</v>
      </c>
      <c r="I833" s="82">
        <f t="shared" si="208"/>
        <v>0.50049999999999994</v>
      </c>
      <c r="J833" s="82">
        <f t="shared" si="208"/>
        <v>0.27992968750000002</v>
      </c>
      <c r="K833" s="82">
        <f t="shared" si="208"/>
        <v>0.30936446464000011</v>
      </c>
      <c r="L833" s="82">
        <f t="shared" si="208"/>
        <v>0.30936446464000011</v>
      </c>
      <c r="M833"/>
    </row>
    <row r="834" spans="1:13">
      <c r="A834" s="79" t="s">
        <v>655</v>
      </c>
      <c r="B834" s="138">
        <f>B833*0.15</f>
        <v>0.89999999999999991</v>
      </c>
      <c r="C834" s="138">
        <f>(100-D834)/100</f>
        <v>0.98499999999999999</v>
      </c>
      <c r="D834" s="138">
        <f>D833*0.15</f>
        <v>1.5</v>
      </c>
      <c r="E834" s="77">
        <v>0.98199999999999998</v>
      </c>
      <c r="F834" s="77">
        <v>0.98599999999999999</v>
      </c>
      <c r="G834" s="77">
        <v>0.99</v>
      </c>
      <c r="H834" s="77">
        <v>0.98799999999999999</v>
      </c>
      <c r="I834" s="77">
        <v>0.9</v>
      </c>
      <c r="J834" s="77">
        <v>0.95</v>
      </c>
      <c r="K834" s="77">
        <v>0.94399999999999995</v>
      </c>
      <c r="L834" s="77">
        <v>0.94399999999999995</v>
      </c>
      <c r="M834"/>
    </row>
    <row r="835" spans="1:13">
      <c r="A835" s="79" t="s">
        <v>656</v>
      </c>
      <c r="B835" s="138">
        <f>B833*0.4</f>
        <v>2.4000000000000004</v>
      </c>
      <c r="C835" s="138">
        <f>(100-D835)/100</f>
        <v>0.96</v>
      </c>
      <c r="D835" s="138">
        <f>D833*0.4</f>
        <v>4</v>
      </c>
      <c r="E835" s="77">
        <v>0.95499999999999996</v>
      </c>
      <c r="F835" s="77">
        <v>0.96499999999999997</v>
      </c>
      <c r="G835" s="77">
        <v>0.97499999999999998</v>
      </c>
      <c r="H835" s="77">
        <v>0.97</v>
      </c>
      <c r="I835" s="77">
        <v>0.75</v>
      </c>
      <c r="J835" s="77">
        <v>0.875</v>
      </c>
      <c r="K835" s="77">
        <v>0.86</v>
      </c>
      <c r="L835" s="77">
        <v>0.86</v>
      </c>
      <c r="M835"/>
    </row>
    <row r="836" spans="1:13">
      <c r="A836" s="79" t="s">
        <v>796</v>
      </c>
      <c r="B836" s="138">
        <f>B833*0.15</f>
        <v>0.89999999999999991</v>
      </c>
      <c r="C836" s="138">
        <f>(100-D836)/100</f>
        <v>0.98499999999999999</v>
      </c>
      <c r="D836" s="138">
        <f>D833*0.15</f>
        <v>1.5</v>
      </c>
      <c r="E836" s="77">
        <v>0.98650000000000004</v>
      </c>
      <c r="F836" s="77">
        <v>0.98950000000000005</v>
      </c>
      <c r="G836" s="77">
        <v>0.99250000000000005</v>
      </c>
      <c r="H836" s="77">
        <v>0.99099999999999999</v>
      </c>
      <c r="I836" s="77">
        <v>0.92500000000000004</v>
      </c>
      <c r="J836" s="77">
        <v>0.96250000000000002</v>
      </c>
      <c r="K836" s="77">
        <v>0.95799999999999996</v>
      </c>
      <c r="L836" s="77">
        <v>0.95799999999999996</v>
      </c>
      <c r="M836"/>
    </row>
    <row r="837" spans="1:13">
      <c r="A837" s="79" t="s">
        <v>658</v>
      </c>
      <c r="B837" s="138">
        <f>B833*0.3</f>
        <v>1.7999999999999998</v>
      </c>
      <c r="C837" s="138">
        <f>(100-D837)/100</f>
        <v>0.97</v>
      </c>
      <c r="D837" s="138">
        <f>D833*0.3</f>
        <v>3</v>
      </c>
      <c r="E837" s="77">
        <v>0.96399999999999997</v>
      </c>
      <c r="F837" s="77">
        <v>0.97199999999999998</v>
      </c>
      <c r="G837" s="77">
        <v>0.98</v>
      </c>
      <c r="H837" s="77">
        <v>0.97599999999999998</v>
      </c>
      <c r="I837" s="77">
        <v>0.8</v>
      </c>
      <c r="J837" s="77">
        <v>0.9</v>
      </c>
      <c r="K837" s="77">
        <v>0.88800000000000001</v>
      </c>
      <c r="L837" s="77">
        <v>0.88800000000000001</v>
      </c>
      <c r="M837"/>
    </row>
    <row r="838" spans="1:13">
      <c r="A838" s="55" t="s">
        <v>771</v>
      </c>
      <c r="B838" s="139">
        <v>6</v>
      </c>
      <c r="C838" s="139"/>
      <c r="D838" s="139">
        <v>10</v>
      </c>
      <c r="E838" s="81">
        <f t="shared" ref="E838:L838" si="209">1 - (E839) * (E840) * (E841)</f>
        <v>9.1808370000000084E-2</v>
      </c>
      <c r="F838" s="81">
        <f t="shared" si="209"/>
        <v>7.1868790000000016E-2</v>
      </c>
      <c r="G838" s="81">
        <f t="shared" si="209"/>
        <v>5.1666250000000025E-2</v>
      </c>
      <c r="H838" s="81">
        <f t="shared" si="209"/>
        <v>6.1800480000000046E-2</v>
      </c>
      <c r="I838" s="82">
        <f t="shared" si="209"/>
        <v>0.44499999999999995</v>
      </c>
      <c r="J838" s="82">
        <f t="shared" si="209"/>
        <v>0.24203125000000003</v>
      </c>
      <c r="K838" s="82">
        <f t="shared" si="209"/>
        <v>0.26839456000000006</v>
      </c>
      <c r="L838" s="82">
        <f t="shared" si="209"/>
        <v>0.26839456000000006</v>
      </c>
      <c r="M838"/>
    </row>
    <row r="839" spans="1:13">
      <c r="A839" s="79" t="s">
        <v>656</v>
      </c>
      <c r="B839" s="138">
        <f>B838*0.4</f>
        <v>2.4000000000000004</v>
      </c>
      <c r="C839" s="138">
        <f>(100-D839)/100</f>
        <v>0.98499999999999999</v>
      </c>
      <c r="D839" s="138">
        <f>D838*0.15</f>
        <v>1.5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0.75</v>
      </c>
      <c r="J839" s="77">
        <v>0.875</v>
      </c>
      <c r="K839" s="77">
        <v>0.86</v>
      </c>
      <c r="L839" s="77">
        <v>0.86</v>
      </c>
      <c r="M839"/>
    </row>
    <row r="840" spans="1:13">
      <c r="A840" s="79" t="s">
        <v>796</v>
      </c>
      <c r="B840" s="138">
        <f>B838*0.15</f>
        <v>0.89999999999999991</v>
      </c>
      <c r="C840" s="138">
        <f>(100-D840)/100</f>
        <v>0.96</v>
      </c>
      <c r="D840" s="138">
        <f>D838*0.4</f>
        <v>4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0.92500000000000004</v>
      </c>
      <c r="J840" s="77">
        <v>0.96250000000000002</v>
      </c>
      <c r="K840" s="77">
        <v>0.95799999999999996</v>
      </c>
      <c r="L840" s="77">
        <v>0.95799999999999996</v>
      </c>
      <c r="M840"/>
    </row>
    <row r="841" spans="1:13">
      <c r="A841" s="79" t="s">
        <v>658</v>
      </c>
      <c r="B841" s="138">
        <f>B838*0.3</f>
        <v>1.7999999999999998</v>
      </c>
      <c r="C841" s="138">
        <f>(100-D841)/100</f>
        <v>0.97</v>
      </c>
      <c r="D841" s="138">
        <f>D838*0.3</f>
        <v>3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</v>
      </c>
      <c r="J841" s="77">
        <v>0.9</v>
      </c>
      <c r="K841" s="77">
        <v>0.88800000000000001</v>
      </c>
      <c r="L841" s="77">
        <v>0.88800000000000001</v>
      </c>
      <c r="M841"/>
    </row>
    <row r="842" spans="1:13">
      <c r="A842" s="55" t="s">
        <v>772</v>
      </c>
      <c r="B842" s="139">
        <v>5</v>
      </c>
      <c r="C842" s="139"/>
      <c r="D842" s="139">
        <v>5</v>
      </c>
      <c r="E842" s="81">
        <f t="shared" ref="E842:L842" si="210">1 - (E843) * (E844) * (E845) * (E846)</f>
        <v>0.10815581934000007</v>
      </c>
      <c r="F842" s="81">
        <f t="shared" si="210"/>
        <v>8.4862626940000019E-2</v>
      </c>
      <c r="G842" s="81">
        <f>1 - (G843) * (G844) * (G845) * (G846)</f>
        <v>6.1149587499999991E-2</v>
      </c>
      <c r="H842" s="81">
        <f t="shared" si="210"/>
        <v>7.3058874240000016E-2</v>
      </c>
      <c r="I842" s="82">
        <f t="shared" si="210"/>
        <v>0.1755618375000001</v>
      </c>
      <c r="J842" s="82">
        <f t="shared" si="210"/>
        <v>0.1755618375000001</v>
      </c>
      <c r="K842" s="82">
        <f t="shared" si="210"/>
        <v>0.1755618375000001</v>
      </c>
      <c r="L842" s="82">
        <f t="shared" si="210"/>
        <v>0.1755618375000001</v>
      </c>
      <c r="M842"/>
    </row>
    <row r="843" spans="1:13">
      <c r="A843" s="79" t="s">
        <v>655</v>
      </c>
      <c r="B843" s="138">
        <f>B842*0.15</f>
        <v>0.75</v>
      </c>
      <c r="C843" s="138">
        <f>(100-D843)/100</f>
        <v>0.99250000000000005</v>
      </c>
      <c r="D843" s="138">
        <f>D842*0.15</f>
        <v>0.75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0.97</v>
      </c>
      <c r="J843" s="77">
        <v>0.97</v>
      </c>
      <c r="K843" s="77">
        <v>0.97</v>
      </c>
      <c r="L843" s="77">
        <v>0.97</v>
      </c>
      <c r="M843"/>
    </row>
    <row r="844" spans="1:13">
      <c r="A844" s="79" t="s">
        <v>656</v>
      </c>
      <c r="B844" s="138">
        <f>B842*0.4</f>
        <v>2</v>
      </c>
      <c r="C844" s="138">
        <f>(100-D844)/100</f>
        <v>0.98</v>
      </c>
      <c r="D844" s="138">
        <f>D842*0.4</f>
        <v>2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0.92500000000000004</v>
      </c>
      <c r="J844" s="77">
        <v>0.92500000000000004</v>
      </c>
      <c r="K844" s="77">
        <v>0.92500000000000004</v>
      </c>
      <c r="L844" s="77">
        <v>0.92500000000000004</v>
      </c>
      <c r="M844"/>
    </row>
    <row r="845" spans="1:13">
      <c r="A845" s="79" t="s">
        <v>796</v>
      </c>
      <c r="B845" s="138">
        <f>B842*0.15</f>
        <v>0.75</v>
      </c>
      <c r="C845" s="138">
        <f>(100-D845)/100</f>
        <v>0.99250000000000005</v>
      </c>
      <c r="D845" s="138">
        <f>D842*0.15</f>
        <v>0.75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0.97750000000000004</v>
      </c>
      <c r="J845" s="77">
        <v>0.97750000000000004</v>
      </c>
      <c r="K845" s="77">
        <v>0.97750000000000004</v>
      </c>
      <c r="L845" s="77">
        <v>0.97750000000000004</v>
      </c>
      <c r="M845"/>
    </row>
    <row r="846" spans="1:13">
      <c r="A846" s="79" t="s">
        <v>658</v>
      </c>
      <c r="B846" s="138">
        <f>B842*0.3</f>
        <v>1.5</v>
      </c>
      <c r="C846" s="138">
        <f>(100-D846)/100</f>
        <v>0.98499999999999999</v>
      </c>
      <c r="D846" s="138">
        <f>D842*0.3</f>
        <v>1.5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0.94</v>
      </c>
      <c r="J846" s="77">
        <v>0.94</v>
      </c>
      <c r="K846" s="77">
        <v>0.94</v>
      </c>
      <c r="L846" s="77">
        <v>0.94</v>
      </c>
      <c r="M846"/>
    </row>
    <row r="847" spans="1:13">
      <c r="A847" s="141" t="s">
        <v>773</v>
      </c>
      <c r="B847" s="139">
        <v>5</v>
      </c>
      <c r="C847" s="139"/>
      <c r="D847" s="139">
        <v>5</v>
      </c>
      <c r="E847" s="81">
        <f t="shared" ref="E847:L847" si="211">1 - (E848) * (E849)</f>
        <v>7.9380000000000117E-2</v>
      </c>
      <c r="F847" s="81">
        <f t="shared" si="211"/>
        <v>6.2020000000000075E-2</v>
      </c>
      <c r="G847" s="81">
        <f t="shared" si="211"/>
        <v>4.4499999999999984E-2</v>
      </c>
      <c r="H847" s="81">
        <f t="shared" si="211"/>
        <v>5.3279999999999994E-2</v>
      </c>
      <c r="I847" s="82">
        <f t="shared" si="211"/>
        <v>0.21250000000000002</v>
      </c>
      <c r="J847" s="82">
        <f t="shared" si="211"/>
        <v>0.21250000000000002</v>
      </c>
      <c r="K847" s="82">
        <f t="shared" si="211"/>
        <v>0.21250000000000002</v>
      </c>
      <c r="L847" s="82">
        <f t="shared" si="211"/>
        <v>0.23631999999999997</v>
      </c>
    </row>
    <row r="848" spans="1:13">
      <c r="A848" s="79" t="s">
        <v>656</v>
      </c>
      <c r="B848" s="138">
        <f>B847*0.4</f>
        <v>2</v>
      </c>
      <c r="C848" s="138">
        <f>(100-D848)/100</f>
        <v>0.98</v>
      </c>
      <c r="D848" s="138">
        <f>D847*0.4</f>
        <v>2</v>
      </c>
      <c r="E848" s="77">
        <v>0.95499999999999996</v>
      </c>
      <c r="F848" s="77">
        <v>0.96499999999999997</v>
      </c>
      <c r="G848" s="77">
        <v>0.97499999999999998</v>
      </c>
      <c r="H848" s="77">
        <v>0.97</v>
      </c>
      <c r="I848" s="77">
        <v>0.875</v>
      </c>
      <c r="J848" s="77">
        <v>0.875</v>
      </c>
      <c r="K848" s="77">
        <v>0.875</v>
      </c>
      <c r="L848" s="77">
        <v>0.86</v>
      </c>
    </row>
    <row r="849" spans="1:12">
      <c r="A849" s="79" t="s">
        <v>658</v>
      </c>
      <c r="B849" s="138">
        <f>B847*0.3</f>
        <v>1.5</v>
      </c>
      <c r="C849" s="138">
        <f>(100-D849)/100</f>
        <v>0.98499999999999999</v>
      </c>
      <c r="D849" s="138">
        <f>D847*0.3</f>
        <v>1.5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0.9</v>
      </c>
      <c r="J849" s="77">
        <v>0.9</v>
      </c>
      <c r="K849" s="77">
        <v>0.9</v>
      </c>
      <c r="L849" s="77">
        <v>0.88800000000000001</v>
      </c>
    </row>
    <row r="850" spans="1:12">
      <c r="A850" s="55" t="s">
        <v>774</v>
      </c>
      <c r="B850" s="139">
        <v>5</v>
      </c>
      <c r="C850" s="139"/>
      <c r="D850" s="139">
        <v>5</v>
      </c>
      <c r="E850" s="81">
        <f t="shared" ref="E850:L850" si="212">1 - (E851) * (E852)</f>
        <v>6.2190000000000079E-2</v>
      </c>
      <c r="F850" s="81">
        <f t="shared" si="212"/>
        <v>4.8510000000000053E-2</v>
      </c>
      <c r="G850" s="81">
        <f t="shared" si="212"/>
        <v>3.4750000000000059E-2</v>
      </c>
      <c r="H850" s="81">
        <f t="shared" si="212"/>
        <v>4.164000000000001E-2</v>
      </c>
      <c r="I850" s="82">
        <f t="shared" si="212"/>
        <v>0.1881600000000001</v>
      </c>
      <c r="J850" s="82">
        <f t="shared" si="212"/>
        <v>0.1881600000000001</v>
      </c>
      <c r="K850" s="82">
        <f t="shared" si="212"/>
        <v>0.22011000000000003</v>
      </c>
      <c r="L850" s="82">
        <f t="shared" si="212"/>
        <v>0.1881600000000001</v>
      </c>
    </row>
    <row r="851" spans="1:12">
      <c r="A851" s="79" t="s">
        <v>655</v>
      </c>
      <c r="B851" s="138">
        <f>B850*0.15</f>
        <v>0.75</v>
      </c>
      <c r="C851" s="138">
        <f>(100-D851)/100</f>
        <v>0.99250000000000005</v>
      </c>
      <c r="D851" s="138">
        <f>D850*0.15</f>
        <v>0.75</v>
      </c>
      <c r="E851" s="77">
        <v>0.98199999999999998</v>
      </c>
      <c r="F851" s="77">
        <v>0.98599999999999999</v>
      </c>
      <c r="G851" s="77">
        <v>0.99</v>
      </c>
      <c r="H851" s="77">
        <v>0.98799999999999999</v>
      </c>
      <c r="I851" s="77">
        <v>0.94399999999999995</v>
      </c>
      <c r="J851" s="77">
        <v>0.94399999999999995</v>
      </c>
      <c r="K851" s="77">
        <v>0.93400000000000005</v>
      </c>
      <c r="L851" s="77">
        <v>0.94399999999999995</v>
      </c>
    </row>
    <row r="852" spans="1:12">
      <c r="A852" s="79" t="s">
        <v>656</v>
      </c>
      <c r="B852" s="138">
        <f>B850*0.4</f>
        <v>2</v>
      </c>
      <c r="C852" s="138">
        <f>(100-D852)/100</f>
        <v>0.98</v>
      </c>
      <c r="D852" s="138">
        <f>D850*0.4</f>
        <v>2</v>
      </c>
      <c r="E852" s="77">
        <v>0.95499999999999996</v>
      </c>
      <c r="F852" s="77">
        <v>0.96499999999999997</v>
      </c>
      <c r="G852" s="77">
        <v>0.97499999999999998</v>
      </c>
      <c r="H852" s="77">
        <v>0.97</v>
      </c>
      <c r="I852" s="77">
        <v>0.86</v>
      </c>
      <c r="J852" s="77">
        <v>0.86</v>
      </c>
      <c r="K852" s="77">
        <v>0.83499999999999996</v>
      </c>
      <c r="L852" s="77">
        <v>0.86</v>
      </c>
    </row>
    <row r="853" spans="1:1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</sheetData>
  <mergeCells count="6">
    <mergeCell ref="A707:L707"/>
    <mergeCell ref="A2:L2"/>
    <mergeCell ref="A143:L143"/>
    <mergeCell ref="A224:L224"/>
    <mergeCell ref="A347:L347"/>
    <mergeCell ref="A506:L5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835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835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835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609</v>
      </c>
      <c r="B1" s="30">
        <v>1.2</v>
      </c>
    </row>
    <row r="2" spans="1:18">
      <c r="A2" s="29" t="s">
        <v>610</v>
      </c>
      <c r="B2" s="30">
        <v>1.2</v>
      </c>
    </row>
    <row r="3" spans="1:18">
      <c r="A3" s="29" t="s">
        <v>611</v>
      </c>
      <c r="B3" s="30">
        <v>1.2</v>
      </c>
    </row>
    <row r="4" spans="1:18">
      <c r="A4" s="29" t="s">
        <v>613</v>
      </c>
      <c r="B4" s="30">
        <v>1.2</v>
      </c>
    </row>
    <row r="5" spans="1:18">
      <c r="A5" s="29" t="s">
        <v>612</v>
      </c>
      <c r="B5" s="30">
        <v>1.2</v>
      </c>
    </row>
    <row r="6" spans="1:18">
      <c r="A6" s="43" t="s">
        <v>595</v>
      </c>
      <c r="B6" s="44">
        <v>1.2</v>
      </c>
    </row>
    <row r="7" spans="1:18">
      <c r="A7" s="153" t="s">
        <v>599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8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  <c r="R8" s="19" t="s">
        <v>596</v>
      </c>
    </row>
    <row r="9" spans="1:18">
      <c r="A9" s="16" t="s">
        <v>463</v>
      </c>
      <c r="B9" s="35" t="s">
        <v>599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618</v>
      </c>
    </row>
    <row r="10" spans="1:18">
      <c r="A10" s="16" t="s">
        <v>464</v>
      </c>
      <c r="B10" s="35" t="s">
        <v>599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618</v>
      </c>
    </row>
    <row r="11" spans="1:18">
      <c r="A11" s="16" t="s">
        <v>467</v>
      </c>
      <c r="B11" s="35" t="s">
        <v>599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618</v>
      </c>
      <c r="R11" t="s">
        <v>630</v>
      </c>
    </row>
    <row r="12" spans="1:18">
      <c r="A12" s="16" t="s">
        <v>468</v>
      </c>
      <c r="B12" s="35" t="s">
        <v>599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618</v>
      </c>
    </row>
    <row r="13" spans="1:18">
      <c r="A13" s="16" t="s">
        <v>471</v>
      </c>
      <c r="B13" s="35" t="s">
        <v>599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619</v>
      </c>
    </row>
    <row r="14" spans="1:18">
      <c r="A14" s="16" t="s">
        <v>473</v>
      </c>
      <c r="B14" s="35" t="s">
        <v>599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618</v>
      </c>
    </row>
    <row r="15" spans="1:18">
      <c r="A15" s="16" t="s">
        <v>474</v>
      </c>
      <c r="B15" s="35" t="s">
        <v>599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618</v>
      </c>
      <c r="R15" t="s">
        <v>644</v>
      </c>
    </row>
    <row r="16" spans="1:18">
      <c r="A16" s="16" t="s">
        <v>475</v>
      </c>
      <c r="B16" s="35" t="s">
        <v>599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621</v>
      </c>
    </row>
    <row r="17" spans="1:18">
      <c r="A17" s="16" t="s">
        <v>476</v>
      </c>
      <c r="B17" s="35" t="s">
        <v>599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618</v>
      </c>
      <c r="R17" t="s">
        <v>640</v>
      </c>
    </row>
    <row r="18" spans="1:18">
      <c r="A18" s="16" t="s">
        <v>477</v>
      </c>
      <c r="B18" s="35" t="s">
        <v>599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618</v>
      </c>
    </row>
    <row r="19" spans="1:18">
      <c r="A19" s="16" t="s">
        <v>478</v>
      </c>
      <c r="B19" s="35" t="s">
        <v>599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619</v>
      </c>
    </row>
    <row r="20" spans="1:18">
      <c r="A20" s="16" t="s">
        <v>479</v>
      </c>
      <c r="B20" s="35" t="s">
        <v>599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618</v>
      </c>
    </row>
    <row r="21" spans="1:18">
      <c r="A21" s="16" t="s">
        <v>480</v>
      </c>
      <c r="B21" s="35" t="s">
        <v>599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618</v>
      </c>
      <c r="R21" t="s">
        <v>641</v>
      </c>
    </row>
    <row r="22" spans="1:18">
      <c r="A22" s="16" t="s">
        <v>481</v>
      </c>
      <c r="B22" s="35" t="s">
        <v>599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621</v>
      </c>
      <c r="R22" t="s">
        <v>630</v>
      </c>
    </row>
    <row r="23" spans="1:18">
      <c r="A23" s="16" t="s">
        <v>482</v>
      </c>
      <c r="B23" s="35" t="s">
        <v>599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618</v>
      </c>
      <c r="R23" t="s">
        <v>632</v>
      </c>
    </row>
    <row r="24" spans="1:18">
      <c r="A24" s="16" t="s">
        <v>483</v>
      </c>
      <c r="B24" s="35" t="s">
        <v>599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622</v>
      </c>
    </row>
    <row r="25" spans="1:18">
      <c r="A25" s="16" t="s">
        <v>484</v>
      </c>
      <c r="B25" s="35" t="s">
        <v>599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618</v>
      </c>
      <c r="R25" t="s">
        <v>631</v>
      </c>
    </row>
    <row r="26" spans="1:18">
      <c r="A26" s="27" t="s">
        <v>527</v>
      </c>
      <c r="B26" s="35" t="s">
        <v>599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622</v>
      </c>
      <c r="R26" t="s">
        <v>642</v>
      </c>
    </row>
    <row r="27" spans="1:18">
      <c r="A27" s="25" t="s">
        <v>485</v>
      </c>
      <c r="B27" s="35" t="s">
        <v>599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622</v>
      </c>
      <c r="R27" t="s">
        <v>643</v>
      </c>
    </row>
    <row r="28" spans="1:18">
      <c r="A28" s="25" t="s">
        <v>488</v>
      </c>
      <c r="B28" s="36" t="s">
        <v>599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600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8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9" t="s">
        <v>620</v>
      </c>
      <c r="R31" s="19" t="s">
        <v>596</v>
      </c>
    </row>
    <row r="32" spans="1:18">
      <c r="A32" s="16" t="s">
        <v>465</v>
      </c>
      <c r="B32" s="37" t="s">
        <v>600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618</v>
      </c>
    </row>
    <row r="33" spans="1:18">
      <c r="A33" s="16" t="s">
        <v>466</v>
      </c>
      <c r="B33" s="37" t="s">
        <v>600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618</v>
      </c>
    </row>
    <row r="34" spans="1:18">
      <c r="A34" s="16" t="s">
        <v>469</v>
      </c>
      <c r="B34" s="37" t="s">
        <v>600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618</v>
      </c>
    </row>
    <row r="35" spans="1:18">
      <c r="A35" s="16" t="s">
        <v>487</v>
      </c>
      <c r="B35" s="37" t="s">
        <v>600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621</v>
      </c>
    </row>
    <row r="36" spans="1:18">
      <c r="A36" s="16" t="s">
        <v>489</v>
      </c>
      <c r="B36" s="37" t="s">
        <v>600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618</v>
      </c>
    </row>
    <row r="37" spans="1:18">
      <c r="A37" s="16" t="s">
        <v>490</v>
      </c>
      <c r="B37" s="37" t="s">
        <v>600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618</v>
      </c>
    </row>
    <row r="38" spans="1:18">
      <c r="A38" s="16" t="s">
        <v>492</v>
      </c>
      <c r="B38" s="37" t="s">
        <v>600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618</v>
      </c>
      <c r="R38" t="s">
        <v>637</v>
      </c>
    </row>
    <row r="39" spans="1:18">
      <c r="A39" s="16" t="s">
        <v>496</v>
      </c>
      <c r="B39" s="37" t="s">
        <v>600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619</v>
      </c>
    </row>
    <row r="40" spans="1:18">
      <c r="A40" s="16" t="s">
        <v>497</v>
      </c>
      <c r="B40" s="37" t="s">
        <v>600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624</v>
      </c>
    </row>
    <row r="41" spans="1:18">
      <c r="A41" s="16" t="s">
        <v>498</v>
      </c>
      <c r="B41" s="37" t="s">
        <v>600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618</v>
      </c>
    </row>
    <row r="42" spans="1:18">
      <c r="A42" s="16" t="s">
        <v>499</v>
      </c>
      <c r="B42" s="37" t="s">
        <v>600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618</v>
      </c>
      <c r="R42" t="s">
        <v>634</v>
      </c>
    </row>
    <row r="43" spans="1:18">
      <c r="A43" s="16" t="s">
        <v>502</v>
      </c>
      <c r="B43" s="37" t="s">
        <v>600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621</v>
      </c>
      <c r="R43" t="s">
        <v>633</v>
      </c>
    </row>
    <row r="44" spans="1:18">
      <c r="A44" s="16" t="s">
        <v>504</v>
      </c>
      <c r="B44" s="37" t="s">
        <v>600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618</v>
      </c>
    </row>
    <row r="45" spans="1:18">
      <c r="A45" s="16" t="s">
        <v>506</v>
      </c>
      <c r="B45" s="37" t="s">
        <v>600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618</v>
      </c>
    </row>
    <row r="46" spans="1:18">
      <c r="A46" s="16" t="s">
        <v>507</v>
      </c>
      <c r="B46" s="37" t="s">
        <v>600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621</v>
      </c>
    </row>
    <row r="47" spans="1:18">
      <c r="A47" s="16" t="s">
        <v>508</v>
      </c>
      <c r="B47" s="37" t="s">
        <v>600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621</v>
      </c>
      <c r="R47" t="s">
        <v>645</v>
      </c>
    </row>
    <row r="48" spans="1:18">
      <c r="A48" s="16" t="s">
        <v>510</v>
      </c>
      <c r="B48" s="37" t="s">
        <v>600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619</v>
      </c>
      <c r="R48" t="s">
        <v>636</v>
      </c>
    </row>
    <row r="49" spans="1:18">
      <c r="A49" s="16" t="s">
        <v>512</v>
      </c>
      <c r="B49" s="37" t="s">
        <v>600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621</v>
      </c>
      <c r="R49" t="s">
        <v>646</v>
      </c>
    </row>
    <row r="50" spans="1:18">
      <c r="A50" s="16" t="s">
        <v>470</v>
      </c>
      <c r="B50" s="37" t="s">
        <v>600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618</v>
      </c>
    </row>
    <row r="51" spans="1:18">
      <c r="A51" s="16" t="s">
        <v>869</v>
      </c>
      <c r="B51" s="37" t="s">
        <v>600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619</v>
      </c>
    </row>
    <row r="52" spans="1:18">
      <c r="A52" s="16" t="s">
        <v>870</v>
      </c>
      <c r="B52" s="37" t="s">
        <v>600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619</v>
      </c>
    </row>
    <row r="53" spans="1:18">
      <c r="A53" s="25" t="s">
        <v>491</v>
      </c>
      <c r="B53" s="37" t="s">
        <v>600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621</v>
      </c>
    </row>
    <row r="54" spans="1:18">
      <c r="A54" s="25" t="s">
        <v>493</v>
      </c>
      <c r="B54" s="37" t="s">
        <v>600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618</v>
      </c>
      <c r="R54" t="s">
        <v>638</v>
      </c>
    </row>
    <row r="55" spans="1:18">
      <c r="A55" s="25" t="s">
        <v>494</v>
      </c>
      <c r="B55" s="37" t="s">
        <v>600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618</v>
      </c>
    </row>
    <row r="56" spans="1:18">
      <c r="A56" s="25" t="s">
        <v>495</v>
      </c>
      <c r="B56" s="37" t="s">
        <v>600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618</v>
      </c>
    </row>
    <row r="57" spans="1:18">
      <c r="A57" s="25" t="s">
        <v>500</v>
      </c>
      <c r="B57" s="37" t="s">
        <v>600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618</v>
      </c>
      <c r="R57" t="s">
        <v>638</v>
      </c>
    </row>
    <row r="58" spans="1:18">
      <c r="A58" s="25" t="s">
        <v>501</v>
      </c>
      <c r="B58" s="37" t="s">
        <v>600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618</v>
      </c>
      <c r="R58" t="s">
        <v>637</v>
      </c>
    </row>
    <row r="59" spans="1:18">
      <c r="A59" s="25" t="s">
        <v>503</v>
      </c>
      <c r="B59" s="37" t="s">
        <v>600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618</v>
      </c>
    </row>
    <row r="60" spans="1:18">
      <c r="A60" s="25" t="s">
        <v>505</v>
      </c>
      <c r="B60" s="37" t="s">
        <v>600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622</v>
      </c>
      <c r="R60" t="s">
        <v>647</v>
      </c>
    </row>
    <row r="61" spans="1:18">
      <c r="A61" s="25" t="s">
        <v>509</v>
      </c>
      <c r="B61" s="37" t="s">
        <v>600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618</v>
      </c>
      <c r="R61" t="s">
        <v>635</v>
      </c>
    </row>
    <row r="62" spans="1:18">
      <c r="A62" s="25" t="s">
        <v>511</v>
      </c>
      <c r="B62" s="37" t="s">
        <v>600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621</v>
      </c>
      <c r="R62" t="s">
        <v>638</v>
      </c>
    </row>
    <row r="63" spans="1:18">
      <c r="A63" s="25" t="s">
        <v>513</v>
      </c>
      <c r="B63" s="37" t="s">
        <v>600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621</v>
      </c>
    </row>
    <row r="64" spans="1:18">
      <c r="A64" s="27" t="s">
        <v>565</v>
      </c>
      <c r="B64" s="37" t="s">
        <v>600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618</v>
      </c>
    </row>
    <row r="65" spans="1:18">
      <c r="A65" s="27" t="s">
        <v>566</v>
      </c>
      <c r="B65" s="37" t="s">
        <v>600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622</v>
      </c>
      <c r="R65" t="s">
        <v>645</v>
      </c>
    </row>
    <row r="66" spans="1:18">
      <c r="A66" s="27" t="s">
        <v>567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619</v>
      </c>
      <c r="R66" t="s">
        <v>648</v>
      </c>
    </row>
    <row r="67" spans="1:18">
      <c r="A67" s="27" t="s">
        <v>590</v>
      </c>
      <c r="B67" s="37" t="s">
        <v>600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622</v>
      </c>
      <c r="R67" t="s">
        <v>649</v>
      </c>
    </row>
    <row r="68" spans="1:18">
      <c r="A68" s="27" t="s">
        <v>591</v>
      </c>
      <c r="B68" s="37" t="s">
        <v>600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618</v>
      </c>
    </row>
    <row r="69" spans="1:18">
      <c r="A69" s="27" t="s">
        <v>593</v>
      </c>
      <c r="B69" s="38" t="s">
        <v>600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621</v>
      </c>
    </row>
    <row r="70" spans="1:18">
      <c r="A70" s="27" t="s">
        <v>867</v>
      </c>
      <c r="B70" s="37" t="s">
        <v>600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619</v>
      </c>
    </row>
    <row r="71" spans="1:18">
      <c r="A71" s="27" t="s">
        <v>868</v>
      </c>
      <c r="B71" s="37" t="s">
        <v>600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618</v>
      </c>
      <c r="R71" s="19" t="s">
        <v>596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601</v>
      </c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55"/>
    </row>
    <row r="74" spans="1:18">
      <c r="A74" s="28" t="s">
        <v>0</v>
      </c>
      <c r="B74" s="18" t="s">
        <v>597</v>
      </c>
      <c r="C74" s="18" t="s">
        <v>598</v>
      </c>
      <c r="D74" s="24" t="s">
        <v>604</v>
      </c>
      <c r="E74" s="24" t="s">
        <v>605</v>
      </c>
      <c r="F74" s="24" t="s">
        <v>606</v>
      </c>
      <c r="G74" s="24" t="s">
        <v>603</v>
      </c>
      <c r="H74" s="24" t="s">
        <v>4</v>
      </c>
      <c r="I74" s="19" t="s">
        <v>607</v>
      </c>
      <c r="J74" s="19" t="s">
        <v>608</v>
      </c>
      <c r="K74" s="24" t="s">
        <v>604</v>
      </c>
      <c r="L74" s="24" t="s">
        <v>605</v>
      </c>
      <c r="M74" s="24" t="s">
        <v>606</v>
      </c>
      <c r="N74" s="24" t="s">
        <v>603</v>
      </c>
      <c r="O74" s="24" t="s">
        <v>4</v>
      </c>
      <c r="P74" s="19" t="s">
        <v>607</v>
      </c>
      <c r="Q74" s="19" t="s">
        <v>620</v>
      </c>
    </row>
    <row r="75" spans="1:18">
      <c r="A75" s="16" t="s">
        <v>515</v>
      </c>
      <c r="B75" s="37" t="s">
        <v>601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619</v>
      </c>
      <c r="R75" t="s">
        <v>636</v>
      </c>
    </row>
    <row r="76" spans="1:18">
      <c r="A76" s="16" t="s">
        <v>516</v>
      </c>
      <c r="B76" s="37" t="s">
        <v>601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619</v>
      </c>
    </row>
    <row r="77" spans="1:18">
      <c r="A77" s="16" t="s">
        <v>521</v>
      </c>
      <c r="B77" s="37" t="s">
        <v>601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619</v>
      </c>
      <c r="R77" t="s">
        <v>645</v>
      </c>
    </row>
    <row r="78" spans="1:18">
      <c r="A78" s="16" t="s">
        <v>523</v>
      </c>
      <c r="B78" s="37" t="s">
        <v>601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619</v>
      </c>
    </row>
    <row r="79" spans="1:18">
      <c r="A79" s="16" t="s">
        <v>353</v>
      </c>
      <c r="B79" s="37" t="s">
        <v>601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625</v>
      </c>
    </row>
    <row r="80" spans="1:18">
      <c r="A80" s="16" t="s">
        <v>526</v>
      </c>
      <c r="B80" s="37" t="s">
        <v>601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619</v>
      </c>
    </row>
    <row r="81" spans="1:18">
      <c r="A81" s="16" t="s">
        <v>317</v>
      </c>
      <c r="B81" s="37" t="s">
        <v>601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625</v>
      </c>
      <c r="R81" t="s">
        <v>638</v>
      </c>
    </row>
    <row r="82" spans="1:18">
      <c r="A82" s="16" t="s">
        <v>234</v>
      </c>
      <c r="B82" s="37" t="s">
        <v>601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626</v>
      </c>
    </row>
    <row r="83" spans="1:18">
      <c r="A83" s="25" t="s">
        <v>472</v>
      </c>
      <c r="B83" s="37" t="s">
        <v>601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628</v>
      </c>
    </row>
    <row r="84" spans="1:18">
      <c r="A84" s="25" t="s">
        <v>486</v>
      </c>
      <c r="B84" s="37" t="s">
        <v>601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621</v>
      </c>
    </row>
    <row r="85" spans="1:18">
      <c r="A85" s="25" t="s">
        <v>514</v>
      </c>
      <c r="B85" s="37" t="s">
        <v>601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629</v>
      </c>
      <c r="R85" t="s">
        <v>651</v>
      </c>
    </row>
    <row r="86" spans="1:18">
      <c r="A86" s="25" t="s">
        <v>517</v>
      </c>
      <c r="B86" s="37" t="s">
        <v>601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619</v>
      </c>
      <c r="R86" t="s">
        <v>641</v>
      </c>
    </row>
    <row r="87" spans="1:18">
      <c r="A87" s="25" t="s">
        <v>518</v>
      </c>
      <c r="B87" s="37" t="s">
        <v>601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627</v>
      </c>
      <c r="R87" t="s">
        <v>640</v>
      </c>
    </row>
    <row r="88" spans="1:18">
      <c r="A88" s="25" t="s">
        <v>519</v>
      </c>
      <c r="B88" s="37" t="s">
        <v>601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621</v>
      </c>
      <c r="R88" t="s">
        <v>639</v>
      </c>
    </row>
    <row r="89" spans="1:18">
      <c r="A89" s="25" t="s">
        <v>520</v>
      </c>
      <c r="B89" s="37" t="s">
        <v>601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619</v>
      </c>
    </row>
    <row r="90" spans="1:18">
      <c r="A90" s="25" t="s">
        <v>522</v>
      </c>
      <c r="B90" s="37" t="s">
        <v>601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621</v>
      </c>
    </row>
    <row r="91" spans="1:18">
      <c r="A91" s="25" t="s">
        <v>524</v>
      </c>
      <c r="B91" s="37" t="s">
        <v>601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619</v>
      </c>
    </row>
    <row r="92" spans="1:18">
      <c r="A92" s="25" t="s">
        <v>525</v>
      </c>
      <c r="B92" s="37" t="s">
        <v>601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621</v>
      </c>
      <c r="R92" t="s">
        <v>638</v>
      </c>
    </row>
    <row r="93" spans="1:18">
      <c r="A93" s="27" t="s">
        <v>568</v>
      </c>
      <c r="B93" s="37" t="s">
        <v>601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619</v>
      </c>
      <c r="R93" t="s">
        <v>650</v>
      </c>
    </row>
    <row r="94" spans="1:18">
      <c r="A94" s="27" t="s">
        <v>569</v>
      </c>
      <c r="B94" s="37" t="s">
        <v>601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621</v>
      </c>
    </row>
    <row r="95" spans="1:18">
      <c r="A95" s="27" t="s">
        <v>589</v>
      </c>
      <c r="B95" s="37" t="s">
        <v>601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621</v>
      </c>
    </row>
    <row r="96" spans="1:18">
      <c r="A96" s="27" t="s">
        <v>592</v>
      </c>
      <c r="B96" s="37" t="s">
        <v>601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619</v>
      </c>
    </row>
    <row r="97" spans="1:17">
      <c r="A97" s="27" t="s">
        <v>594</v>
      </c>
      <c r="B97" s="38" t="s">
        <v>601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619</v>
      </c>
    </row>
    <row r="98" spans="1:17">
      <c r="A98" s="27" t="s">
        <v>994</v>
      </c>
      <c r="B98" s="38" t="s">
        <v>601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609</v>
      </c>
      <c r="B1" s="30">
        <v>1.1000000000000001</v>
      </c>
    </row>
    <row r="2" spans="1:17">
      <c r="A2" s="29" t="s">
        <v>610</v>
      </c>
      <c r="B2" s="30">
        <v>1.1000000000000001</v>
      </c>
    </row>
    <row r="3" spans="1:17">
      <c r="A3" s="29" t="s">
        <v>611</v>
      </c>
      <c r="B3" s="30">
        <v>1.1000000000000001</v>
      </c>
    </row>
    <row r="4" spans="1:17">
      <c r="A4" s="29" t="s">
        <v>613</v>
      </c>
      <c r="B4" s="30">
        <v>1.1000000000000001</v>
      </c>
    </row>
    <row r="5" spans="1:17">
      <c r="A5" s="29" t="s">
        <v>612</v>
      </c>
      <c r="B5" s="30">
        <v>1.1000000000000001</v>
      </c>
    </row>
    <row r="6" spans="1:17">
      <c r="A6" s="43" t="s">
        <v>595</v>
      </c>
      <c r="B6" s="44">
        <v>1.1000000000000001</v>
      </c>
    </row>
    <row r="7" spans="1:17">
      <c r="A7" s="153" t="s">
        <v>599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7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</row>
    <row r="9" spans="1:17">
      <c r="A9" s="16" t="s">
        <v>463</v>
      </c>
      <c r="B9" s="35" t="s">
        <v>599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618</v>
      </c>
    </row>
    <row r="10" spans="1:17">
      <c r="A10" s="16" t="s">
        <v>464</v>
      </c>
      <c r="B10" s="35" t="s">
        <v>599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618</v>
      </c>
    </row>
    <row r="11" spans="1:17">
      <c r="A11" s="16" t="s">
        <v>467</v>
      </c>
      <c r="B11" s="35" t="s">
        <v>599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618</v>
      </c>
    </row>
    <row r="12" spans="1:17">
      <c r="A12" s="16" t="s">
        <v>468</v>
      </c>
      <c r="B12" s="35" t="s">
        <v>599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618</v>
      </c>
    </row>
    <row r="13" spans="1:17">
      <c r="A13" s="16" t="s">
        <v>471</v>
      </c>
      <c r="B13" s="35" t="s">
        <v>599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619</v>
      </c>
    </row>
    <row r="14" spans="1:17">
      <c r="A14" s="16" t="s">
        <v>473</v>
      </c>
      <c r="B14" s="35" t="s">
        <v>599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618</v>
      </c>
    </row>
    <row r="15" spans="1:17">
      <c r="A15" s="16" t="s">
        <v>474</v>
      </c>
      <c r="B15" s="35" t="s">
        <v>599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618</v>
      </c>
    </row>
    <row r="16" spans="1:17">
      <c r="A16" s="16" t="s">
        <v>475</v>
      </c>
      <c r="B16" s="35" t="s">
        <v>599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621</v>
      </c>
    </row>
    <row r="17" spans="1:17">
      <c r="A17" s="16" t="s">
        <v>476</v>
      </c>
      <c r="B17" s="35" t="s">
        <v>599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618</v>
      </c>
    </row>
    <row r="18" spans="1:17">
      <c r="A18" s="16" t="s">
        <v>477</v>
      </c>
      <c r="B18" s="35" t="s">
        <v>599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618</v>
      </c>
    </row>
    <row r="19" spans="1:17">
      <c r="A19" s="16" t="s">
        <v>478</v>
      </c>
      <c r="B19" s="35" t="s">
        <v>599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619</v>
      </c>
    </row>
    <row r="20" spans="1:17">
      <c r="A20" s="16" t="s">
        <v>479</v>
      </c>
      <c r="B20" s="35" t="s">
        <v>599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618</v>
      </c>
    </row>
    <row r="21" spans="1:17">
      <c r="A21" s="16" t="s">
        <v>480</v>
      </c>
      <c r="B21" s="35" t="s">
        <v>599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618</v>
      </c>
    </row>
    <row r="22" spans="1:17">
      <c r="A22" s="16" t="s">
        <v>481</v>
      </c>
      <c r="B22" s="35" t="s">
        <v>599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621</v>
      </c>
    </row>
    <row r="23" spans="1:17">
      <c r="A23" s="16" t="s">
        <v>482</v>
      </c>
      <c r="B23" s="35" t="s">
        <v>599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618</v>
      </c>
    </row>
    <row r="24" spans="1:17">
      <c r="A24" s="16" t="s">
        <v>483</v>
      </c>
      <c r="B24" s="35" t="s">
        <v>599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622</v>
      </c>
    </row>
    <row r="25" spans="1:17">
      <c r="A25" s="16" t="s">
        <v>484</v>
      </c>
      <c r="B25" s="35" t="s">
        <v>599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618</v>
      </c>
    </row>
    <row r="26" spans="1:17">
      <c r="A26" s="27" t="s">
        <v>527</v>
      </c>
      <c r="B26" s="35" t="s">
        <v>599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622</v>
      </c>
    </row>
    <row r="27" spans="1:17">
      <c r="A27" s="25" t="s">
        <v>485</v>
      </c>
      <c r="B27" s="35" t="s">
        <v>599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622</v>
      </c>
    </row>
    <row r="28" spans="1:17">
      <c r="A28" s="25" t="s">
        <v>488</v>
      </c>
      <c r="B28" s="36" t="s">
        <v>599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623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600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7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8" t="s">
        <v>596</v>
      </c>
    </row>
    <row r="32" spans="1:17">
      <c r="A32" s="16" t="s">
        <v>465</v>
      </c>
      <c r="B32" s="37" t="s">
        <v>600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618</v>
      </c>
    </row>
    <row r="33" spans="1:17">
      <c r="A33" s="16" t="s">
        <v>466</v>
      </c>
      <c r="B33" s="37" t="s">
        <v>600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618</v>
      </c>
    </row>
    <row r="34" spans="1:17">
      <c r="A34" s="16" t="s">
        <v>469</v>
      </c>
      <c r="B34" s="37" t="s">
        <v>600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618</v>
      </c>
    </row>
    <row r="35" spans="1:17">
      <c r="A35" s="16" t="s">
        <v>487</v>
      </c>
      <c r="B35" s="37" t="s">
        <v>600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621</v>
      </c>
    </row>
    <row r="36" spans="1:17">
      <c r="A36" s="16" t="s">
        <v>489</v>
      </c>
      <c r="B36" s="37" t="s">
        <v>600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618</v>
      </c>
    </row>
    <row r="37" spans="1:17">
      <c r="A37" s="16" t="s">
        <v>490</v>
      </c>
      <c r="B37" s="37" t="s">
        <v>600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618</v>
      </c>
    </row>
    <row r="38" spans="1:17">
      <c r="A38" s="16" t="s">
        <v>492</v>
      </c>
      <c r="B38" s="37" t="s">
        <v>600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618</v>
      </c>
    </row>
    <row r="39" spans="1:17">
      <c r="A39" s="16" t="s">
        <v>496</v>
      </c>
      <c r="B39" s="37" t="s">
        <v>600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619</v>
      </c>
    </row>
    <row r="40" spans="1:17">
      <c r="A40" s="16" t="s">
        <v>497</v>
      </c>
      <c r="B40" s="37" t="s">
        <v>600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624</v>
      </c>
    </row>
    <row r="41" spans="1:17">
      <c r="A41" s="16" t="s">
        <v>498</v>
      </c>
      <c r="B41" s="37" t="s">
        <v>600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618</v>
      </c>
    </row>
    <row r="42" spans="1:17">
      <c r="A42" s="16" t="s">
        <v>499</v>
      </c>
      <c r="B42" s="37" t="s">
        <v>600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618</v>
      </c>
    </row>
    <row r="43" spans="1:17">
      <c r="A43" s="16" t="s">
        <v>502</v>
      </c>
      <c r="B43" s="37" t="s">
        <v>600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621</v>
      </c>
    </row>
    <row r="44" spans="1:17">
      <c r="A44" s="16" t="s">
        <v>504</v>
      </c>
      <c r="B44" s="37" t="s">
        <v>600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618</v>
      </c>
    </row>
    <row r="45" spans="1:17">
      <c r="A45" s="16" t="s">
        <v>506</v>
      </c>
      <c r="B45" s="37" t="s">
        <v>600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618</v>
      </c>
    </row>
    <row r="46" spans="1:17">
      <c r="A46" s="16" t="s">
        <v>507</v>
      </c>
      <c r="B46" s="37" t="s">
        <v>600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621</v>
      </c>
    </row>
    <row r="47" spans="1:17">
      <c r="A47" s="16" t="s">
        <v>508</v>
      </c>
      <c r="B47" s="37" t="s">
        <v>600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621</v>
      </c>
    </row>
    <row r="48" spans="1:17">
      <c r="A48" s="16" t="s">
        <v>510</v>
      </c>
      <c r="B48" s="37" t="s">
        <v>600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619</v>
      </c>
    </row>
    <row r="49" spans="1:17">
      <c r="A49" s="16" t="s">
        <v>512</v>
      </c>
      <c r="B49" s="37" t="s">
        <v>600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621</v>
      </c>
    </row>
    <row r="50" spans="1:17">
      <c r="A50" s="16" t="s">
        <v>470</v>
      </c>
      <c r="B50" s="37" t="s">
        <v>600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618</v>
      </c>
    </row>
    <row r="51" spans="1:17">
      <c r="A51" s="25" t="s">
        <v>491</v>
      </c>
      <c r="B51" s="37" t="s">
        <v>600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621</v>
      </c>
    </row>
    <row r="52" spans="1:17">
      <c r="A52" s="25" t="s">
        <v>493</v>
      </c>
      <c r="B52" s="37" t="s">
        <v>600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618</v>
      </c>
    </row>
    <row r="53" spans="1:17">
      <c r="A53" s="25" t="s">
        <v>494</v>
      </c>
      <c r="B53" s="37" t="s">
        <v>600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618</v>
      </c>
    </row>
    <row r="54" spans="1:17">
      <c r="A54" s="25" t="s">
        <v>495</v>
      </c>
      <c r="B54" s="37" t="s">
        <v>600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618</v>
      </c>
    </row>
    <row r="55" spans="1:17">
      <c r="A55" s="25" t="s">
        <v>500</v>
      </c>
      <c r="B55" s="37" t="s">
        <v>600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618</v>
      </c>
    </row>
    <row r="56" spans="1:17">
      <c r="A56" s="25" t="s">
        <v>501</v>
      </c>
      <c r="B56" s="37" t="s">
        <v>600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618</v>
      </c>
    </row>
    <row r="57" spans="1:17">
      <c r="A57" s="25" t="s">
        <v>503</v>
      </c>
      <c r="B57" s="37" t="s">
        <v>600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618</v>
      </c>
    </row>
    <row r="58" spans="1:17">
      <c r="A58" s="25" t="s">
        <v>505</v>
      </c>
      <c r="B58" s="37" t="s">
        <v>600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622</v>
      </c>
    </row>
    <row r="59" spans="1:17">
      <c r="A59" s="25" t="s">
        <v>509</v>
      </c>
      <c r="B59" s="37" t="s">
        <v>600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618</v>
      </c>
    </row>
    <row r="60" spans="1:17">
      <c r="A60" s="25" t="s">
        <v>511</v>
      </c>
      <c r="B60" s="37" t="s">
        <v>600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621</v>
      </c>
    </row>
    <row r="61" spans="1:17">
      <c r="A61" s="25" t="s">
        <v>513</v>
      </c>
      <c r="B61" s="37" t="s">
        <v>600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621</v>
      </c>
    </row>
    <row r="62" spans="1:17">
      <c r="A62" s="27" t="s">
        <v>565</v>
      </c>
      <c r="B62" s="37" t="s">
        <v>600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618</v>
      </c>
    </row>
    <row r="63" spans="1:17">
      <c r="A63" s="27" t="s">
        <v>566</v>
      </c>
      <c r="B63" s="37" t="s">
        <v>600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622</v>
      </c>
    </row>
    <row r="64" spans="1:17">
      <c r="A64" s="27" t="s">
        <v>567</v>
      </c>
      <c r="B64" s="37" t="s">
        <v>600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619</v>
      </c>
    </row>
    <row r="65" spans="1:17">
      <c r="A65" s="27" t="s">
        <v>590</v>
      </c>
      <c r="B65" s="37" t="s">
        <v>600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622</v>
      </c>
    </row>
    <row r="66" spans="1:17">
      <c r="A66" s="27" t="s">
        <v>591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618</v>
      </c>
    </row>
    <row r="67" spans="1:17">
      <c r="A67" s="27" t="s">
        <v>593</v>
      </c>
      <c r="B67" s="38" t="s">
        <v>600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621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601</v>
      </c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55"/>
    </row>
    <row r="70" spans="1:17">
      <c r="A70" s="28" t="s">
        <v>0</v>
      </c>
      <c r="B70" s="18" t="s">
        <v>597</v>
      </c>
      <c r="C70" s="18" t="s">
        <v>598</v>
      </c>
      <c r="D70" s="24" t="s">
        <v>604</v>
      </c>
      <c r="E70" s="24" t="s">
        <v>605</v>
      </c>
      <c r="F70" s="24" t="s">
        <v>606</v>
      </c>
      <c r="G70" s="24" t="s">
        <v>603</v>
      </c>
      <c r="H70" s="24" t="s">
        <v>4</v>
      </c>
      <c r="I70" s="19" t="s">
        <v>607</v>
      </c>
      <c r="J70" s="19" t="s">
        <v>608</v>
      </c>
      <c r="K70" s="24" t="s">
        <v>604</v>
      </c>
      <c r="L70" s="24" t="s">
        <v>605</v>
      </c>
      <c r="M70" s="24" t="s">
        <v>606</v>
      </c>
      <c r="N70" s="24" t="s">
        <v>603</v>
      </c>
      <c r="O70" s="24" t="s">
        <v>4</v>
      </c>
      <c r="P70" s="19" t="s">
        <v>607</v>
      </c>
      <c r="Q70" s="28" t="s">
        <v>596</v>
      </c>
    </row>
    <row r="71" spans="1:17">
      <c r="A71" s="16" t="s">
        <v>515</v>
      </c>
      <c r="B71" s="37" t="s">
        <v>601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619</v>
      </c>
    </row>
    <row r="72" spans="1:17">
      <c r="A72" s="16" t="s">
        <v>516</v>
      </c>
      <c r="B72" s="37" t="s">
        <v>601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619</v>
      </c>
    </row>
    <row r="73" spans="1:17">
      <c r="A73" s="16" t="s">
        <v>521</v>
      </c>
      <c r="B73" s="37" t="s">
        <v>601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619</v>
      </c>
    </row>
    <row r="74" spans="1:17">
      <c r="A74" s="16" t="s">
        <v>523</v>
      </c>
      <c r="B74" s="37" t="s">
        <v>601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619</v>
      </c>
    </row>
    <row r="75" spans="1:17">
      <c r="A75" s="16" t="s">
        <v>353</v>
      </c>
      <c r="B75" s="37" t="s">
        <v>601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625</v>
      </c>
    </row>
    <row r="76" spans="1:17">
      <c r="A76" s="16" t="s">
        <v>526</v>
      </c>
      <c r="B76" s="37" t="s">
        <v>601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619</v>
      </c>
    </row>
    <row r="77" spans="1:17">
      <c r="A77" s="16" t="s">
        <v>317</v>
      </c>
      <c r="B77" s="37" t="s">
        <v>601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625</v>
      </c>
    </row>
    <row r="78" spans="1:17">
      <c r="A78" s="16" t="s">
        <v>234</v>
      </c>
      <c r="B78" s="37" t="s">
        <v>601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626</v>
      </c>
    </row>
    <row r="79" spans="1:17">
      <c r="A79" s="25" t="s">
        <v>472</v>
      </c>
      <c r="B79" s="37" t="s">
        <v>601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628</v>
      </c>
    </row>
    <row r="80" spans="1:17">
      <c r="A80" s="25" t="s">
        <v>486</v>
      </c>
      <c r="B80" s="37" t="s">
        <v>601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621</v>
      </c>
    </row>
    <row r="81" spans="1:17">
      <c r="A81" s="25" t="s">
        <v>514</v>
      </c>
      <c r="B81" s="37" t="s">
        <v>601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629</v>
      </c>
    </row>
    <row r="82" spans="1:17">
      <c r="A82" s="25" t="s">
        <v>517</v>
      </c>
      <c r="B82" s="37" t="s">
        <v>601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619</v>
      </c>
    </row>
    <row r="83" spans="1:17">
      <c r="A83" s="25" t="s">
        <v>518</v>
      </c>
      <c r="B83" s="37" t="s">
        <v>601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627</v>
      </c>
    </row>
    <row r="84" spans="1:17">
      <c r="A84" s="25" t="s">
        <v>519</v>
      </c>
      <c r="B84" s="37" t="s">
        <v>601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621</v>
      </c>
    </row>
    <row r="85" spans="1:17">
      <c r="A85" s="25" t="s">
        <v>520</v>
      </c>
      <c r="B85" s="37" t="s">
        <v>601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619</v>
      </c>
    </row>
    <row r="86" spans="1:17">
      <c r="A86" s="25" t="s">
        <v>522</v>
      </c>
      <c r="B86" s="37" t="s">
        <v>601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621</v>
      </c>
    </row>
    <row r="87" spans="1:17">
      <c r="A87" s="25" t="s">
        <v>524</v>
      </c>
      <c r="B87" s="37" t="s">
        <v>601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619</v>
      </c>
    </row>
    <row r="88" spans="1:17">
      <c r="A88" s="25" t="s">
        <v>525</v>
      </c>
      <c r="B88" s="37" t="s">
        <v>601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621</v>
      </c>
    </row>
    <row r="89" spans="1:17">
      <c r="A89" s="27" t="s">
        <v>568</v>
      </c>
      <c r="B89" s="37" t="s">
        <v>601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619</v>
      </c>
    </row>
    <row r="90" spans="1:17">
      <c r="A90" s="27" t="s">
        <v>569</v>
      </c>
      <c r="B90" s="37" t="s">
        <v>601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621</v>
      </c>
    </row>
    <row r="91" spans="1:17">
      <c r="A91" s="27" t="s">
        <v>589</v>
      </c>
      <c r="B91" s="37" t="s">
        <v>601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621</v>
      </c>
    </row>
    <row r="92" spans="1:17">
      <c r="A92" s="27" t="s">
        <v>592</v>
      </c>
      <c r="B92" s="37" t="s">
        <v>601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619</v>
      </c>
    </row>
    <row r="93" spans="1:17">
      <c r="A93" s="27" t="s">
        <v>594</v>
      </c>
      <c r="B93" s="38" t="s">
        <v>601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654</v>
      </c>
      <c r="B1" s="1" t="s">
        <v>655</v>
      </c>
      <c r="C1" s="1" t="s">
        <v>656</v>
      </c>
      <c r="D1" s="1" t="s">
        <v>657</v>
      </c>
      <c r="E1" s="1" t="s">
        <v>658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659</v>
      </c>
      <c r="B4" s="1" t="s">
        <v>655</v>
      </c>
      <c r="C4" s="1" t="s">
        <v>656</v>
      </c>
      <c r="D4" s="1" t="s">
        <v>657</v>
      </c>
      <c r="E4" s="1" t="s">
        <v>658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673</v>
      </c>
    </row>
    <row r="11" spans="1:6">
      <c r="A11">
        <v>101</v>
      </c>
      <c r="B11" t="s">
        <v>672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597</v>
      </c>
      <c r="B1" s="1" t="s">
        <v>806</v>
      </c>
      <c r="C1" s="1" t="s">
        <v>807</v>
      </c>
      <c r="D1" s="1" t="s">
        <v>808</v>
      </c>
      <c r="E1" s="1" t="s">
        <v>801</v>
      </c>
      <c r="F1" s="1" t="s">
        <v>802</v>
      </c>
      <c r="G1" s="1" t="s">
        <v>803</v>
      </c>
      <c r="H1" s="1" t="s">
        <v>804</v>
      </c>
      <c r="I1" s="1" t="s">
        <v>631</v>
      </c>
      <c r="J1" s="1" t="s">
        <v>809</v>
      </c>
      <c r="K1" s="1" t="s">
        <v>810</v>
      </c>
    </row>
    <row r="2" spans="1:11">
      <c r="A2" s="118" t="s">
        <v>819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2020-07-09T11:46:52Z</dcterms:modified>
</cp:coreProperties>
</file>