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gning/Desktop/"/>
    </mc:Choice>
  </mc:AlternateContent>
  <bookViews>
    <workbookView xWindow="180" yWindow="460" windowWidth="20080" windowHeight="158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F3" i="3"/>
  <c r="G3" i="3"/>
  <c r="H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I3" i="2"/>
  <c r="J3" i="2"/>
  <c r="K3" i="2"/>
  <c r="J9" i="1"/>
  <c r="K9" i="1"/>
  <c r="E9" i="1"/>
  <c r="L9" i="1"/>
  <c r="F9" i="1"/>
  <c r="M9" i="1"/>
  <c r="V9" i="1"/>
  <c r="W9" i="1"/>
  <c r="J19" i="1"/>
  <c r="K19" i="1"/>
  <c r="E19" i="1"/>
  <c r="L19" i="1"/>
  <c r="F19" i="1"/>
  <c r="M19" i="1"/>
  <c r="V19" i="1"/>
  <c r="W19" i="1"/>
  <c r="J35" i="1"/>
  <c r="K35" i="1"/>
  <c r="E35" i="1"/>
  <c r="L35" i="1"/>
  <c r="F35" i="1"/>
  <c r="M35" i="1"/>
  <c r="V35" i="1"/>
  <c r="W35" i="1"/>
  <c r="F6" i="1"/>
  <c r="M6" i="1"/>
  <c r="F7" i="1"/>
  <c r="M7" i="1"/>
  <c r="F11" i="1"/>
  <c r="M11" i="1"/>
  <c r="J11" i="1"/>
  <c r="K11" i="1"/>
  <c r="E11" i="1"/>
  <c r="L11" i="1"/>
  <c r="V11" i="1"/>
  <c r="W11" i="1"/>
  <c r="F13" i="1"/>
  <c r="M13" i="1"/>
  <c r="F15" i="1"/>
  <c r="M15" i="1"/>
  <c r="F17" i="1"/>
  <c r="M17" i="1"/>
  <c r="F18" i="1"/>
  <c r="M18" i="1"/>
  <c r="F21" i="1"/>
  <c r="M21" i="1"/>
  <c r="F22" i="1"/>
  <c r="M22" i="1"/>
  <c r="F23" i="1"/>
  <c r="M23" i="1"/>
  <c r="F25" i="1"/>
  <c r="M25" i="1"/>
  <c r="F27" i="1"/>
  <c r="M27" i="1"/>
  <c r="J27" i="1"/>
  <c r="K27" i="1"/>
  <c r="E27" i="1"/>
  <c r="L27" i="1"/>
  <c r="V27" i="1"/>
  <c r="W27" i="1"/>
  <c r="F29" i="1"/>
  <c r="M29" i="1"/>
  <c r="F31" i="1"/>
  <c r="M31" i="1"/>
  <c r="F33" i="1"/>
  <c r="M33" i="1"/>
  <c r="F34" i="1"/>
  <c r="M34" i="1"/>
  <c r="F37" i="1"/>
  <c r="M37" i="1"/>
  <c r="F38" i="1"/>
  <c r="M38" i="1"/>
  <c r="F39" i="1"/>
  <c r="M39" i="1"/>
  <c r="F41" i="1"/>
  <c r="M41" i="1"/>
  <c r="F43" i="1"/>
  <c r="M43" i="1"/>
  <c r="J43" i="1"/>
  <c r="K43" i="1"/>
  <c r="E43" i="1"/>
  <c r="L43" i="1"/>
  <c r="V43" i="1"/>
  <c r="W43" i="1"/>
  <c r="F45" i="1"/>
  <c r="M45" i="1"/>
  <c r="E13" i="1"/>
  <c r="L13" i="1"/>
  <c r="E17" i="1"/>
  <c r="L17" i="1"/>
  <c r="E21" i="1"/>
  <c r="L21" i="1"/>
  <c r="E25" i="1"/>
  <c r="L25" i="1"/>
  <c r="E29" i="1"/>
  <c r="L29" i="1"/>
  <c r="E33" i="1"/>
  <c r="L33" i="1"/>
  <c r="E37" i="1"/>
  <c r="L37" i="1"/>
  <c r="E41" i="1"/>
  <c r="L41" i="1"/>
  <c r="E45" i="1"/>
  <c r="L45" i="1"/>
  <c r="E6" i="1"/>
  <c r="L6" i="1"/>
  <c r="E7" i="1"/>
  <c r="L7" i="1"/>
  <c r="K10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5" i="1"/>
  <c r="K5" i="1"/>
  <c r="K6" i="1"/>
  <c r="K4" i="1"/>
  <c r="K7" i="1"/>
  <c r="K8" i="1"/>
  <c r="J15" i="1"/>
  <c r="E15" i="1"/>
  <c r="L15" i="1"/>
  <c r="V15" i="1"/>
  <c r="W15" i="1"/>
  <c r="J16" i="1"/>
  <c r="E16" i="1"/>
  <c r="L16" i="1"/>
  <c r="F16" i="1"/>
  <c r="M16" i="1"/>
  <c r="V16" i="1"/>
  <c r="W16" i="1"/>
  <c r="J17" i="1"/>
  <c r="J18" i="1"/>
  <c r="E18" i="1"/>
  <c r="L18" i="1"/>
  <c r="V18" i="1"/>
  <c r="W18" i="1"/>
  <c r="J20" i="1"/>
  <c r="J21" i="1"/>
  <c r="V21" i="1"/>
  <c r="W21" i="1"/>
  <c r="J22" i="1"/>
  <c r="E22" i="1"/>
  <c r="L22" i="1"/>
  <c r="V22" i="1"/>
  <c r="W22" i="1"/>
  <c r="J23" i="1"/>
  <c r="E23" i="1"/>
  <c r="L23" i="1"/>
  <c r="V23" i="1"/>
  <c r="W23" i="1"/>
  <c r="J24" i="1"/>
  <c r="E24" i="1"/>
  <c r="L24" i="1"/>
  <c r="F24" i="1"/>
  <c r="M24" i="1"/>
  <c r="V24" i="1"/>
  <c r="W24" i="1"/>
  <c r="J25" i="1"/>
  <c r="J26" i="1"/>
  <c r="J28" i="1"/>
  <c r="J29" i="1"/>
  <c r="V29" i="1"/>
  <c r="W29" i="1"/>
  <c r="J30" i="1"/>
  <c r="J31" i="1"/>
  <c r="E31" i="1"/>
  <c r="L31" i="1"/>
  <c r="V31" i="1"/>
  <c r="W31" i="1"/>
  <c r="J32" i="1"/>
  <c r="E32" i="1"/>
  <c r="L32" i="1"/>
  <c r="F32" i="1"/>
  <c r="M32" i="1"/>
  <c r="V32" i="1"/>
  <c r="W32" i="1"/>
  <c r="J33" i="1"/>
  <c r="J34" i="1"/>
  <c r="E34" i="1"/>
  <c r="L34" i="1"/>
  <c r="V34" i="1"/>
  <c r="W34" i="1"/>
  <c r="J36" i="1"/>
  <c r="J37" i="1"/>
  <c r="V37" i="1"/>
  <c r="W37" i="1"/>
  <c r="J38" i="1"/>
  <c r="E38" i="1"/>
  <c r="L38" i="1"/>
  <c r="V38" i="1"/>
  <c r="W38" i="1"/>
  <c r="J39" i="1"/>
  <c r="E39" i="1"/>
  <c r="L39" i="1"/>
  <c r="V39" i="1"/>
  <c r="W39" i="1"/>
  <c r="J40" i="1"/>
  <c r="E40" i="1"/>
  <c r="L40" i="1"/>
  <c r="F40" i="1"/>
  <c r="M40" i="1"/>
  <c r="V40" i="1"/>
  <c r="W40" i="1"/>
  <c r="J41" i="1"/>
  <c r="J42" i="1"/>
  <c r="J44" i="1"/>
  <c r="J45" i="1"/>
  <c r="V45" i="1"/>
  <c r="W45" i="1"/>
  <c r="J10" i="1"/>
  <c r="J12" i="1"/>
  <c r="E12" i="1"/>
  <c r="L12" i="1"/>
  <c r="F12" i="1"/>
  <c r="M12" i="1"/>
  <c r="V12" i="1"/>
  <c r="W12" i="1"/>
  <c r="J13" i="1"/>
  <c r="J14" i="1"/>
  <c r="J8" i="1"/>
  <c r="J7" i="1"/>
  <c r="V7" i="1"/>
  <c r="W7" i="1"/>
  <c r="J6" i="1"/>
  <c r="J5" i="1"/>
  <c r="J4" i="1"/>
  <c r="N3" i="1"/>
  <c r="O3" i="1"/>
  <c r="J3" i="1"/>
  <c r="E3" i="1"/>
  <c r="E4" i="1"/>
  <c r="E5" i="1"/>
  <c r="E8" i="1"/>
  <c r="E10" i="1"/>
  <c r="E14" i="1"/>
  <c r="E20" i="1"/>
  <c r="E26" i="1"/>
  <c r="E28" i="1"/>
  <c r="E30" i="1"/>
  <c r="E36" i="1"/>
  <c r="E42" i="1"/>
  <c r="E44" i="1"/>
  <c r="S3" i="1"/>
  <c r="Q3" i="1"/>
  <c r="P3" i="1"/>
  <c r="K3" i="1"/>
  <c r="F44" i="1"/>
  <c r="M44" i="1"/>
  <c r="L44" i="1"/>
  <c r="V44" i="1"/>
  <c r="W44" i="1"/>
  <c r="F42" i="1"/>
  <c r="M42" i="1"/>
  <c r="L42" i="1"/>
  <c r="F36" i="1"/>
  <c r="M36" i="1"/>
  <c r="L36" i="1"/>
  <c r="V36" i="1"/>
  <c r="W36" i="1"/>
  <c r="F30" i="1"/>
  <c r="M30" i="1"/>
  <c r="L30" i="1"/>
  <c r="F28" i="1"/>
  <c r="M28" i="1"/>
  <c r="L28" i="1"/>
  <c r="V28" i="1"/>
  <c r="W28" i="1"/>
  <c r="F26" i="1"/>
  <c r="M26" i="1"/>
  <c r="L26" i="1"/>
  <c r="F20" i="1"/>
  <c r="M20" i="1"/>
  <c r="L20" i="1"/>
  <c r="V20" i="1"/>
  <c r="W20" i="1"/>
  <c r="F14" i="1"/>
  <c r="M14" i="1"/>
  <c r="L14" i="1"/>
  <c r="F10" i="1"/>
  <c r="M10" i="1"/>
  <c r="L10" i="1"/>
  <c r="L8" i="1"/>
  <c r="F8" i="1"/>
  <c r="M8" i="1"/>
  <c r="V8" i="1"/>
  <c r="W8" i="1"/>
  <c r="F4" i="1"/>
  <c r="F5" i="1"/>
  <c r="M5" i="1"/>
  <c r="L5" i="1"/>
  <c r="V5" i="1"/>
  <c r="W5" i="1"/>
  <c r="L4" i="1"/>
  <c r="F3" i="1"/>
  <c r="V10" i="1"/>
  <c r="W10" i="1"/>
  <c r="V42" i="1"/>
  <c r="W42" i="1"/>
  <c r="V30" i="1"/>
  <c r="W30" i="1"/>
  <c r="V26" i="1"/>
  <c r="W26" i="1"/>
  <c r="V14" i="1"/>
  <c r="W14" i="1"/>
  <c r="T3" i="1"/>
  <c r="U3" i="1"/>
  <c r="M3" i="1"/>
  <c r="M4" i="1"/>
  <c r="V4" i="1"/>
  <c r="W4" i="1"/>
  <c r="V41" i="1"/>
  <c r="W41" i="1"/>
  <c r="V33" i="1"/>
  <c r="W33" i="1"/>
  <c r="V25" i="1"/>
  <c r="W25" i="1"/>
  <c r="V17" i="1"/>
  <c r="W17" i="1"/>
  <c r="R3" i="1"/>
  <c r="L3" i="1"/>
  <c r="V3" i="1"/>
  <c r="V6" i="1"/>
  <c r="W6" i="1"/>
  <c r="V13" i="1"/>
  <c r="W13" i="1"/>
  <c r="X3" i="1"/>
  <c r="Y3" i="1"/>
  <c r="W3" i="1"/>
</calcChain>
</file>

<file path=xl/sharedStrings.xml><?xml version="1.0" encoding="utf-8"?>
<sst xmlns="http://schemas.openxmlformats.org/spreadsheetml/2006/main" count="310" uniqueCount="171">
  <si>
    <t>Table Data 3</t>
  </si>
  <si>
    <t>Table Data 4</t>
  </si>
  <si>
    <t>市公司代码</t>
  </si>
  <si>
    <t>市公司简称</t>
  </si>
  <si>
    <t>000716</t>
  </si>
  <si>
    <t>黑芝麻</t>
  </si>
  <si>
    <t>002053</t>
  </si>
  <si>
    <t>云南能投</t>
  </si>
  <si>
    <t>002216</t>
  </si>
  <si>
    <t>002329</t>
  </si>
  <si>
    <t>皇氏集团</t>
  </si>
  <si>
    <t>002481</t>
  </si>
  <si>
    <t>双塔食品</t>
  </si>
  <si>
    <t>002495</t>
  </si>
  <si>
    <t>佳隆股份</t>
  </si>
  <si>
    <t>002507</t>
  </si>
  <si>
    <t>涪陵榨菜</t>
  </si>
  <si>
    <t>002570</t>
  </si>
  <si>
    <t>002626</t>
  </si>
  <si>
    <t>金达威</t>
  </si>
  <si>
    <t>002650</t>
  </si>
  <si>
    <t>加加食品</t>
  </si>
  <si>
    <t>002661</t>
  </si>
  <si>
    <t>克明面业</t>
  </si>
  <si>
    <t>002719</t>
  </si>
  <si>
    <t>麦趣尔</t>
  </si>
  <si>
    <t>002732</t>
  </si>
  <si>
    <t>燕塘乳业</t>
  </si>
  <si>
    <t>002770</t>
  </si>
  <si>
    <t>科迪乳业</t>
  </si>
  <si>
    <t>002820</t>
  </si>
  <si>
    <t>002847</t>
  </si>
  <si>
    <t>盐津铺子</t>
  </si>
  <si>
    <t>002910</t>
  </si>
  <si>
    <t>庄园牧场</t>
  </si>
  <si>
    <t>300146</t>
  </si>
  <si>
    <t>汤臣倍健</t>
  </si>
  <si>
    <t>300149</t>
  </si>
  <si>
    <t>量子生物</t>
  </si>
  <si>
    <t>300381</t>
  </si>
  <si>
    <t>溢多利</t>
  </si>
  <si>
    <t>300401</t>
  </si>
  <si>
    <t>花园生物</t>
  </si>
  <si>
    <t>600073</t>
  </si>
  <si>
    <t>600186</t>
  </si>
  <si>
    <t>莲花健康</t>
  </si>
  <si>
    <t>600298</t>
  </si>
  <si>
    <t>安琪酵母</t>
  </si>
  <si>
    <t>600305</t>
  </si>
  <si>
    <t>恒顺醋业</t>
  </si>
  <si>
    <t>600381</t>
  </si>
  <si>
    <t>青海春天</t>
  </si>
  <si>
    <t>600419</t>
  </si>
  <si>
    <t>天润乳业</t>
  </si>
  <si>
    <t>600429</t>
  </si>
  <si>
    <t>600597</t>
  </si>
  <si>
    <t>光明乳业</t>
  </si>
  <si>
    <t>600866</t>
  </si>
  <si>
    <t>600872</t>
  </si>
  <si>
    <t>中炬高新</t>
  </si>
  <si>
    <t>600873</t>
  </si>
  <si>
    <t>梅花生物</t>
  </si>
  <si>
    <t>600882</t>
  </si>
  <si>
    <t>广泽股份</t>
  </si>
  <si>
    <t>600887</t>
  </si>
  <si>
    <t>伊利股份</t>
  </si>
  <si>
    <t>600929</t>
  </si>
  <si>
    <t>湖南盐业</t>
  </si>
  <si>
    <t>603020</t>
  </si>
  <si>
    <t>爱普股份</t>
  </si>
  <si>
    <t>603027</t>
  </si>
  <si>
    <t>千禾味业</t>
  </si>
  <si>
    <t>603043</t>
  </si>
  <si>
    <t>广州酒家</t>
  </si>
  <si>
    <t>603079</t>
  </si>
  <si>
    <t>圣达生物</t>
  </si>
  <si>
    <t>603288</t>
  </si>
  <si>
    <t>海天味业</t>
  </si>
  <si>
    <t>603696</t>
  </si>
  <si>
    <t>安记食品</t>
  </si>
  <si>
    <t>603866</t>
  </si>
  <si>
    <t>元祖股份</t>
  </si>
  <si>
    <t>603885</t>
  </si>
  <si>
    <t>三全食品</t>
  </si>
  <si>
    <t>桂发祥</t>
  </si>
  <si>
    <t>上海梅林</t>
  </si>
  <si>
    <t>三元股份</t>
  </si>
  <si>
    <t>星湖科技</t>
  </si>
  <si>
    <t>桃李面包</t>
  </si>
  <si>
    <t>注册资本（亿）</t>
    <phoneticPr fontId="1" type="noConversion"/>
  </si>
  <si>
    <t>成立时间</t>
    <phoneticPr fontId="1" type="noConversion"/>
  </si>
  <si>
    <t>雇员人数</t>
    <phoneticPr fontId="1" type="noConversion"/>
  </si>
  <si>
    <t>品牌数量</t>
    <phoneticPr fontId="1" type="noConversion"/>
  </si>
  <si>
    <t>成立时间（年）</t>
    <phoneticPr fontId="1" type="noConversion"/>
  </si>
  <si>
    <t>雇员人数（千人）</t>
    <phoneticPr fontId="1" type="noConversion"/>
  </si>
  <si>
    <t>贝因美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</si>
  <si>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</si>
  <si>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</si>
  <si>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</si>
  <si>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</si>
  <si>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Ascore</t>
    <phoneticPr fontId="1" type="noConversion"/>
  </si>
  <si>
    <t>Bscore</t>
    <phoneticPr fontId="1" type="noConversion"/>
  </si>
  <si>
    <t>Cscore</t>
    <phoneticPr fontId="1" type="noConversion"/>
  </si>
  <si>
    <t>Dscore</t>
    <phoneticPr fontId="1" type="noConversion"/>
  </si>
  <si>
    <t>Amin</t>
    <phoneticPr fontId="1" type="noConversion"/>
  </si>
  <si>
    <t>Amax</t>
    <phoneticPr fontId="1" type="noConversion"/>
  </si>
  <si>
    <t>Bmin</t>
    <phoneticPr fontId="1" type="noConversion"/>
  </si>
  <si>
    <t>Bmax</t>
    <phoneticPr fontId="1" type="noConversion"/>
  </si>
  <si>
    <t>Cmin</t>
    <phoneticPr fontId="1" type="noConversion"/>
  </si>
  <si>
    <t>Cmax</t>
    <phoneticPr fontId="1" type="noConversion"/>
  </si>
  <si>
    <t>Dmin</t>
    <phoneticPr fontId="1" type="noConversion"/>
  </si>
  <si>
    <t>Dmax</t>
    <phoneticPr fontId="1" type="noConversion"/>
  </si>
  <si>
    <t>T_Score</t>
    <phoneticPr fontId="1" type="noConversion"/>
  </si>
  <si>
    <t>0-1标准化T_score</t>
    <phoneticPr fontId="1" type="noConversion"/>
  </si>
  <si>
    <t>S_min</t>
    <phoneticPr fontId="1" type="noConversion"/>
  </si>
  <si>
    <t>S_max</t>
    <phoneticPr fontId="1" type="noConversion"/>
  </si>
  <si>
    <t>月投诉</t>
    <phoneticPr fontId="4" type="noConversion"/>
  </si>
  <si>
    <r>
      <t>1</t>
    </r>
    <r>
      <rPr>
        <sz val="11"/>
        <color rgb="FF000000"/>
        <rFont val="宋体"/>
        <family val="3"/>
        <charset val="134"/>
      </rPr>
      <t>月</t>
    </r>
    <phoneticPr fontId="4" type="noConversion"/>
  </si>
  <si>
    <r>
      <t>2</t>
    </r>
    <r>
      <rPr>
        <sz val="11"/>
        <color rgb="FF000000"/>
        <rFont val="宋体"/>
        <family val="3"/>
        <charset val="134"/>
      </rPr>
      <t>月</t>
    </r>
    <phoneticPr fontId="4" type="noConversion"/>
  </si>
  <si>
    <r>
      <t>3月</t>
    </r>
    <r>
      <rPr>
        <sz val="11"/>
        <color rgb="FF000000"/>
        <rFont val="宋体"/>
        <family val="3"/>
        <charset val="134"/>
      </rPr>
      <t/>
    </r>
  </si>
  <si>
    <r>
      <t>4月</t>
    </r>
    <r>
      <rPr>
        <sz val="11"/>
        <color rgb="FF000000"/>
        <rFont val="宋体"/>
        <family val="3"/>
        <charset val="134"/>
      </rPr>
      <t/>
    </r>
  </si>
  <si>
    <r>
      <t>5月</t>
    </r>
    <r>
      <rPr>
        <sz val="11"/>
        <color rgb="FF000000"/>
        <rFont val="宋体"/>
        <family val="3"/>
        <charset val="134"/>
      </rPr>
      <t/>
    </r>
  </si>
  <si>
    <r>
      <t>6月</t>
    </r>
    <r>
      <rPr>
        <sz val="11"/>
        <color rgb="FF000000"/>
        <rFont val="宋体"/>
        <family val="3"/>
        <charset val="134"/>
      </rPr>
      <t/>
    </r>
  </si>
  <si>
    <t>min</t>
    <phoneticPr fontId="4" type="noConversion"/>
  </si>
  <si>
    <t>max</t>
    <phoneticPr fontId="4" type="noConversion"/>
  </si>
  <si>
    <t>score</t>
    <phoneticPr fontId="4" type="noConversion"/>
  </si>
  <si>
    <t>三全食品</t>
    <phoneticPr fontId="4" type="noConversion"/>
  </si>
  <si>
    <t>皇氏集团</t>
    <phoneticPr fontId="4" type="noConversion"/>
  </si>
  <si>
    <t>双塔食品</t>
    <phoneticPr fontId="4" type="noConversion"/>
  </si>
  <si>
    <t>佳隆股份</t>
    <phoneticPr fontId="4" type="noConversion"/>
  </si>
  <si>
    <t>涪陵榨菜</t>
    <phoneticPr fontId="4" type="noConversion"/>
  </si>
  <si>
    <t>贝因美</t>
    <phoneticPr fontId="1" type="noConversion"/>
  </si>
  <si>
    <t>金达威</t>
    <phoneticPr fontId="4" type="noConversion"/>
  </si>
  <si>
    <t>加加食品</t>
    <phoneticPr fontId="4" type="noConversion"/>
  </si>
  <si>
    <t>克明面业</t>
    <phoneticPr fontId="4" type="noConversion"/>
  </si>
  <si>
    <t>非负面舆论百分比</t>
    <phoneticPr fontId="4" type="noConversion"/>
  </si>
  <si>
    <t>麦趣尔</t>
    <phoneticPr fontId="4" type="noConversion"/>
  </si>
  <si>
    <t>燕塘乳业</t>
    <phoneticPr fontId="4" type="noConversion"/>
  </si>
  <si>
    <t>科迪乳业</t>
    <phoneticPr fontId="4" type="noConversion"/>
  </si>
  <si>
    <t>桂发祥</t>
    <phoneticPr fontId="4" type="noConversion"/>
  </si>
  <si>
    <t>盐津铺子</t>
    <phoneticPr fontId="4" type="noConversion"/>
  </si>
  <si>
    <t>庄园牧场</t>
    <phoneticPr fontId="4" type="noConversion"/>
  </si>
  <si>
    <t>汤臣倍健</t>
    <phoneticPr fontId="4" type="noConversion"/>
  </si>
  <si>
    <t>量子生物</t>
    <phoneticPr fontId="4" type="noConversion"/>
  </si>
  <si>
    <t>溢多利</t>
    <phoneticPr fontId="4" type="noConversion"/>
  </si>
  <si>
    <t>花园生物</t>
    <phoneticPr fontId="4" type="noConversion"/>
  </si>
  <si>
    <t>上海梅林</t>
    <phoneticPr fontId="4" type="noConversion"/>
  </si>
  <si>
    <t>莲花健康</t>
    <phoneticPr fontId="4" type="noConversion"/>
  </si>
  <si>
    <t>安琪酵母</t>
    <phoneticPr fontId="4" type="noConversion"/>
  </si>
  <si>
    <t>恒顺醋业</t>
    <phoneticPr fontId="4" type="noConversion"/>
  </si>
  <si>
    <t>青海春天</t>
    <phoneticPr fontId="4" type="noConversion"/>
  </si>
  <si>
    <t>天润乳业</t>
    <phoneticPr fontId="4" type="noConversion"/>
  </si>
  <si>
    <t>三元股份</t>
    <phoneticPr fontId="4" type="noConversion"/>
  </si>
  <si>
    <t>光明乳业</t>
    <phoneticPr fontId="4" type="noConversion"/>
  </si>
  <si>
    <t>星湖科技</t>
    <phoneticPr fontId="4" type="noConversion"/>
  </si>
  <si>
    <t>中炬高新</t>
    <phoneticPr fontId="4" type="noConversion"/>
  </si>
  <si>
    <t>梅花生物</t>
    <phoneticPr fontId="4" type="noConversion"/>
  </si>
  <si>
    <t>广泽股份</t>
    <phoneticPr fontId="4" type="noConversion"/>
  </si>
  <si>
    <t>伊利股份</t>
    <phoneticPr fontId="4" type="noConversion"/>
  </si>
  <si>
    <t>湖南盐业</t>
    <phoneticPr fontId="4" type="noConversion"/>
  </si>
  <si>
    <t>爱普股份</t>
    <phoneticPr fontId="4" type="noConversion"/>
  </si>
  <si>
    <t>千禾味业</t>
    <phoneticPr fontId="4" type="noConversion"/>
  </si>
  <si>
    <t>广州酒家</t>
    <phoneticPr fontId="4" type="noConversion"/>
  </si>
  <si>
    <t>圣达生物</t>
    <phoneticPr fontId="4" type="noConversion"/>
  </si>
  <si>
    <t>海天味业</t>
    <phoneticPr fontId="4" type="noConversion"/>
  </si>
  <si>
    <t>安记食品</t>
    <phoneticPr fontId="4" type="noConversion"/>
  </si>
  <si>
    <t>桃李面包</t>
    <phoneticPr fontId="4" type="noConversion"/>
  </si>
  <si>
    <t>元祖股份</t>
    <phoneticPr fontId="4" type="noConversion"/>
  </si>
  <si>
    <t>Score</t>
    <phoneticPr fontId="4" type="noConversion"/>
  </si>
  <si>
    <t>min</t>
    <phoneticPr fontId="4" type="noConversion"/>
  </si>
  <si>
    <t>max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</si>
</sst>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8"/>
      <name val="Calibri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企业基本信息画像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注册资本（亿）</c:v>
                </c:pt>
                <c:pt idx="1">
                  <c:v>品牌数量</c:v>
                </c:pt>
                <c:pt idx="2">
                  <c:v>成立时间（年）</c:v>
                </c:pt>
                <c:pt idx="3">
                  <c:v>雇员人数（千人）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7.46</c:v>
                </c:pt>
                <c:pt idx="1">
                  <c:v>3.0</c:v>
                </c:pt>
                <c:pt idx="2">
                  <c:v>26.0</c:v>
                </c:pt>
                <c:pt idx="3">
                  <c:v>2.63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5-4E9E-B67E-F9C65A2BF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860281408"/>
        <c:axId val="-860279088"/>
      </c:barChart>
      <c:catAx>
        <c:axId val="-8602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0279088"/>
        <c:crosses val="autoZero"/>
        <c:auto val="1"/>
        <c:lblAlgn val="ctr"/>
        <c:lblOffset val="100"/>
        <c:noMultiLvlLbl val="0"/>
      </c:catAx>
      <c:valAx>
        <c:axId val="-8602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028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消费者投诉画像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Sheet2!$C$2:$H$2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Sheet2!$C$3:$H$3</c:f>
              <c:numCache>
                <c:formatCode>General</c:formatCode>
                <c:ptCount val="6"/>
                <c:pt idx="0">
                  <c:v>838.0</c:v>
                </c:pt>
                <c:pt idx="1">
                  <c:v>829.0</c:v>
                </c:pt>
                <c:pt idx="2">
                  <c:v>1311.0</c:v>
                </c:pt>
                <c:pt idx="3">
                  <c:v>1104.0</c:v>
                </c:pt>
                <c:pt idx="4">
                  <c:v>545.0</c:v>
                </c:pt>
                <c:pt idx="5">
                  <c:v>688.0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B0-41E7-9EB5-2E5889936A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60266928"/>
        <c:axId val="-860264608"/>
      </c:lineChart>
      <c:catAx>
        <c:axId val="-8602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0264608"/>
        <c:crosses val="autoZero"/>
        <c:auto val="1"/>
        <c:lblAlgn val="ctr"/>
        <c:lblOffset val="100"/>
        <c:noMultiLvlLbl val="0"/>
      </c:catAx>
      <c:valAx>
        <c:axId val="-86026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602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200025</xdr:colOff>
      <xdr:row>0</xdr:row>
      <xdr:rowOff>28575</xdr:rowOff>
    </xdr:from>
    <xdr:to>
      <xdr:col>33</xdr:col>
      <xdr:colOff>47625</xdr:colOff>
      <xdr:row>14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123825</xdr:rowOff>
    </xdr:from>
    <xdr:to>
      <xdr:col>19</xdr:col>
      <xdr:colOff>38100</xdr:colOff>
      <xdr:row>15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0</xdr:row>
      <xdr:rowOff>47625</xdr:rowOff>
    </xdr:from>
    <xdr:to>
      <xdr:col>15</xdr:col>
      <xdr:colOff>437655</xdr:colOff>
      <xdr:row>16</xdr:row>
      <xdr:rowOff>142482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47625"/>
          <a:ext cx="3961905" cy="31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18</xdr:row>
      <xdr:rowOff>49216</xdr:rowOff>
    </xdr:from>
    <xdr:to>
      <xdr:col>15</xdr:col>
      <xdr:colOff>447675</xdr:colOff>
      <xdr:row>37</xdr:row>
      <xdr:rowOff>104168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3478216"/>
          <a:ext cx="3933825" cy="3674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topLeftCell="S1" zoomScale="90" zoomScaleNormal="90" zoomScalePageLayoutView="90" workbookViewId="0">
      <selection activeCell="AI11" sqref="AI11"/>
    </sheetView>
  </sheetViews>
  <sheetFormatPr baseColWidth="10" defaultColWidth="8.83203125" defaultRowHeight="15" x14ac:dyDescent="0.2"/>
  <cols>
    <col min="2" max="2" width="13.5" customWidth="1"/>
    <col min="3" max="4" width="13.83203125" customWidth="1"/>
    <col min="5" max="6" width="17" customWidth="1"/>
    <col min="7" max="7" width="10" customWidth="1"/>
    <col min="8" max="8" width="10.1640625" customWidth="1"/>
    <col min="23" max="23" width="22" customWidth="1"/>
  </cols>
  <sheetData>
    <row r="1" spans="1:25" x14ac:dyDescent="0.2">
      <c r="A1" t="s">
        <v>0</v>
      </c>
      <c r="B1" t="s">
        <v>1</v>
      </c>
      <c r="C1" s="2" t="s">
        <v>96</v>
      </c>
      <c r="D1" s="2" t="s">
        <v>97</v>
      </c>
      <c r="E1" s="2" t="s">
        <v>98</v>
      </c>
      <c r="F1" s="2" t="s">
        <v>99</v>
      </c>
      <c r="W1" s="2"/>
    </row>
    <row r="2" spans="1:25" x14ac:dyDescent="0.2">
      <c r="A2" t="s">
        <v>2</v>
      </c>
      <c r="B2" t="s">
        <v>3</v>
      </c>
      <c r="C2" s="3" t="s">
        <v>89</v>
      </c>
      <c r="D2" s="3" t="s">
        <v>92</v>
      </c>
      <c r="E2" s="3" t="s">
        <v>93</v>
      </c>
      <c r="F2" s="3" t="s">
        <v>94</v>
      </c>
      <c r="G2" s="1" t="s">
        <v>90</v>
      </c>
      <c r="H2" s="1" t="s">
        <v>91</v>
      </c>
      <c r="J2" s="3" t="s">
        <v>100</v>
      </c>
      <c r="K2" s="3" t="s">
        <v>101</v>
      </c>
      <c r="L2" s="3" t="s">
        <v>102</v>
      </c>
      <c r="M2" s="3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3" t="s">
        <v>112</v>
      </c>
      <c r="W2" s="4" t="s">
        <v>113</v>
      </c>
      <c r="X2" s="1" t="s">
        <v>114</v>
      </c>
      <c r="Y2" s="1" t="s">
        <v>115</v>
      </c>
    </row>
    <row r="3" spans="1:25" x14ac:dyDescent="0.2">
      <c r="A3" t="s">
        <v>4</v>
      </c>
      <c r="B3" t="s">
        <v>5</v>
      </c>
      <c r="C3">
        <v>7.46</v>
      </c>
      <c r="D3">
        <v>3</v>
      </c>
      <c r="E3">
        <f t="shared" ref="E3:E45" si="0">2019-G3</f>
        <v>26</v>
      </c>
      <c r="F3">
        <f>H3/1000</f>
        <v>2.63</v>
      </c>
      <c r="G3">
        <v>1993</v>
      </c>
      <c r="H3">
        <v>2630</v>
      </c>
      <c r="J3">
        <f>(C3-N3)/(O3-N3)</f>
        <v>0.10587842351369404</v>
      </c>
      <c r="K3">
        <f>(D3-P3)/(Q3-P3)</f>
        <v>0.3</v>
      </c>
      <c r="L3">
        <f>(E3-R3)/(S3-R3)</f>
        <v>0.32727272727272727</v>
      </c>
      <c r="M3">
        <f>(F3-T3)/(U3-T3)</f>
        <v>4.0757358219669776E-2</v>
      </c>
      <c r="N3">
        <f>MIN(C3:C45)</f>
        <v>1.1200000000000001</v>
      </c>
      <c r="O3">
        <f>MAX(C3:C45)</f>
        <v>61</v>
      </c>
      <c r="P3">
        <f>MIN(D3:D45)</f>
        <v>0</v>
      </c>
      <c r="Q3">
        <f>MAX(D3:D45)</f>
        <v>10</v>
      </c>
      <c r="R3">
        <f>MIN(E3:E45)</f>
        <v>8</v>
      </c>
      <c r="S3">
        <f>MAX(E3:E45)</f>
        <v>63</v>
      </c>
      <c r="T3">
        <f>MIN(F3:F45)</f>
        <v>0.35899999999999999</v>
      </c>
      <c r="U3">
        <f>MAX(F3:F45)</f>
        <v>56.079000000000001</v>
      </c>
      <c r="V3">
        <f>AVERAGE(J3:M3)</f>
        <v>0.19347712725152275</v>
      </c>
      <c r="W3">
        <f>(V3-X3)/(Y3-X3)</f>
        <v>0.18300125763540001</v>
      </c>
      <c r="X3">
        <f>MIN(V3:V45)</f>
        <v>5.0493778895431447E-2</v>
      </c>
      <c r="Y3">
        <f>MAX(V3:V45)</f>
        <v>0.83181818181818179</v>
      </c>
    </row>
    <row r="4" spans="1:25" x14ac:dyDescent="0.2">
      <c r="A4" t="s">
        <v>6</v>
      </c>
      <c r="B4" t="s">
        <v>7</v>
      </c>
      <c r="C4">
        <v>7.61</v>
      </c>
      <c r="D4">
        <v>1</v>
      </c>
      <c r="E4">
        <f t="shared" si="0"/>
        <v>17</v>
      </c>
      <c r="F4">
        <f t="shared" ref="F4:F45" si="1">H4/1000</f>
        <v>2.41</v>
      </c>
      <c r="G4">
        <v>2002</v>
      </c>
      <c r="H4">
        <v>2410</v>
      </c>
      <c r="J4">
        <f t="shared" ref="J4:J45" si="2">(C4-N4)/(O4-N4)</f>
        <v>0.10838343353373413</v>
      </c>
      <c r="K4">
        <f t="shared" ref="K4:K45" si="3">(D4-P4)/(Q4-P4)</f>
        <v>0.1</v>
      </c>
      <c r="L4">
        <f t="shared" ref="L4:L45" si="4">(E4-R4)/(S4-R4)</f>
        <v>0.16363636363636364</v>
      </c>
      <c r="M4">
        <f t="shared" ref="M4:M45" si="5">(F4-T4)/(U4-T4)</f>
        <v>3.6809045226130654E-2</v>
      </c>
      <c r="N4">
        <v>1.1200000000000001</v>
      </c>
      <c r="O4">
        <v>61</v>
      </c>
      <c r="P4">
        <v>0</v>
      </c>
      <c r="Q4">
        <v>10</v>
      </c>
      <c r="R4">
        <v>8</v>
      </c>
      <c r="S4">
        <v>63</v>
      </c>
      <c r="T4">
        <v>0.35899999999999999</v>
      </c>
      <c r="U4">
        <v>56.079000000000001</v>
      </c>
      <c r="V4">
        <f t="shared" ref="V4:V45" si="6">AVERAGE(J4:M4)</f>
        <v>0.1022072105990571</v>
      </c>
      <c r="W4">
        <f t="shared" ref="W4:W45" si="7">(V4-X4)/(Y4-X4)</f>
        <v>6.6186889223193213E-2</v>
      </c>
      <c r="X4">
        <v>5.0493778895431447E-2</v>
      </c>
      <c r="Y4">
        <v>0.83181818181818179</v>
      </c>
    </row>
    <row r="5" spans="1:25" x14ac:dyDescent="0.2">
      <c r="A5" t="s">
        <v>8</v>
      </c>
      <c r="B5" t="s">
        <v>83</v>
      </c>
      <c r="C5">
        <v>8.02</v>
      </c>
      <c r="D5">
        <v>1</v>
      </c>
      <c r="E5">
        <f t="shared" si="0"/>
        <v>18</v>
      </c>
      <c r="F5">
        <f t="shared" si="1"/>
        <v>6.8440000000000003</v>
      </c>
      <c r="G5">
        <v>2001</v>
      </c>
      <c r="H5">
        <v>6844</v>
      </c>
      <c r="J5">
        <f t="shared" si="2"/>
        <v>0.11523046092184368</v>
      </c>
      <c r="K5">
        <f t="shared" si="3"/>
        <v>0.1</v>
      </c>
      <c r="L5">
        <f t="shared" si="4"/>
        <v>0.18181818181818182</v>
      </c>
      <c r="M5">
        <f t="shared" si="5"/>
        <v>0.11638549892318738</v>
      </c>
      <c r="N5">
        <v>1.1200000000000001</v>
      </c>
      <c r="O5">
        <v>61</v>
      </c>
      <c r="P5">
        <v>0</v>
      </c>
      <c r="Q5">
        <v>10</v>
      </c>
      <c r="R5">
        <v>8</v>
      </c>
      <c r="S5">
        <v>63</v>
      </c>
      <c r="T5">
        <v>0.35899999999999999</v>
      </c>
      <c r="U5">
        <v>56.079000000000001</v>
      </c>
      <c r="V5">
        <f t="shared" si="6"/>
        <v>0.12835853541580322</v>
      </c>
      <c r="W5">
        <f t="shared" si="7"/>
        <v>9.9657397399976366E-2</v>
      </c>
      <c r="X5">
        <v>5.0493778895431447E-2</v>
      </c>
      <c r="Y5">
        <v>0.83181818181818179</v>
      </c>
    </row>
    <row r="6" spans="1:25" x14ac:dyDescent="0.2">
      <c r="A6" t="s">
        <v>9</v>
      </c>
      <c r="B6" t="s">
        <v>10</v>
      </c>
      <c r="C6">
        <v>8.3800000000000008</v>
      </c>
      <c r="D6">
        <v>1</v>
      </c>
      <c r="E6">
        <f t="shared" si="0"/>
        <v>18</v>
      </c>
      <c r="F6">
        <f t="shared" si="1"/>
        <v>1.73</v>
      </c>
      <c r="G6">
        <v>2001</v>
      </c>
      <c r="H6">
        <v>1730</v>
      </c>
      <c r="J6">
        <f t="shared" si="2"/>
        <v>0.12124248496993989</v>
      </c>
      <c r="K6">
        <f t="shared" si="3"/>
        <v>0.1</v>
      </c>
      <c r="L6">
        <f t="shared" si="4"/>
        <v>0.18181818181818182</v>
      </c>
      <c r="M6">
        <f t="shared" si="5"/>
        <v>2.4605168700646086E-2</v>
      </c>
      <c r="N6">
        <v>1.1200000000000001</v>
      </c>
      <c r="O6">
        <v>61</v>
      </c>
      <c r="P6">
        <v>0</v>
      </c>
      <c r="Q6">
        <v>10</v>
      </c>
      <c r="R6">
        <v>8</v>
      </c>
      <c r="S6">
        <v>63</v>
      </c>
      <c r="T6">
        <v>0.35899999999999999</v>
      </c>
      <c r="U6">
        <v>56.079000000000001</v>
      </c>
      <c r="V6">
        <f t="shared" si="6"/>
        <v>0.10691645887219195</v>
      </c>
      <c r="W6">
        <f t="shared" si="7"/>
        <v>7.2214153001872936E-2</v>
      </c>
      <c r="X6">
        <v>5.0493778895431447E-2</v>
      </c>
      <c r="Y6">
        <v>0.83181818181818179</v>
      </c>
    </row>
    <row r="7" spans="1:25" x14ac:dyDescent="0.2">
      <c r="A7" t="s">
        <v>11</v>
      </c>
      <c r="B7" t="s">
        <v>12</v>
      </c>
      <c r="C7">
        <v>12.4</v>
      </c>
      <c r="D7">
        <v>2</v>
      </c>
      <c r="E7">
        <f t="shared" si="0"/>
        <v>27</v>
      </c>
      <c r="F7">
        <f t="shared" si="1"/>
        <v>0.67400000000000004</v>
      </c>
      <c r="G7">
        <v>1992</v>
      </c>
      <c r="H7">
        <v>674</v>
      </c>
      <c r="J7">
        <f t="shared" si="2"/>
        <v>0.18837675350701405</v>
      </c>
      <c r="K7">
        <f t="shared" si="3"/>
        <v>0.2</v>
      </c>
      <c r="L7">
        <f t="shared" si="4"/>
        <v>0.34545454545454546</v>
      </c>
      <c r="M7">
        <f t="shared" si="5"/>
        <v>5.6532663316582925E-3</v>
      </c>
      <c r="N7">
        <v>1.1200000000000001</v>
      </c>
      <c r="O7">
        <v>61</v>
      </c>
      <c r="P7">
        <v>0</v>
      </c>
      <c r="Q7">
        <v>10</v>
      </c>
      <c r="R7">
        <v>8</v>
      </c>
      <c r="S7">
        <v>63</v>
      </c>
      <c r="T7">
        <v>0.35899999999999999</v>
      </c>
      <c r="U7">
        <v>56.079000000000001</v>
      </c>
      <c r="V7">
        <f t="shared" si="6"/>
        <v>0.18487114132330446</v>
      </c>
      <c r="W7">
        <f t="shared" si="7"/>
        <v>0.17198664463211311</v>
      </c>
      <c r="X7">
        <v>5.0493778895431447E-2</v>
      </c>
      <c r="Y7">
        <v>0.83181818181818179</v>
      </c>
    </row>
    <row r="8" spans="1:25" x14ac:dyDescent="0.2">
      <c r="A8" t="s">
        <v>13</v>
      </c>
      <c r="B8" t="s">
        <v>14</v>
      </c>
      <c r="C8">
        <v>9.36</v>
      </c>
      <c r="D8">
        <v>1</v>
      </c>
      <c r="E8">
        <f t="shared" si="0"/>
        <v>17</v>
      </c>
      <c r="F8">
        <f t="shared" si="1"/>
        <v>0.51800000000000002</v>
      </c>
      <c r="G8">
        <v>2002</v>
      </c>
      <c r="H8">
        <v>518</v>
      </c>
      <c r="J8">
        <f t="shared" si="2"/>
        <v>0.1376085504342017</v>
      </c>
      <c r="K8">
        <f t="shared" si="3"/>
        <v>0.1</v>
      </c>
      <c r="L8">
        <f t="shared" si="4"/>
        <v>0.16363636363636364</v>
      </c>
      <c r="M8">
        <f t="shared" si="5"/>
        <v>2.8535534816941858E-3</v>
      </c>
      <c r="N8">
        <v>1.1200000000000001</v>
      </c>
      <c r="O8">
        <v>61</v>
      </c>
      <c r="P8">
        <v>0</v>
      </c>
      <c r="Q8">
        <v>10</v>
      </c>
      <c r="R8">
        <v>8</v>
      </c>
      <c r="S8">
        <v>63</v>
      </c>
      <c r="T8">
        <v>0.35899999999999999</v>
      </c>
      <c r="U8">
        <v>56.079000000000001</v>
      </c>
      <c r="V8">
        <f t="shared" si="6"/>
        <v>0.10102461688806488</v>
      </c>
      <c r="W8">
        <f t="shared" si="7"/>
        <v>6.4673313419636572E-2</v>
      </c>
      <c r="X8">
        <v>5.0493778895431447E-2</v>
      </c>
      <c r="Y8">
        <v>0.83181818181818179</v>
      </c>
    </row>
    <row r="9" spans="1:25" x14ac:dyDescent="0.2">
      <c r="A9" t="s">
        <v>15</v>
      </c>
      <c r="B9" t="s">
        <v>16</v>
      </c>
      <c r="C9">
        <v>7.89</v>
      </c>
      <c r="D9">
        <v>1</v>
      </c>
      <c r="E9">
        <f t="shared" si="0"/>
        <v>31</v>
      </c>
      <c r="F9">
        <f t="shared" si="1"/>
        <v>2.63</v>
      </c>
      <c r="G9">
        <v>1988</v>
      </c>
      <c r="H9">
        <v>2630</v>
      </c>
      <c r="J9">
        <f t="shared" si="2"/>
        <v>0.11305945223780894</v>
      </c>
      <c r="K9">
        <f t="shared" si="3"/>
        <v>0.1</v>
      </c>
      <c r="L9">
        <f t="shared" si="4"/>
        <v>0.41818181818181815</v>
      </c>
      <c r="M9">
        <f t="shared" si="5"/>
        <v>4.0757358219669776E-2</v>
      </c>
      <c r="N9">
        <v>1.1200000000000001</v>
      </c>
      <c r="O9">
        <v>61</v>
      </c>
      <c r="P9">
        <v>0</v>
      </c>
      <c r="Q9">
        <v>10</v>
      </c>
      <c r="R9">
        <v>8</v>
      </c>
      <c r="S9">
        <v>63</v>
      </c>
      <c r="T9">
        <v>0.35899999999999999</v>
      </c>
      <c r="U9">
        <v>56.079000000000001</v>
      </c>
      <c r="V9">
        <f t="shared" si="6"/>
        <v>0.16799965715982421</v>
      </c>
      <c r="W9">
        <f t="shared" si="7"/>
        <v>0.15039320137043077</v>
      </c>
      <c r="X9">
        <v>5.0493778895431447E-2</v>
      </c>
      <c r="Y9">
        <v>0.83181818181818179</v>
      </c>
    </row>
    <row r="10" spans="1:25" x14ac:dyDescent="0.2">
      <c r="A10" t="s">
        <v>17</v>
      </c>
      <c r="B10" s="1" t="s">
        <v>95</v>
      </c>
      <c r="C10">
        <v>10.199999999999999</v>
      </c>
      <c r="D10">
        <v>2</v>
      </c>
      <c r="E10">
        <f t="shared" si="0"/>
        <v>27</v>
      </c>
      <c r="F10">
        <f t="shared" si="1"/>
        <v>2.2639999999999998</v>
      </c>
      <c r="G10">
        <v>1992</v>
      </c>
      <c r="H10">
        <v>2264</v>
      </c>
      <c r="J10">
        <f t="shared" si="2"/>
        <v>0.15163660654642616</v>
      </c>
      <c r="K10">
        <f t="shared" si="3"/>
        <v>0.2</v>
      </c>
      <c r="L10">
        <f t="shared" si="4"/>
        <v>0.34545454545454546</v>
      </c>
      <c r="M10">
        <f t="shared" si="5"/>
        <v>3.4188801148600144E-2</v>
      </c>
      <c r="N10">
        <v>1.1200000000000001</v>
      </c>
      <c r="O10">
        <v>61</v>
      </c>
      <c r="P10">
        <v>0</v>
      </c>
      <c r="Q10">
        <v>10</v>
      </c>
      <c r="R10">
        <v>8</v>
      </c>
      <c r="S10">
        <v>63</v>
      </c>
      <c r="T10">
        <v>0.35899999999999999</v>
      </c>
      <c r="U10">
        <v>56.079000000000001</v>
      </c>
      <c r="V10">
        <f t="shared" si="6"/>
        <v>0.18281998828739293</v>
      </c>
      <c r="W10">
        <f t="shared" si="7"/>
        <v>0.16936141876147776</v>
      </c>
      <c r="X10">
        <v>5.0493778895431447E-2</v>
      </c>
      <c r="Y10">
        <v>0.83181818181818179</v>
      </c>
    </row>
    <row r="11" spans="1:25" x14ac:dyDescent="0.2">
      <c r="A11" t="s">
        <v>18</v>
      </c>
      <c r="B11" t="s">
        <v>19</v>
      </c>
      <c r="C11">
        <v>6.16</v>
      </c>
      <c r="D11">
        <v>2</v>
      </c>
      <c r="E11">
        <f t="shared" si="0"/>
        <v>22</v>
      </c>
      <c r="F11">
        <f t="shared" si="1"/>
        <v>1.9119999999999999</v>
      </c>
      <c r="G11">
        <v>1997</v>
      </c>
      <c r="H11">
        <v>1912</v>
      </c>
      <c r="J11">
        <f t="shared" si="2"/>
        <v>8.4168336673346694E-2</v>
      </c>
      <c r="K11">
        <f t="shared" si="3"/>
        <v>0.2</v>
      </c>
      <c r="L11">
        <f t="shared" si="4"/>
        <v>0.25454545454545452</v>
      </c>
      <c r="M11">
        <f t="shared" si="5"/>
        <v>2.7871500358937543E-2</v>
      </c>
      <c r="N11">
        <v>1.1200000000000001</v>
      </c>
      <c r="O11">
        <v>61</v>
      </c>
      <c r="P11">
        <v>0</v>
      </c>
      <c r="Q11">
        <v>10</v>
      </c>
      <c r="R11">
        <v>8</v>
      </c>
      <c r="S11">
        <v>63</v>
      </c>
      <c r="T11">
        <v>0.35899999999999999</v>
      </c>
      <c r="U11">
        <v>56.079000000000001</v>
      </c>
      <c r="V11">
        <f t="shared" si="6"/>
        <v>0.14164632289443471</v>
      </c>
      <c r="W11">
        <f t="shared" si="7"/>
        <v>0.11666414572234414</v>
      </c>
      <c r="X11">
        <v>5.0493778895431447E-2</v>
      </c>
      <c r="Y11">
        <v>0.83181818181818179</v>
      </c>
    </row>
    <row r="12" spans="1:25" x14ac:dyDescent="0.2">
      <c r="A12" t="s">
        <v>20</v>
      </c>
      <c r="B12" t="s">
        <v>21</v>
      </c>
      <c r="C12">
        <v>11.5</v>
      </c>
      <c r="D12">
        <v>2</v>
      </c>
      <c r="E12">
        <f t="shared" si="0"/>
        <v>23</v>
      </c>
      <c r="F12">
        <f t="shared" si="1"/>
        <v>1.3939999999999999</v>
      </c>
      <c r="G12">
        <v>1996</v>
      </c>
      <c r="H12">
        <v>1394</v>
      </c>
      <c r="J12">
        <f t="shared" si="2"/>
        <v>0.17334669338677353</v>
      </c>
      <c r="K12">
        <f t="shared" si="3"/>
        <v>0.2</v>
      </c>
      <c r="L12">
        <f t="shared" si="4"/>
        <v>0.27272727272727271</v>
      </c>
      <c r="M12">
        <f t="shared" si="5"/>
        <v>1.8575017946877243E-2</v>
      </c>
      <c r="N12">
        <v>1.1200000000000001</v>
      </c>
      <c r="O12">
        <v>61</v>
      </c>
      <c r="P12">
        <v>0</v>
      </c>
      <c r="Q12">
        <v>10</v>
      </c>
      <c r="R12">
        <v>8</v>
      </c>
      <c r="S12">
        <v>63</v>
      </c>
      <c r="T12">
        <v>0.35899999999999999</v>
      </c>
      <c r="U12">
        <v>56.079000000000001</v>
      </c>
      <c r="V12">
        <f t="shared" si="6"/>
        <v>0.16616224601523086</v>
      </c>
      <c r="W12">
        <f t="shared" si="7"/>
        <v>0.14804153906765355</v>
      </c>
      <c r="X12">
        <v>5.0493778895431447E-2</v>
      </c>
      <c r="Y12">
        <v>0.83181818181818179</v>
      </c>
    </row>
    <row r="13" spans="1:25" x14ac:dyDescent="0.2">
      <c r="A13" t="s">
        <v>22</v>
      </c>
      <c r="B13" t="s">
        <v>23</v>
      </c>
      <c r="C13">
        <v>3.29</v>
      </c>
      <c r="D13">
        <v>2</v>
      </c>
      <c r="E13">
        <f t="shared" si="0"/>
        <v>22</v>
      </c>
      <c r="F13">
        <f t="shared" si="1"/>
        <v>3.944</v>
      </c>
      <c r="G13">
        <v>1997</v>
      </c>
      <c r="H13">
        <v>3944</v>
      </c>
      <c r="J13">
        <f t="shared" si="2"/>
        <v>3.6239144956579823E-2</v>
      </c>
      <c r="K13">
        <f t="shared" si="3"/>
        <v>0.2</v>
      </c>
      <c r="L13">
        <f t="shared" si="4"/>
        <v>0.25454545454545452</v>
      </c>
      <c r="M13">
        <f t="shared" si="5"/>
        <v>6.4339554917444364E-2</v>
      </c>
      <c r="N13">
        <v>1.1200000000000001</v>
      </c>
      <c r="O13">
        <v>61</v>
      </c>
      <c r="P13">
        <v>0</v>
      </c>
      <c r="Q13">
        <v>10</v>
      </c>
      <c r="R13">
        <v>8</v>
      </c>
      <c r="S13">
        <v>63</v>
      </c>
      <c r="T13">
        <v>0.35899999999999999</v>
      </c>
      <c r="U13">
        <v>56.079000000000001</v>
      </c>
      <c r="V13">
        <f t="shared" si="6"/>
        <v>0.13878103860486968</v>
      </c>
      <c r="W13">
        <f t="shared" si="7"/>
        <v>0.11299693108160506</v>
      </c>
      <c r="X13">
        <v>5.0493778895431447E-2</v>
      </c>
      <c r="Y13">
        <v>0.83181818181818179</v>
      </c>
    </row>
    <row r="14" spans="1:25" x14ac:dyDescent="0.2">
      <c r="A14" t="s">
        <v>24</v>
      </c>
      <c r="B14" t="s">
        <v>25</v>
      </c>
      <c r="C14">
        <v>1.74</v>
      </c>
      <c r="D14">
        <v>1</v>
      </c>
      <c r="E14">
        <f t="shared" si="0"/>
        <v>31</v>
      </c>
      <c r="F14">
        <f t="shared" si="1"/>
        <v>1.974</v>
      </c>
      <c r="G14">
        <v>1988</v>
      </c>
      <c r="H14">
        <v>1974</v>
      </c>
      <c r="J14">
        <f t="shared" si="2"/>
        <v>1.0354041416165662E-2</v>
      </c>
      <c r="K14">
        <f t="shared" si="3"/>
        <v>0.1</v>
      </c>
      <c r="L14">
        <f t="shared" si="4"/>
        <v>0.41818181818181815</v>
      </c>
      <c r="M14">
        <f t="shared" si="5"/>
        <v>2.8984206748025845E-2</v>
      </c>
      <c r="N14">
        <v>1.1200000000000001</v>
      </c>
      <c r="O14">
        <v>61</v>
      </c>
      <c r="P14">
        <v>0</v>
      </c>
      <c r="Q14">
        <v>10</v>
      </c>
      <c r="R14">
        <v>8</v>
      </c>
      <c r="S14">
        <v>63</v>
      </c>
      <c r="T14">
        <v>0.35899999999999999</v>
      </c>
      <c r="U14">
        <v>56.079000000000001</v>
      </c>
      <c r="V14">
        <f t="shared" si="6"/>
        <v>0.13938001658650243</v>
      </c>
      <c r="W14">
        <f t="shared" si="7"/>
        <v>0.11376354988858474</v>
      </c>
      <c r="X14">
        <v>5.0493778895431447E-2</v>
      </c>
      <c r="Y14">
        <v>0.83181818181818179</v>
      </c>
    </row>
    <row r="15" spans="1:25" x14ac:dyDescent="0.2">
      <c r="A15" t="s">
        <v>26</v>
      </c>
      <c r="B15" t="s">
        <v>27</v>
      </c>
      <c r="C15">
        <v>1.57</v>
      </c>
      <c r="D15">
        <v>1</v>
      </c>
      <c r="E15">
        <f t="shared" si="0"/>
        <v>63</v>
      </c>
      <c r="F15">
        <f t="shared" si="1"/>
        <v>1.4219999999999999</v>
      </c>
      <c r="G15">
        <v>1956</v>
      </c>
      <c r="H15">
        <v>1422</v>
      </c>
      <c r="J15">
        <f t="shared" si="2"/>
        <v>7.5150300601202393E-3</v>
      </c>
      <c r="K15">
        <f t="shared" si="3"/>
        <v>0.1</v>
      </c>
      <c r="L15">
        <f t="shared" si="4"/>
        <v>1</v>
      </c>
      <c r="M15">
        <f t="shared" si="5"/>
        <v>1.9077530509691312E-2</v>
      </c>
      <c r="N15">
        <v>1.1200000000000001</v>
      </c>
      <c r="O15">
        <v>61</v>
      </c>
      <c r="P15">
        <v>0</v>
      </c>
      <c r="Q15">
        <v>10</v>
      </c>
      <c r="R15">
        <v>8</v>
      </c>
      <c r="S15">
        <v>63</v>
      </c>
      <c r="T15">
        <v>0.35899999999999999</v>
      </c>
      <c r="U15">
        <v>56.079000000000001</v>
      </c>
      <c r="V15">
        <f t="shared" si="6"/>
        <v>0.28164814014245287</v>
      </c>
      <c r="W15">
        <f t="shared" si="7"/>
        <v>0.29584940695865569</v>
      </c>
      <c r="X15">
        <v>5.0493778895431447E-2</v>
      </c>
      <c r="Y15">
        <v>0.83181818181818179</v>
      </c>
    </row>
    <row r="16" spans="1:25" x14ac:dyDescent="0.2">
      <c r="A16" t="s">
        <v>28</v>
      </c>
      <c r="B16" t="s">
        <v>29</v>
      </c>
      <c r="C16">
        <v>10.9</v>
      </c>
      <c r="D16">
        <v>1</v>
      </c>
      <c r="E16">
        <f t="shared" si="0"/>
        <v>14</v>
      </c>
      <c r="F16">
        <f t="shared" si="1"/>
        <v>1.5649999999999999</v>
      </c>
      <c r="G16">
        <v>2005</v>
      </c>
      <c r="H16">
        <v>1565</v>
      </c>
      <c r="J16">
        <f t="shared" si="2"/>
        <v>0.16332665330661325</v>
      </c>
      <c r="K16">
        <f t="shared" si="3"/>
        <v>0.1</v>
      </c>
      <c r="L16">
        <f t="shared" si="4"/>
        <v>0.10909090909090909</v>
      </c>
      <c r="M16">
        <f t="shared" si="5"/>
        <v>2.1643933955491745E-2</v>
      </c>
      <c r="N16">
        <v>1.1200000000000001</v>
      </c>
      <c r="O16">
        <v>61</v>
      </c>
      <c r="P16">
        <v>0</v>
      </c>
      <c r="Q16">
        <v>10</v>
      </c>
      <c r="R16">
        <v>8</v>
      </c>
      <c r="S16">
        <v>63</v>
      </c>
      <c r="T16">
        <v>0.35899999999999999</v>
      </c>
      <c r="U16">
        <v>56.079000000000001</v>
      </c>
      <c r="V16">
        <f t="shared" si="6"/>
        <v>9.8515374088253518E-2</v>
      </c>
      <c r="W16">
        <f t="shared" si="7"/>
        <v>6.1461788487835026E-2</v>
      </c>
      <c r="X16">
        <v>5.0493778895431447E-2</v>
      </c>
      <c r="Y16">
        <v>0.83181818181818179</v>
      </c>
    </row>
    <row r="17" spans="1:25" x14ac:dyDescent="0.2">
      <c r="A17" t="s">
        <v>30</v>
      </c>
      <c r="B17" t="s">
        <v>84</v>
      </c>
      <c r="C17">
        <v>2.0499999999999998</v>
      </c>
      <c r="D17">
        <v>1</v>
      </c>
      <c r="E17">
        <f t="shared" si="0"/>
        <v>25</v>
      </c>
      <c r="F17">
        <f t="shared" si="1"/>
        <v>1.034</v>
      </c>
      <c r="G17">
        <v>1994</v>
      </c>
      <c r="H17">
        <v>1034</v>
      </c>
      <c r="J17">
        <f t="shared" si="2"/>
        <v>1.5531062124248492E-2</v>
      </c>
      <c r="K17">
        <f t="shared" si="3"/>
        <v>0.1</v>
      </c>
      <c r="L17">
        <f t="shared" si="4"/>
        <v>0.30909090909090908</v>
      </c>
      <c r="M17">
        <f t="shared" si="5"/>
        <v>1.2114142139267769E-2</v>
      </c>
      <c r="N17">
        <v>1.1200000000000001</v>
      </c>
      <c r="O17">
        <v>61</v>
      </c>
      <c r="P17">
        <v>0</v>
      </c>
      <c r="Q17">
        <v>10</v>
      </c>
      <c r="R17">
        <v>8</v>
      </c>
      <c r="S17">
        <v>63</v>
      </c>
      <c r="T17">
        <v>0.35899999999999999</v>
      </c>
      <c r="U17">
        <v>56.079000000000001</v>
      </c>
      <c r="V17">
        <f t="shared" si="6"/>
        <v>0.10918402833860633</v>
      </c>
      <c r="W17">
        <f t="shared" si="7"/>
        <v>7.5116365524522846E-2</v>
      </c>
      <c r="X17">
        <v>5.0493778895431447E-2</v>
      </c>
      <c r="Y17">
        <v>0.83181818181818179</v>
      </c>
    </row>
    <row r="18" spans="1:25" x14ac:dyDescent="0.2">
      <c r="A18" t="s">
        <v>31</v>
      </c>
      <c r="B18" t="s">
        <v>32</v>
      </c>
      <c r="C18">
        <v>1.28</v>
      </c>
      <c r="D18">
        <v>1</v>
      </c>
      <c r="E18">
        <f t="shared" si="0"/>
        <v>14</v>
      </c>
      <c r="F18">
        <f t="shared" si="1"/>
        <v>2.258</v>
      </c>
      <c r="G18">
        <v>2005</v>
      </c>
      <c r="H18">
        <v>2258</v>
      </c>
      <c r="J18">
        <f t="shared" si="2"/>
        <v>2.6720106880427506E-3</v>
      </c>
      <c r="K18">
        <f t="shared" si="3"/>
        <v>0.1</v>
      </c>
      <c r="L18">
        <f t="shared" si="4"/>
        <v>0.10909090909090909</v>
      </c>
      <c r="M18">
        <f t="shared" si="5"/>
        <v>3.4081119885139989E-2</v>
      </c>
      <c r="N18">
        <v>1.1200000000000001</v>
      </c>
      <c r="O18">
        <v>61</v>
      </c>
      <c r="P18">
        <v>0</v>
      </c>
      <c r="Q18">
        <v>10</v>
      </c>
      <c r="R18">
        <v>8</v>
      </c>
      <c r="S18">
        <v>63</v>
      </c>
      <c r="T18">
        <v>0.35899999999999999</v>
      </c>
      <c r="U18">
        <v>56.079000000000001</v>
      </c>
      <c r="V18">
        <f t="shared" si="6"/>
        <v>6.1461009916022956E-2</v>
      </c>
      <c r="W18">
        <f t="shared" si="7"/>
        <v>1.403671890902893E-2</v>
      </c>
      <c r="X18">
        <v>5.0493778895431447E-2</v>
      </c>
      <c r="Y18">
        <v>0.83181818181818179</v>
      </c>
    </row>
    <row r="19" spans="1:25" x14ac:dyDescent="0.2">
      <c r="A19" t="s">
        <v>33</v>
      </c>
      <c r="B19" t="s">
        <v>34</v>
      </c>
      <c r="C19">
        <v>1.91</v>
      </c>
      <c r="D19">
        <v>1</v>
      </c>
      <c r="E19">
        <f t="shared" si="0"/>
        <v>19</v>
      </c>
      <c r="F19">
        <f t="shared" si="1"/>
        <v>0.90700000000000003</v>
      </c>
      <c r="G19">
        <v>2000</v>
      </c>
      <c r="H19">
        <v>907</v>
      </c>
      <c r="J19">
        <f t="shared" si="2"/>
        <v>1.3193052772211085E-2</v>
      </c>
      <c r="K19">
        <f t="shared" si="3"/>
        <v>0.1</v>
      </c>
      <c r="L19">
        <f t="shared" si="4"/>
        <v>0.2</v>
      </c>
      <c r="M19">
        <f t="shared" si="5"/>
        <v>9.8348887293610923E-3</v>
      </c>
      <c r="N19">
        <v>1.1200000000000001</v>
      </c>
      <c r="O19">
        <v>61</v>
      </c>
      <c r="P19">
        <v>0</v>
      </c>
      <c r="Q19">
        <v>10</v>
      </c>
      <c r="R19">
        <v>8</v>
      </c>
      <c r="S19">
        <v>63</v>
      </c>
      <c r="T19">
        <v>0.35899999999999999</v>
      </c>
      <c r="U19">
        <v>56.079000000000001</v>
      </c>
      <c r="V19">
        <f t="shared" si="6"/>
        <v>8.0756985375393053E-2</v>
      </c>
      <c r="W19">
        <f t="shared" si="7"/>
        <v>3.8733215507865987E-2</v>
      </c>
      <c r="X19">
        <v>5.0493778895431447E-2</v>
      </c>
      <c r="Y19">
        <v>0.83181818181818179</v>
      </c>
    </row>
    <row r="20" spans="1:25" x14ac:dyDescent="0.2">
      <c r="A20" t="s">
        <v>35</v>
      </c>
      <c r="B20" t="s">
        <v>36</v>
      </c>
      <c r="C20">
        <v>14.7</v>
      </c>
      <c r="D20">
        <v>9</v>
      </c>
      <c r="E20">
        <f t="shared" si="0"/>
        <v>24</v>
      </c>
      <c r="F20">
        <f t="shared" si="1"/>
        <v>2.419</v>
      </c>
      <c r="G20">
        <v>1995</v>
      </c>
      <c r="H20">
        <v>2419</v>
      </c>
      <c r="J20">
        <f t="shared" si="2"/>
        <v>0.22678690714762856</v>
      </c>
      <c r="K20">
        <f t="shared" si="3"/>
        <v>0.9</v>
      </c>
      <c r="L20">
        <f t="shared" si="4"/>
        <v>0.29090909090909089</v>
      </c>
      <c r="M20">
        <f t="shared" si="5"/>
        <v>3.6970567121320894E-2</v>
      </c>
      <c r="N20">
        <v>1.1200000000000001</v>
      </c>
      <c r="O20">
        <v>61</v>
      </c>
      <c r="P20">
        <v>0</v>
      </c>
      <c r="Q20">
        <v>10</v>
      </c>
      <c r="R20">
        <v>8</v>
      </c>
      <c r="S20">
        <v>63</v>
      </c>
      <c r="T20">
        <v>0.35899999999999999</v>
      </c>
      <c r="U20">
        <v>56.079000000000001</v>
      </c>
      <c r="V20">
        <f t="shared" si="6"/>
        <v>0.36366664129451015</v>
      </c>
      <c r="W20">
        <f t="shared" si="7"/>
        <v>0.40082309118667342</v>
      </c>
      <c r="X20">
        <v>5.0493778895431447E-2</v>
      </c>
      <c r="Y20">
        <v>0.83181818181818179</v>
      </c>
    </row>
    <row r="21" spans="1:25" x14ac:dyDescent="0.2">
      <c r="A21" t="s">
        <v>37</v>
      </c>
      <c r="B21" t="s">
        <v>38</v>
      </c>
      <c r="C21">
        <v>5</v>
      </c>
      <c r="D21">
        <v>2</v>
      </c>
      <c r="E21">
        <f t="shared" si="0"/>
        <v>19</v>
      </c>
      <c r="F21">
        <f t="shared" si="1"/>
        <v>2.4279999999999999</v>
      </c>
      <c r="G21">
        <v>2000</v>
      </c>
      <c r="H21">
        <v>2428</v>
      </c>
      <c r="J21">
        <f t="shared" si="2"/>
        <v>6.4796259185036731E-2</v>
      </c>
      <c r="K21">
        <f t="shared" si="3"/>
        <v>0.2</v>
      </c>
      <c r="L21">
        <f t="shared" si="4"/>
        <v>0.2</v>
      </c>
      <c r="M21">
        <f t="shared" si="5"/>
        <v>3.7132089016511126E-2</v>
      </c>
      <c r="N21">
        <v>1.1200000000000001</v>
      </c>
      <c r="O21">
        <v>61</v>
      </c>
      <c r="P21">
        <v>0</v>
      </c>
      <c r="Q21">
        <v>10</v>
      </c>
      <c r="R21">
        <v>8</v>
      </c>
      <c r="S21">
        <v>63</v>
      </c>
      <c r="T21">
        <v>0.35899999999999999</v>
      </c>
      <c r="U21">
        <v>56.079000000000001</v>
      </c>
      <c r="V21">
        <f t="shared" si="6"/>
        <v>0.12548208705038696</v>
      </c>
      <c r="W21">
        <f t="shared" si="7"/>
        <v>9.5975894102938483E-2</v>
      </c>
      <c r="X21">
        <v>5.0493778895431447E-2</v>
      </c>
      <c r="Y21">
        <v>0.83181818181818179</v>
      </c>
    </row>
    <row r="22" spans="1:25" x14ac:dyDescent="0.2">
      <c r="A22" t="s">
        <v>39</v>
      </c>
      <c r="B22" t="s">
        <v>40</v>
      </c>
      <c r="C22">
        <v>4.08</v>
      </c>
      <c r="D22">
        <v>1</v>
      </c>
      <c r="E22">
        <f t="shared" si="0"/>
        <v>28</v>
      </c>
      <c r="F22">
        <f t="shared" si="1"/>
        <v>2.6110000000000002</v>
      </c>
      <c r="G22">
        <v>1991</v>
      </c>
      <c r="H22">
        <v>2611</v>
      </c>
      <c r="J22">
        <f t="shared" si="2"/>
        <v>4.9432197728790914E-2</v>
      </c>
      <c r="K22">
        <f t="shared" si="3"/>
        <v>0.1</v>
      </c>
      <c r="L22">
        <f t="shared" si="4"/>
        <v>0.36363636363636365</v>
      </c>
      <c r="M22">
        <f t="shared" si="5"/>
        <v>4.0416367552045952E-2</v>
      </c>
      <c r="N22">
        <v>1.1200000000000001</v>
      </c>
      <c r="O22">
        <v>61</v>
      </c>
      <c r="P22">
        <v>0</v>
      </c>
      <c r="Q22">
        <v>10</v>
      </c>
      <c r="R22">
        <v>8</v>
      </c>
      <c r="S22">
        <v>63</v>
      </c>
      <c r="T22">
        <v>0.35899999999999999</v>
      </c>
      <c r="U22">
        <v>56.079000000000001</v>
      </c>
      <c r="V22">
        <f t="shared" si="6"/>
        <v>0.13837123222930012</v>
      </c>
      <c r="W22">
        <f t="shared" si="7"/>
        <v>0.11247242887223265</v>
      </c>
      <c r="X22">
        <v>5.0493778895431447E-2</v>
      </c>
      <c r="Y22">
        <v>0.83181818181818179</v>
      </c>
    </row>
    <row r="23" spans="1:25" x14ac:dyDescent="0.2">
      <c r="A23" t="s">
        <v>41</v>
      </c>
      <c r="B23" t="s">
        <v>42</v>
      </c>
      <c r="C23">
        <v>4.79</v>
      </c>
      <c r="D23">
        <v>1</v>
      </c>
      <c r="E23">
        <f t="shared" si="0"/>
        <v>19</v>
      </c>
      <c r="F23">
        <f t="shared" si="1"/>
        <v>0.49299999999999999</v>
      </c>
      <c r="G23">
        <v>2000</v>
      </c>
      <c r="H23">
        <v>493</v>
      </c>
      <c r="J23">
        <f t="shared" si="2"/>
        <v>6.1289245156980622E-2</v>
      </c>
      <c r="K23">
        <f t="shared" si="3"/>
        <v>0.1</v>
      </c>
      <c r="L23">
        <f t="shared" si="4"/>
        <v>0.2</v>
      </c>
      <c r="M23">
        <f t="shared" si="5"/>
        <v>2.4048815506101939E-3</v>
      </c>
      <c r="N23">
        <v>1.1200000000000001</v>
      </c>
      <c r="O23">
        <v>61</v>
      </c>
      <c r="P23">
        <v>0</v>
      </c>
      <c r="Q23">
        <v>10</v>
      </c>
      <c r="R23">
        <v>8</v>
      </c>
      <c r="S23">
        <v>63</v>
      </c>
      <c r="T23">
        <v>0.35899999999999999</v>
      </c>
      <c r="U23">
        <v>56.079000000000001</v>
      </c>
      <c r="V23">
        <f t="shared" si="6"/>
        <v>9.0923531676897706E-2</v>
      </c>
      <c r="W23">
        <f t="shared" si="7"/>
        <v>5.1745155572036572E-2</v>
      </c>
      <c r="X23">
        <v>5.0493778895431399E-2</v>
      </c>
      <c r="Y23">
        <v>0.83181818181818179</v>
      </c>
    </row>
    <row r="24" spans="1:25" x14ac:dyDescent="0.2">
      <c r="A24" t="s">
        <v>43</v>
      </c>
      <c r="B24" t="s">
        <v>85</v>
      </c>
      <c r="C24">
        <v>9.3800000000000008</v>
      </c>
      <c r="D24">
        <v>4</v>
      </c>
      <c r="E24">
        <f t="shared" si="0"/>
        <v>22</v>
      </c>
      <c r="F24">
        <f t="shared" si="1"/>
        <v>8.2349999999999994</v>
      </c>
      <c r="G24">
        <v>1997</v>
      </c>
      <c r="H24">
        <v>8235</v>
      </c>
      <c r="J24">
        <f t="shared" si="2"/>
        <v>0.13794255177020709</v>
      </c>
      <c r="K24">
        <f t="shared" si="3"/>
        <v>0.4</v>
      </c>
      <c r="L24">
        <f t="shared" si="4"/>
        <v>0.25454545454545452</v>
      </c>
      <c r="M24">
        <f t="shared" si="5"/>
        <v>0.14134960516870063</v>
      </c>
      <c r="N24">
        <v>1.1200000000000001</v>
      </c>
      <c r="O24">
        <v>61</v>
      </c>
      <c r="P24">
        <v>0</v>
      </c>
      <c r="Q24">
        <v>10</v>
      </c>
      <c r="R24">
        <v>8</v>
      </c>
      <c r="S24">
        <v>63</v>
      </c>
      <c r="T24">
        <v>0.35899999999999999</v>
      </c>
      <c r="U24">
        <v>56.079000000000001</v>
      </c>
      <c r="V24">
        <f t="shared" si="6"/>
        <v>0.23345940287109057</v>
      </c>
      <c r="W24">
        <f t="shared" si="7"/>
        <v>0.23417369698326063</v>
      </c>
      <c r="X24">
        <v>5.0493778895431399E-2</v>
      </c>
      <c r="Y24">
        <v>0.83181818181818179</v>
      </c>
    </row>
    <row r="25" spans="1:25" x14ac:dyDescent="0.2">
      <c r="A25" t="s">
        <v>44</v>
      </c>
      <c r="B25" t="s">
        <v>45</v>
      </c>
      <c r="C25">
        <v>10.6</v>
      </c>
      <c r="D25">
        <v>2</v>
      </c>
      <c r="E25">
        <f t="shared" si="0"/>
        <v>21</v>
      </c>
      <c r="F25">
        <f t="shared" si="1"/>
        <v>9.1910000000000007</v>
      </c>
      <c r="G25">
        <v>1998</v>
      </c>
      <c r="H25">
        <v>9191</v>
      </c>
      <c r="J25">
        <f t="shared" si="2"/>
        <v>0.15831663326653306</v>
      </c>
      <c r="K25">
        <f t="shared" si="3"/>
        <v>0.2</v>
      </c>
      <c r="L25">
        <f t="shared" si="4"/>
        <v>0.23636363636363636</v>
      </c>
      <c r="M25">
        <f t="shared" si="5"/>
        <v>0.15850681981335249</v>
      </c>
      <c r="N25">
        <v>1.1200000000000001</v>
      </c>
      <c r="O25">
        <v>61</v>
      </c>
      <c r="P25">
        <v>0</v>
      </c>
      <c r="Q25">
        <v>10</v>
      </c>
      <c r="R25">
        <v>8</v>
      </c>
      <c r="S25">
        <v>63</v>
      </c>
      <c r="T25">
        <v>0.35899999999999999</v>
      </c>
      <c r="U25">
        <v>56.079000000000001</v>
      </c>
      <c r="V25">
        <f t="shared" si="6"/>
        <v>0.18829677236088047</v>
      </c>
      <c r="W25">
        <f t="shared" si="7"/>
        <v>0.17637103480956251</v>
      </c>
      <c r="X25">
        <v>5.0493778895431399E-2</v>
      </c>
      <c r="Y25">
        <v>0.83181818181818179</v>
      </c>
    </row>
    <row r="26" spans="1:25" x14ac:dyDescent="0.2">
      <c r="A26" t="s">
        <v>46</v>
      </c>
      <c r="B26" t="s">
        <v>47</v>
      </c>
      <c r="C26">
        <v>8.24</v>
      </c>
      <c r="D26">
        <v>2</v>
      </c>
      <c r="E26">
        <f t="shared" si="0"/>
        <v>33</v>
      </c>
      <c r="F26">
        <f t="shared" si="1"/>
        <v>8.7680000000000007</v>
      </c>
      <c r="G26">
        <v>1986</v>
      </c>
      <c r="H26">
        <v>8768</v>
      </c>
      <c r="J26">
        <f t="shared" si="2"/>
        <v>0.11890447561790247</v>
      </c>
      <c r="K26">
        <f t="shared" si="3"/>
        <v>0.2</v>
      </c>
      <c r="L26">
        <f t="shared" si="4"/>
        <v>0.45454545454545453</v>
      </c>
      <c r="M26">
        <f t="shared" si="5"/>
        <v>0.15091529073941135</v>
      </c>
      <c r="N26">
        <v>1.1200000000000001</v>
      </c>
      <c r="O26">
        <v>61</v>
      </c>
      <c r="P26">
        <v>0</v>
      </c>
      <c r="Q26">
        <v>10</v>
      </c>
      <c r="R26">
        <v>8</v>
      </c>
      <c r="S26">
        <v>63</v>
      </c>
      <c r="T26">
        <v>0.35899999999999999</v>
      </c>
      <c r="U26">
        <v>56.079000000000001</v>
      </c>
      <c r="V26">
        <f t="shared" si="6"/>
        <v>0.2310913052256921</v>
      </c>
      <c r="W26">
        <f t="shared" si="7"/>
        <v>0.23114282064490491</v>
      </c>
      <c r="X26">
        <v>5.0493778895431399E-2</v>
      </c>
      <c r="Y26">
        <v>0.83181818181818179</v>
      </c>
    </row>
    <row r="27" spans="1:25" x14ac:dyDescent="0.2">
      <c r="A27" t="s">
        <v>48</v>
      </c>
      <c r="B27" t="s">
        <v>49</v>
      </c>
      <c r="C27">
        <v>7.84</v>
      </c>
      <c r="D27">
        <v>1</v>
      </c>
      <c r="E27">
        <f t="shared" si="0"/>
        <v>26</v>
      </c>
      <c r="F27">
        <f t="shared" si="1"/>
        <v>2.6240000000000001</v>
      </c>
      <c r="G27">
        <v>1993</v>
      </c>
      <c r="H27">
        <v>2624</v>
      </c>
      <c r="J27">
        <f t="shared" si="2"/>
        <v>0.11222444889779558</v>
      </c>
      <c r="K27">
        <f t="shared" si="3"/>
        <v>0.1</v>
      </c>
      <c r="L27">
        <f t="shared" si="4"/>
        <v>0.32727272727272727</v>
      </c>
      <c r="M27">
        <f t="shared" si="5"/>
        <v>4.0649676956209621E-2</v>
      </c>
      <c r="N27">
        <v>1.1200000000000001</v>
      </c>
      <c r="O27">
        <v>61</v>
      </c>
      <c r="P27">
        <v>0</v>
      </c>
      <c r="Q27">
        <v>10</v>
      </c>
      <c r="R27">
        <v>8</v>
      </c>
      <c r="S27">
        <v>63</v>
      </c>
      <c r="T27">
        <v>0.35899999999999999</v>
      </c>
      <c r="U27">
        <v>56.079000000000001</v>
      </c>
      <c r="V27">
        <f t="shared" si="6"/>
        <v>0.14503671328168311</v>
      </c>
      <c r="W27">
        <f t="shared" si="7"/>
        <v>0.12100343216286202</v>
      </c>
      <c r="X27">
        <v>5.0493778895431399E-2</v>
      </c>
      <c r="Y27">
        <v>0.83181818181818179</v>
      </c>
    </row>
    <row r="28" spans="1:25" x14ac:dyDescent="0.2">
      <c r="A28" t="s">
        <v>50</v>
      </c>
      <c r="B28" t="s">
        <v>51</v>
      </c>
      <c r="C28">
        <v>5.87</v>
      </c>
      <c r="D28">
        <v>1</v>
      </c>
      <c r="E28">
        <f t="shared" si="0"/>
        <v>16</v>
      </c>
      <c r="F28">
        <f t="shared" si="1"/>
        <v>0.49399999999999999</v>
      </c>
      <c r="G28">
        <v>2003</v>
      </c>
      <c r="H28">
        <v>494</v>
      </c>
      <c r="J28">
        <f t="shared" si="2"/>
        <v>7.9325317301269196E-2</v>
      </c>
      <c r="K28">
        <f t="shared" si="3"/>
        <v>0.1</v>
      </c>
      <c r="L28">
        <f t="shared" si="4"/>
        <v>0.14545454545454545</v>
      </c>
      <c r="M28">
        <f t="shared" si="5"/>
        <v>2.4228284278535535E-3</v>
      </c>
      <c r="N28">
        <v>1.1200000000000001</v>
      </c>
      <c r="O28">
        <v>61</v>
      </c>
      <c r="P28">
        <v>0</v>
      </c>
      <c r="Q28">
        <v>10</v>
      </c>
      <c r="R28">
        <v>8</v>
      </c>
      <c r="S28">
        <v>63</v>
      </c>
      <c r="T28">
        <v>0.35899999999999999</v>
      </c>
      <c r="U28">
        <v>56.079000000000001</v>
      </c>
      <c r="V28">
        <f t="shared" si="6"/>
        <v>8.1800672795917059E-2</v>
      </c>
      <c r="W28">
        <f t="shared" si="7"/>
        <v>4.0069008190930615E-2</v>
      </c>
      <c r="X28">
        <v>5.0493778895431399E-2</v>
      </c>
      <c r="Y28">
        <v>0.83181818181818179</v>
      </c>
    </row>
    <row r="29" spans="1:25" x14ac:dyDescent="0.2">
      <c r="A29" t="s">
        <v>52</v>
      </c>
      <c r="B29" t="s">
        <v>53</v>
      </c>
      <c r="C29">
        <v>2.0699999999999998</v>
      </c>
      <c r="D29">
        <v>2</v>
      </c>
      <c r="E29">
        <f t="shared" si="0"/>
        <v>17</v>
      </c>
      <c r="F29">
        <f t="shared" si="1"/>
        <v>2.036</v>
      </c>
      <c r="G29">
        <v>2002</v>
      </c>
      <c r="H29">
        <v>2036</v>
      </c>
      <c r="J29">
        <f t="shared" si="2"/>
        <v>1.5865063460253837E-2</v>
      </c>
      <c r="K29">
        <f t="shared" si="3"/>
        <v>0.2</v>
      </c>
      <c r="L29">
        <f t="shared" si="4"/>
        <v>0.16363636363636364</v>
      </c>
      <c r="M29">
        <f t="shared" si="5"/>
        <v>3.0096913137114142E-2</v>
      </c>
      <c r="N29">
        <v>1.1200000000000001</v>
      </c>
      <c r="O29">
        <v>61</v>
      </c>
      <c r="P29">
        <v>0</v>
      </c>
      <c r="Q29">
        <v>10</v>
      </c>
      <c r="R29">
        <v>8</v>
      </c>
      <c r="S29">
        <v>63</v>
      </c>
      <c r="T29">
        <v>0.35899999999999999</v>
      </c>
      <c r="U29">
        <v>56.079000000000001</v>
      </c>
      <c r="V29">
        <f t="shared" si="6"/>
        <v>0.10239958505843291</v>
      </c>
      <c r="W29">
        <f t="shared" si="7"/>
        <v>6.6433105082644453E-2</v>
      </c>
      <c r="X29">
        <v>5.0493778895431399E-2</v>
      </c>
      <c r="Y29">
        <v>0.83181818181818179</v>
      </c>
    </row>
    <row r="30" spans="1:25" x14ac:dyDescent="0.2">
      <c r="A30" t="s">
        <v>54</v>
      </c>
      <c r="B30" t="s">
        <v>86</v>
      </c>
      <c r="C30">
        <v>15</v>
      </c>
      <c r="D30">
        <v>1</v>
      </c>
      <c r="E30">
        <f t="shared" si="0"/>
        <v>22</v>
      </c>
      <c r="F30">
        <f t="shared" si="1"/>
        <v>7.8470000000000004</v>
      </c>
      <c r="G30">
        <v>1997</v>
      </c>
      <c r="H30">
        <v>7847</v>
      </c>
      <c r="J30">
        <f t="shared" si="2"/>
        <v>0.23179692718770872</v>
      </c>
      <c r="K30">
        <f t="shared" si="3"/>
        <v>0.1</v>
      </c>
      <c r="L30">
        <f t="shared" si="4"/>
        <v>0.25454545454545452</v>
      </c>
      <c r="M30">
        <f t="shared" si="5"/>
        <v>0.13438621679827711</v>
      </c>
      <c r="N30">
        <v>1.1200000000000001</v>
      </c>
      <c r="O30">
        <v>61</v>
      </c>
      <c r="P30">
        <v>0</v>
      </c>
      <c r="Q30">
        <v>10</v>
      </c>
      <c r="R30">
        <v>8</v>
      </c>
      <c r="S30">
        <v>63</v>
      </c>
      <c r="T30">
        <v>0.35899999999999999</v>
      </c>
      <c r="U30">
        <v>56.079000000000001</v>
      </c>
      <c r="V30">
        <f t="shared" si="6"/>
        <v>0.18018214963286008</v>
      </c>
      <c r="W30">
        <f t="shared" si="7"/>
        <v>0.16598530681019952</v>
      </c>
      <c r="X30">
        <v>5.0493778895431399E-2</v>
      </c>
      <c r="Y30">
        <v>0.83181818181818179</v>
      </c>
    </row>
    <row r="31" spans="1:25" x14ac:dyDescent="0.2">
      <c r="A31" t="s">
        <v>55</v>
      </c>
      <c r="B31" t="s">
        <v>56</v>
      </c>
      <c r="C31">
        <v>12.2</v>
      </c>
      <c r="D31">
        <v>6</v>
      </c>
      <c r="E31">
        <f t="shared" si="0"/>
        <v>23</v>
      </c>
      <c r="F31">
        <f t="shared" si="1"/>
        <v>12.765000000000001</v>
      </c>
      <c r="G31">
        <v>1996</v>
      </c>
      <c r="H31">
        <v>12765</v>
      </c>
      <c r="J31">
        <f t="shared" si="2"/>
        <v>0.18503674014696056</v>
      </c>
      <c r="K31">
        <f t="shared" si="3"/>
        <v>0.6</v>
      </c>
      <c r="L31">
        <f t="shared" si="4"/>
        <v>0.27272727272727271</v>
      </c>
      <c r="M31">
        <f t="shared" si="5"/>
        <v>0.2226489590811199</v>
      </c>
      <c r="N31">
        <v>1.1200000000000001</v>
      </c>
      <c r="O31">
        <v>61</v>
      </c>
      <c r="P31">
        <v>0</v>
      </c>
      <c r="Q31">
        <v>10</v>
      </c>
      <c r="R31">
        <v>8</v>
      </c>
      <c r="S31">
        <v>63</v>
      </c>
      <c r="T31">
        <v>0.35899999999999999</v>
      </c>
      <c r="U31">
        <v>56.079000000000001</v>
      </c>
      <c r="V31">
        <f t="shared" si="6"/>
        <v>0.3201032429888383</v>
      </c>
      <c r="W31">
        <f t="shared" si="7"/>
        <v>0.34506725130414651</v>
      </c>
      <c r="X31">
        <v>5.0493778895431399E-2</v>
      </c>
      <c r="Y31">
        <v>0.83181818181818179</v>
      </c>
    </row>
    <row r="32" spans="1:25" x14ac:dyDescent="0.2">
      <c r="A32" t="s">
        <v>57</v>
      </c>
      <c r="B32" t="s">
        <v>87</v>
      </c>
      <c r="C32">
        <v>7.39</v>
      </c>
      <c r="D32">
        <v>1</v>
      </c>
      <c r="E32">
        <f t="shared" si="0"/>
        <v>27</v>
      </c>
      <c r="F32">
        <f t="shared" si="1"/>
        <v>2.105</v>
      </c>
      <c r="G32">
        <v>1992</v>
      </c>
      <c r="H32">
        <v>2105</v>
      </c>
      <c r="J32">
        <f t="shared" si="2"/>
        <v>0.10470941883767534</v>
      </c>
      <c r="K32">
        <f t="shared" si="3"/>
        <v>0.1</v>
      </c>
      <c r="L32">
        <f t="shared" si="4"/>
        <v>0.34545454545454546</v>
      </c>
      <c r="M32">
        <f t="shared" si="5"/>
        <v>3.1335247666905958E-2</v>
      </c>
      <c r="N32">
        <v>1.1200000000000001</v>
      </c>
      <c r="O32">
        <v>61</v>
      </c>
      <c r="P32">
        <v>0</v>
      </c>
      <c r="Q32">
        <v>10</v>
      </c>
      <c r="R32">
        <v>8</v>
      </c>
      <c r="S32">
        <v>63</v>
      </c>
      <c r="T32">
        <v>0.35899999999999999</v>
      </c>
      <c r="U32">
        <v>56.079000000000001</v>
      </c>
      <c r="V32">
        <f t="shared" si="6"/>
        <v>0.1453748029897817</v>
      </c>
      <c r="W32">
        <f t="shared" si="7"/>
        <v>0.12143614577942625</v>
      </c>
      <c r="X32">
        <v>5.0493778895431399E-2</v>
      </c>
      <c r="Y32">
        <v>0.83181818181818179</v>
      </c>
    </row>
    <row r="33" spans="1:25" x14ac:dyDescent="0.2">
      <c r="A33" t="s">
        <v>58</v>
      </c>
      <c r="B33" t="s">
        <v>59</v>
      </c>
      <c r="C33">
        <v>7.97</v>
      </c>
      <c r="D33">
        <v>1</v>
      </c>
      <c r="E33">
        <f t="shared" si="0"/>
        <v>26</v>
      </c>
      <c r="F33">
        <f t="shared" si="1"/>
        <v>4.6580000000000004</v>
      </c>
      <c r="G33">
        <v>1993</v>
      </c>
      <c r="H33">
        <v>4658</v>
      </c>
      <c r="J33">
        <f t="shared" si="2"/>
        <v>0.11439545758183031</v>
      </c>
      <c r="K33">
        <f t="shared" si="3"/>
        <v>0.1</v>
      </c>
      <c r="L33">
        <f t="shared" si="4"/>
        <v>0.32727272727272727</v>
      </c>
      <c r="M33">
        <f t="shared" si="5"/>
        <v>7.7153625269203163E-2</v>
      </c>
      <c r="N33">
        <v>1.1200000000000001</v>
      </c>
      <c r="O33">
        <v>61</v>
      </c>
      <c r="P33">
        <v>0</v>
      </c>
      <c r="Q33">
        <v>10</v>
      </c>
      <c r="R33">
        <v>8</v>
      </c>
      <c r="S33">
        <v>63</v>
      </c>
      <c r="T33">
        <v>0.35899999999999999</v>
      </c>
      <c r="U33">
        <v>56.079000000000001</v>
      </c>
      <c r="V33">
        <f t="shared" si="6"/>
        <v>0.1547054525309402</v>
      </c>
      <c r="W33">
        <f t="shared" si="7"/>
        <v>0.13337823987792713</v>
      </c>
      <c r="X33">
        <v>5.0493778895431399E-2</v>
      </c>
      <c r="Y33">
        <v>0.83181818181818179</v>
      </c>
    </row>
    <row r="34" spans="1:25" x14ac:dyDescent="0.2">
      <c r="A34" t="s">
        <v>60</v>
      </c>
      <c r="B34" t="s">
        <v>61</v>
      </c>
      <c r="C34">
        <v>31.1</v>
      </c>
      <c r="D34">
        <v>1</v>
      </c>
      <c r="E34">
        <f t="shared" si="0"/>
        <v>24</v>
      </c>
      <c r="F34">
        <f t="shared" si="1"/>
        <v>10.984</v>
      </c>
      <c r="G34">
        <v>1995</v>
      </c>
      <c r="H34">
        <v>10984</v>
      </c>
      <c r="J34">
        <f t="shared" si="2"/>
        <v>0.50066800267201073</v>
      </c>
      <c r="K34">
        <f t="shared" si="3"/>
        <v>0.1</v>
      </c>
      <c r="L34">
        <f t="shared" si="4"/>
        <v>0.29090909090909089</v>
      </c>
      <c r="M34">
        <f t="shared" si="5"/>
        <v>0.19068557071069633</v>
      </c>
      <c r="N34">
        <v>1.1200000000000001</v>
      </c>
      <c r="O34">
        <v>61</v>
      </c>
      <c r="P34">
        <v>0</v>
      </c>
      <c r="Q34">
        <v>10</v>
      </c>
      <c r="R34">
        <v>8</v>
      </c>
      <c r="S34">
        <v>63</v>
      </c>
      <c r="T34">
        <v>0.35899999999999999</v>
      </c>
      <c r="U34">
        <v>56.079000000000001</v>
      </c>
      <c r="V34">
        <f t="shared" si="6"/>
        <v>0.27056566607294946</v>
      </c>
      <c r="W34">
        <f t="shared" si="7"/>
        <v>0.28166519099401099</v>
      </c>
      <c r="X34">
        <v>5.0493778895431399E-2</v>
      </c>
      <c r="Y34">
        <v>0.83181818181818179</v>
      </c>
    </row>
    <row r="35" spans="1:25" x14ac:dyDescent="0.2">
      <c r="A35" t="s">
        <v>62</v>
      </c>
      <c r="B35" t="s">
        <v>63</v>
      </c>
      <c r="C35">
        <v>4.0999999999999996</v>
      </c>
      <c r="D35">
        <v>1</v>
      </c>
      <c r="E35">
        <f t="shared" si="0"/>
        <v>21</v>
      </c>
      <c r="F35">
        <f t="shared" si="1"/>
        <v>1.6759999999999999</v>
      </c>
      <c r="G35">
        <v>1998</v>
      </c>
      <c r="H35">
        <v>1676</v>
      </c>
      <c r="J35">
        <f t="shared" si="2"/>
        <v>4.9766199064796249E-2</v>
      </c>
      <c r="K35">
        <f t="shared" si="3"/>
        <v>0.1</v>
      </c>
      <c r="L35">
        <f t="shared" si="4"/>
        <v>0.23636363636363636</v>
      </c>
      <c r="M35">
        <f t="shared" si="5"/>
        <v>2.3636037329504665E-2</v>
      </c>
      <c r="N35">
        <v>1.1200000000000001</v>
      </c>
      <c r="O35">
        <v>61</v>
      </c>
      <c r="P35">
        <v>0</v>
      </c>
      <c r="Q35">
        <v>10</v>
      </c>
      <c r="R35">
        <v>8</v>
      </c>
      <c r="S35">
        <v>63</v>
      </c>
      <c r="T35">
        <v>0.35899999999999999</v>
      </c>
      <c r="U35">
        <v>56.079000000000001</v>
      </c>
      <c r="V35">
        <f t="shared" si="6"/>
        <v>0.10244146818948431</v>
      </c>
      <c r="W35">
        <f t="shared" si="7"/>
        <v>6.6486710385249517E-2</v>
      </c>
      <c r="X35">
        <v>5.0493778895431399E-2</v>
      </c>
      <c r="Y35">
        <v>0.83181818181818179</v>
      </c>
    </row>
    <row r="36" spans="1:25" x14ac:dyDescent="0.2">
      <c r="A36" t="s">
        <v>64</v>
      </c>
      <c r="B36" t="s">
        <v>65</v>
      </c>
      <c r="C36">
        <v>61</v>
      </c>
      <c r="D36">
        <v>10</v>
      </c>
      <c r="E36">
        <f t="shared" si="0"/>
        <v>26</v>
      </c>
      <c r="F36">
        <f t="shared" si="1"/>
        <v>56.079000000000001</v>
      </c>
      <c r="G36">
        <v>1993</v>
      </c>
      <c r="H36">
        <v>56079</v>
      </c>
      <c r="J36">
        <f t="shared" si="2"/>
        <v>1</v>
      </c>
      <c r="K36">
        <f t="shared" si="3"/>
        <v>1</v>
      </c>
      <c r="L36">
        <f t="shared" si="4"/>
        <v>0.32727272727272727</v>
      </c>
      <c r="M36">
        <f t="shared" si="5"/>
        <v>1</v>
      </c>
      <c r="N36">
        <v>1.1200000000000001</v>
      </c>
      <c r="O36">
        <v>61</v>
      </c>
      <c r="P36">
        <v>0</v>
      </c>
      <c r="Q36">
        <v>10</v>
      </c>
      <c r="R36">
        <v>8</v>
      </c>
      <c r="S36">
        <v>63</v>
      </c>
      <c r="T36">
        <v>0.35899999999999999</v>
      </c>
      <c r="U36">
        <v>56.079000000000001</v>
      </c>
      <c r="V36">
        <f t="shared" si="6"/>
        <v>0.83181818181818179</v>
      </c>
      <c r="W36">
        <f t="shared" si="7"/>
        <v>1</v>
      </c>
      <c r="X36">
        <v>5.0493778895431399E-2</v>
      </c>
      <c r="Y36">
        <v>0.83181818181818179</v>
      </c>
    </row>
    <row r="37" spans="1:25" x14ac:dyDescent="0.2">
      <c r="A37" t="s">
        <v>66</v>
      </c>
      <c r="B37" t="s">
        <v>67</v>
      </c>
      <c r="C37">
        <v>9.18</v>
      </c>
      <c r="D37">
        <v>0</v>
      </c>
      <c r="E37">
        <f t="shared" si="0"/>
        <v>8</v>
      </c>
      <c r="F37">
        <f t="shared" si="1"/>
        <v>4.1130000000000004</v>
      </c>
      <c r="G37">
        <v>2011</v>
      </c>
      <c r="H37">
        <v>4113</v>
      </c>
      <c r="J37">
        <f t="shared" si="2"/>
        <v>0.13460253841015363</v>
      </c>
      <c r="K37">
        <f t="shared" si="3"/>
        <v>0</v>
      </c>
      <c r="L37">
        <f t="shared" si="4"/>
        <v>0</v>
      </c>
      <c r="M37">
        <f t="shared" si="5"/>
        <v>6.7372577171572162E-2</v>
      </c>
      <c r="N37">
        <v>1.1200000000000001</v>
      </c>
      <c r="O37">
        <v>61</v>
      </c>
      <c r="P37">
        <v>0</v>
      </c>
      <c r="Q37">
        <v>10</v>
      </c>
      <c r="R37">
        <v>8</v>
      </c>
      <c r="S37">
        <v>63</v>
      </c>
      <c r="T37">
        <v>0.35899999999999999</v>
      </c>
      <c r="U37">
        <v>56.079000000000001</v>
      </c>
      <c r="V37">
        <f t="shared" si="6"/>
        <v>5.0493778895431447E-2</v>
      </c>
      <c r="W37">
        <f t="shared" si="7"/>
        <v>6.2166568899746676E-17</v>
      </c>
      <c r="X37">
        <v>5.0493778895431399E-2</v>
      </c>
      <c r="Y37">
        <v>0.83181818181818179</v>
      </c>
    </row>
    <row r="38" spans="1:25" x14ac:dyDescent="0.2">
      <c r="A38" t="s">
        <v>68</v>
      </c>
      <c r="B38" t="s">
        <v>69</v>
      </c>
      <c r="C38">
        <v>3.2</v>
      </c>
      <c r="D38">
        <v>1</v>
      </c>
      <c r="E38">
        <f t="shared" si="0"/>
        <v>23</v>
      </c>
      <c r="F38">
        <f t="shared" si="1"/>
        <v>1.306</v>
      </c>
      <c r="G38">
        <v>1996</v>
      </c>
      <c r="H38">
        <v>1306</v>
      </c>
      <c r="J38">
        <f t="shared" si="2"/>
        <v>3.4736138944555781E-2</v>
      </c>
      <c r="K38">
        <f t="shared" si="3"/>
        <v>0.1</v>
      </c>
      <c r="L38">
        <f t="shared" si="4"/>
        <v>0.27272727272727271</v>
      </c>
      <c r="M38">
        <f t="shared" si="5"/>
        <v>1.6995692749461597E-2</v>
      </c>
      <c r="N38">
        <v>1.1200000000000001</v>
      </c>
      <c r="O38">
        <v>61</v>
      </c>
      <c r="P38">
        <v>0</v>
      </c>
      <c r="Q38">
        <v>10</v>
      </c>
      <c r="R38">
        <v>8</v>
      </c>
      <c r="S38">
        <v>63</v>
      </c>
      <c r="T38">
        <v>0.35899999999999999</v>
      </c>
      <c r="U38">
        <v>56.079000000000001</v>
      </c>
      <c r="V38">
        <f t="shared" si="6"/>
        <v>0.10611477610532252</v>
      </c>
      <c r="W38">
        <f t="shared" si="7"/>
        <v>7.1188096777505067E-2</v>
      </c>
      <c r="X38">
        <v>5.0493778895431399E-2</v>
      </c>
      <c r="Y38">
        <v>0.83181818181818179</v>
      </c>
    </row>
    <row r="39" spans="1:25" x14ac:dyDescent="0.2">
      <c r="A39" t="s">
        <v>70</v>
      </c>
      <c r="B39" t="s">
        <v>71</v>
      </c>
      <c r="C39">
        <v>4.5999999999999996</v>
      </c>
      <c r="D39">
        <v>1</v>
      </c>
      <c r="E39">
        <f t="shared" si="0"/>
        <v>23</v>
      </c>
      <c r="F39">
        <f t="shared" si="1"/>
        <v>2.0910000000000002</v>
      </c>
      <c r="G39">
        <v>1996</v>
      </c>
      <c r="H39">
        <v>2091</v>
      </c>
      <c r="J39">
        <f t="shared" si="2"/>
        <v>5.8116232464929848E-2</v>
      </c>
      <c r="K39">
        <f t="shared" si="3"/>
        <v>0.1</v>
      </c>
      <c r="L39">
        <f t="shared" si="4"/>
        <v>0.27272727272727271</v>
      </c>
      <c r="M39">
        <f t="shared" si="5"/>
        <v>3.1083991385498926E-2</v>
      </c>
      <c r="N39">
        <v>1.1200000000000001</v>
      </c>
      <c r="O39">
        <v>61</v>
      </c>
      <c r="P39">
        <v>0</v>
      </c>
      <c r="Q39">
        <v>10</v>
      </c>
      <c r="R39">
        <v>8</v>
      </c>
      <c r="S39">
        <v>63</v>
      </c>
      <c r="T39">
        <v>0.35899999999999999</v>
      </c>
      <c r="U39">
        <v>56.079000000000001</v>
      </c>
      <c r="V39">
        <f t="shared" si="6"/>
        <v>0.11548187414442537</v>
      </c>
      <c r="W39">
        <f t="shared" si="7"/>
        <v>8.3176840510662195E-2</v>
      </c>
      <c r="X39">
        <v>5.0493778895431399E-2</v>
      </c>
      <c r="Y39">
        <v>0.83181818181818179</v>
      </c>
    </row>
    <row r="40" spans="1:25" x14ac:dyDescent="0.2">
      <c r="A40" t="s">
        <v>72</v>
      </c>
      <c r="B40" t="s">
        <v>73</v>
      </c>
      <c r="C40">
        <v>4.04</v>
      </c>
      <c r="D40">
        <v>4</v>
      </c>
      <c r="E40">
        <f t="shared" si="0"/>
        <v>27</v>
      </c>
      <c r="F40">
        <f t="shared" si="1"/>
        <v>4.5229999999999997</v>
      </c>
      <c r="G40">
        <v>1992</v>
      </c>
      <c r="H40">
        <v>4523</v>
      </c>
      <c r="J40">
        <f t="shared" si="2"/>
        <v>4.8764195056780223E-2</v>
      </c>
      <c r="K40">
        <f t="shared" si="3"/>
        <v>0.4</v>
      </c>
      <c r="L40">
        <f t="shared" si="4"/>
        <v>0.34545454545454546</v>
      </c>
      <c r="M40">
        <f t="shared" si="5"/>
        <v>7.4730796841349603E-2</v>
      </c>
      <c r="N40">
        <v>1.1200000000000001</v>
      </c>
      <c r="O40">
        <v>61</v>
      </c>
      <c r="P40">
        <v>0</v>
      </c>
      <c r="Q40">
        <v>10</v>
      </c>
      <c r="R40">
        <v>8</v>
      </c>
      <c r="S40">
        <v>63</v>
      </c>
      <c r="T40">
        <v>0.35899999999999999</v>
      </c>
      <c r="U40">
        <v>56.079000000000001</v>
      </c>
      <c r="V40">
        <f t="shared" si="6"/>
        <v>0.21723738433816883</v>
      </c>
      <c r="W40">
        <f t="shared" si="7"/>
        <v>0.21341149056523628</v>
      </c>
      <c r="X40">
        <v>5.0493778895431399E-2</v>
      </c>
      <c r="Y40">
        <v>0.83181818181818179</v>
      </c>
    </row>
    <row r="41" spans="1:25" x14ac:dyDescent="0.2">
      <c r="A41" t="s">
        <v>74</v>
      </c>
      <c r="B41" t="s">
        <v>75</v>
      </c>
      <c r="C41">
        <v>1.1200000000000001</v>
      </c>
      <c r="D41">
        <v>1</v>
      </c>
      <c r="E41">
        <f t="shared" si="0"/>
        <v>20</v>
      </c>
      <c r="F41">
        <f t="shared" si="1"/>
        <v>0.99399999999999999</v>
      </c>
      <c r="G41">
        <v>1999</v>
      </c>
      <c r="H41">
        <v>994</v>
      </c>
      <c r="J41">
        <f t="shared" si="2"/>
        <v>0</v>
      </c>
      <c r="K41">
        <f t="shared" si="3"/>
        <v>0.1</v>
      </c>
      <c r="L41">
        <f t="shared" si="4"/>
        <v>0.21818181818181817</v>
      </c>
      <c r="M41">
        <f t="shared" si="5"/>
        <v>1.1396267049533381E-2</v>
      </c>
      <c r="N41">
        <v>1.1200000000000001</v>
      </c>
      <c r="O41">
        <v>61</v>
      </c>
      <c r="P41">
        <v>0</v>
      </c>
      <c r="Q41">
        <v>10</v>
      </c>
      <c r="R41">
        <v>8</v>
      </c>
      <c r="S41">
        <v>63</v>
      </c>
      <c r="T41">
        <v>0.35899999999999999</v>
      </c>
      <c r="U41">
        <v>56.079000000000001</v>
      </c>
      <c r="V41">
        <f t="shared" si="6"/>
        <v>8.2394521307837892E-2</v>
      </c>
      <c r="W41">
        <f t="shared" si="7"/>
        <v>4.0829061901910831E-2</v>
      </c>
      <c r="X41">
        <v>5.0493778895431399E-2</v>
      </c>
      <c r="Y41">
        <v>0.83181818181818179</v>
      </c>
    </row>
    <row r="42" spans="1:25" x14ac:dyDescent="0.2">
      <c r="A42" t="s">
        <v>76</v>
      </c>
      <c r="B42" t="s">
        <v>77</v>
      </c>
      <c r="C42">
        <v>27</v>
      </c>
      <c r="D42">
        <v>3</v>
      </c>
      <c r="E42">
        <f t="shared" si="0"/>
        <v>19</v>
      </c>
      <c r="F42">
        <f t="shared" si="1"/>
        <v>5.1219999999999999</v>
      </c>
      <c r="G42">
        <v>2000</v>
      </c>
      <c r="H42">
        <v>5122</v>
      </c>
      <c r="J42">
        <f t="shared" si="2"/>
        <v>0.43219772879091511</v>
      </c>
      <c r="K42">
        <f t="shared" si="3"/>
        <v>0.3</v>
      </c>
      <c r="L42">
        <f t="shared" si="4"/>
        <v>0.2</v>
      </c>
      <c r="M42">
        <f t="shared" si="5"/>
        <v>8.5480976310122039E-2</v>
      </c>
      <c r="N42">
        <v>1.1200000000000001</v>
      </c>
      <c r="O42">
        <v>61</v>
      </c>
      <c r="P42">
        <v>0</v>
      </c>
      <c r="Q42">
        <v>10</v>
      </c>
      <c r="R42">
        <v>8</v>
      </c>
      <c r="S42">
        <v>63</v>
      </c>
      <c r="T42">
        <v>0.35899999999999999</v>
      </c>
      <c r="U42">
        <v>56.079000000000001</v>
      </c>
      <c r="V42">
        <f t="shared" si="6"/>
        <v>0.2544196762752593</v>
      </c>
      <c r="W42">
        <f t="shared" si="7"/>
        <v>0.26100029208992986</v>
      </c>
      <c r="X42">
        <v>5.0493778895431399E-2</v>
      </c>
      <c r="Y42">
        <v>0.83181818181818179</v>
      </c>
    </row>
    <row r="43" spans="1:25" x14ac:dyDescent="0.2">
      <c r="A43" t="s">
        <v>78</v>
      </c>
      <c r="B43" t="s">
        <v>79</v>
      </c>
      <c r="C43">
        <v>2.35</v>
      </c>
      <c r="D43">
        <v>1</v>
      </c>
      <c r="E43">
        <f t="shared" si="0"/>
        <v>24</v>
      </c>
      <c r="F43">
        <f t="shared" si="1"/>
        <v>0.35899999999999999</v>
      </c>
      <c r="G43">
        <v>1995</v>
      </c>
      <c r="H43">
        <v>359</v>
      </c>
      <c r="J43">
        <f t="shared" si="2"/>
        <v>2.0541082164328657E-2</v>
      </c>
      <c r="K43">
        <f t="shared" si="3"/>
        <v>0.1</v>
      </c>
      <c r="L43">
        <f t="shared" si="4"/>
        <v>0.29090909090909089</v>
      </c>
      <c r="M43">
        <f t="shared" si="5"/>
        <v>0</v>
      </c>
      <c r="N43">
        <v>1.1200000000000001</v>
      </c>
      <c r="O43">
        <v>61</v>
      </c>
      <c r="P43">
        <v>0</v>
      </c>
      <c r="Q43">
        <v>10</v>
      </c>
      <c r="R43">
        <v>8</v>
      </c>
      <c r="S43">
        <v>63</v>
      </c>
      <c r="T43">
        <v>0.35899999999999999</v>
      </c>
      <c r="U43">
        <v>56.079000000000001</v>
      </c>
      <c r="V43">
        <f t="shared" si="6"/>
        <v>0.10286254326835489</v>
      </c>
      <c r="W43">
        <f t="shared" si="7"/>
        <v>6.7025635161303415E-2</v>
      </c>
      <c r="X43">
        <v>5.0493778895431399E-2</v>
      </c>
      <c r="Y43">
        <v>0.83181818181818179</v>
      </c>
    </row>
    <row r="44" spans="1:25" x14ac:dyDescent="0.2">
      <c r="A44" t="s">
        <v>80</v>
      </c>
      <c r="B44" t="s">
        <v>88</v>
      </c>
      <c r="C44">
        <v>6.59</v>
      </c>
      <c r="D44">
        <v>1</v>
      </c>
      <c r="E44">
        <f t="shared" si="0"/>
        <v>22</v>
      </c>
      <c r="F44">
        <f t="shared" si="1"/>
        <v>10.742000000000001</v>
      </c>
      <c r="G44">
        <v>1997</v>
      </c>
      <c r="H44">
        <v>10742</v>
      </c>
      <c r="J44">
        <f t="shared" si="2"/>
        <v>9.1349365397461579E-2</v>
      </c>
      <c r="K44">
        <f t="shared" si="3"/>
        <v>0.1</v>
      </c>
      <c r="L44">
        <f t="shared" si="4"/>
        <v>0.25454545454545452</v>
      </c>
      <c r="M44">
        <f t="shared" si="5"/>
        <v>0.18634242641780333</v>
      </c>
      <c r="N44">
        <v>1.1200000000000001</v>
      </c>
      <c r="O44">
        <v>61</v>
      </c>
      <c r="P44">
        <v>0</v>
      </c>
      <c r="Q44">
        <v>10</v>
      </c>
      <c r="R44">
        <v>8</v>
      </c>
      <c r="S44">
        <v>63</v>
      </c>
      <c r="T44">
        <v>0.35899999999999999</v>
      </c>
      <c r="U44">
        <v>56.079000000000001</v>
      </c>
      <c r="V44">
        <f t="shared" si="6"/>
        <v>0.15805931159017986</v>
      </c>
      <c r="W44">
        <f t="shared" si="7"/>
        <v>0.13767077067140251</v>
      </c>
      <c r="X44">
        <v>5.0493778895431399E-2</v>
      </c>
      <c r="Y44">
        <v>0.83181818181818179</v>
      </c>
    </row>
    <row r="45" spans="1:25" x14ac:dyDescent="0.2">
      <c r="A45" t="s">
        <v>82</v>
      </c>
      <c r="B45" t="s">
        <v>81</v>
      </c>
      <c r="C45">
        <v>2.4</v>
      </c>
      <c r="D45">
        <v>1</v>
      </c>
      <c r="E45">
        <f t="shared" si="0"/>
        <v>38</v>
      </c>
      <c r="F45">
        <f t="shared" si="1"/>
        <v>4.6349999999999998</v>
      </c>
      <c r="G45">
        <v>1981</v>
      </c>
      <c r="H45">
        <v>4635</v>
      </c>
      <c r="J45">
        <f t="shared" si="2"/>
        <v>2.1376085504342012E-2</v>
      </c>
      <c r="K45">
        <f t="shared" si="3"/>
        <v>0.1</v>
      </c>
      <c r="L45">
        <f t="shared" si="4"/>
        <v>0.54545454545454541</v>
      </c>
      <c r="M45">
        <f t="shared" si="5"/>
        <v>7.6740847092605882E-2</v>
      </c>
      <c r="N45">
        <v>1.1200000000000001</v>
      </c>
      <c r="O45">
        <v>61</v>
      </c>
      <c r="P45">
        <v>0</v>
      </c>
      <c r="Q45">
        <v>10</v>
      </c>
      <c r="R45">
        <v>8</v>
      </c>
      <c r="S45">
        <v>63</v>
      </c>
      <c r="T45">
        <v>0.35899999999999999</v>
      </c>
      <c r="U45">
        <v>56.079000000000001</v>
      </c>
      <c r="V45">
        <f t="shared" si="6"/>
        <v>0.18589286951287332</v>
      </c>
      <c r="W45">
        <f t="shared" si="7"/>
        <v>0.17329433217616888</v>
      </c>
      <c r="X45">
        <v>5.0493778895431399E-2</v>
      </c>
      <c r="Y45">
        <v>0.83181818181818179</v>
      </c>
    </row>
    <row r="47" spans="1:25" ht="22" customHeight="1" x14ac:dyDescent="0.2"/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E1" workbookViewId="0">
      <selection activeCell="M25" sqref="M25"/>
    </sheetView>
  </sheetViews>
  <sheetFormatPr baseColWidth="10" defaultColWidth="8.83203125" defaultRowHeight="15" x14ac:dyDescent="0.2"/>
  <cols>
    <col min="2" max="2" width="13.5" customWidth="1"/>
  </cols>
  <sheetData>
    <row r="1" spans="1:11" x14ac:dyDescent="0.2">
      <c r="A1" t="s">
        <v>0</v>
      </c>
      <c r="B1" t="s">
        <v>1</v>
      </c>
      <c r="D1" s="1" t="s">
        <v>116</v>
      </c>
    </row>
    <row r="2" spans="1:11" x14ac:dyDescent="0.2">
      <c r="A2" t="s">
        <v>2</v>
      </c>
      <c r="B2" t="s">
        <v>3</v>
      </c>
      <c r="C2" s="5" t="s">
        <v>117</v>
      </c>
      <c r="D2" s="5" t="s">
        <v>118</v>
      </c>
      <c r="E2" s="5" t="s">
        <v>119</v>
      </c>
      <c r="F2" s="5" t="s">
        <v>120</v>
      </c>
      <c r="G2" s="5" t="s">
        <v>121</v>
      </c>
      <c r="H2" s="5" t="s">
        <v>122</v>
      </c>
      <c r="I2" s="2" t="s">
        <v>123</v>
      </c>
      <c r="J2" s="2" t="s">
        <v>124</v>
      </c>
      <c r="K2" s="5" t="s">
        <v>125</v>
      </c>
    </row>
    <row r="3" spans="1:11" x14ac:dyDescent="0.2">
      <c r="A3" t="s">
        <v>4</v>
      </c>
      <c r="B3" t="s">
        <v>5</v>
      </c>
      <c r="C3">
        <v>838</v>
      </c>
      <c r="D3">
        <v>829</v>
      </c>
      <c r="E3">
        <v>1311</v>
      </c>
      <c r="F3">
        <v>1104</v>
      </c>
      <c r="G3">
        <v>545</v>
      </c>
      <c r="H3">
        <v>688</v>
      </c>
      <c r="I3">
        <f>MIN(H3:H45)</f>
        <v>103</v>
      </c>
      <c r="J3">
        <f>MAX(H3:H45)</f>
        <v>1495</v>
      </c>
      <c r="K3">
        <f>1-(H3-I3)/(J3-I3)</f>
        <v>0.57974137931034475</v>
      </c>
    </row>
    <row r="4" spans="1:11" x14ac:dyDescent="0.2">
      <c r="A4" t="s">
        <v>6</v>
      </c>
      <c r="B4" t="s">
        <v>7</v>
      </c>
      <c r="C4">
        <v>560</v>
      </c>
      <c r="D4">
        <v>924</v>
      </c>
      <c r="E4">
        <v>830</v>
      </c>
      <c r="F4">
        <v>114</v>
      </c>
      <c r="G4">
        <v>877</v>
      </c>
      <c r="H4">
        <v>496</v>
      </c>
      <c r="I4">
        <v>103</v>
      </c>
      <c r="J4">
        <v>1495</v>
      </c>
      <c r="K4">
        <f t="shared" ref="K4:K45" si="0">1-(H4-I4)/(J4-I4)</f>
        <v>0.71767241379310343</v>
      </c>
    </row>
    <row r="5" spans="1:11" x14ac:dyDescent="0.2">
      <c r="A5" t="s">
        <v>8</v>
      </c>
      <c r="B5" t="s">
        <v>83</v>
      </c>
      <c r="C5">
        <v>427</v>
      </c>
      <c r="D5">
        <v>970</v>
      </c>
      <c r="E5">
        <v>810</v>
      </c>
      <c r="F5">
        <v>1384</v>
      </c>
      <c r="G5">
        <v>288</v>
      </c>
      <c r="H5">
        <v>217</v>
      </c>
      <c r="I5">
        <v>103</v>
      </c>
      <c r="J5">
        <v>1495</v>
      </c>
      <c r="K5">
        <f t="shared" si="0"/>
        <v>0.9181034482758621</v>
      </c>
    </row>
    <row r="6" spans="1:11" x14ac:dyDescent="0.2">
      <c r="A6" t="s">
        <v>9</v>
      </c>
      <c r="B6" t="s">
        <v>10</v>
      </c>
      <c r="C6">
        <v>1001</v>
      </c>
      <c r="D6">
        <v>856</v>
      </c>
      <c r="E6">
        <v>1404</v>
      </c>
      <c r="F6">
        <v>999</v>
      </c>
      <c r="G6">
        <v>130</v>
      </c>
      <c r="H6">
        <v>1354</v>
      </c>
      <c r="I6">
        <v>103</v>
      </c>
      <c r="J6">
        <v>1495</v>
      </c>
      <c r="K6">
        <f t="shared" si="0"/>
        <v>0.10129310344827591</v>
      </c>
    </row>
    <row r="7" spans="1:11" x14ac:dyDescent="0.2">
      <c r="A7" t="s">
        <v>11</v>
      </c>
      <c r="B7" t="s">
        <v>12</v>
      </c>
      <c r="C7">
        <v>517</v>
      </c>
      <c r="D7">
        <v>232</v>
      </c>
      <c r="E7">
        <v>763</v>
      </c>
      <c r="F7">
        <v>1060</v>
      </c>
      <c r="G7">
        <v>1378</v>
      </c>
      <c r="H7">
        <v>792</v>
      </c>
      <c r="I7">
        <v>103</v>
      </c>
      <c r="J7">
        <v>1495</v>
      </c>
      <c r="K7">
        <f t="shared" si="0"/>
        <v>0.50502873563218387</v>
      </c>
    </row>
    <row r="8" spans="1:11" x14ac:dyDescent="0.2">
      <c r="A8" t="s">
        <v>13</v>
      </c>
      <c r="B8" t="s">
        <v>14</v>
      </c>
      <c r="C8">
        <v>607</v>
      </c>
      <c r="D8">
        <v>729</v>
      </c>
      <c r="E8">
        <v>1457</v>
      </c>
      <c r="F8">
        <v>465</v>
      </c>
      <c r="G8">
        <v>557</v>
      </c>
      <c r="H8">
        <v>193</v>
      </c>
      <c r="I8">
        <v>103</v>
      </c>
      <c r="J8">
        <v>1495</v>
      </c>
      <c r="K8">
        <f t="shared" si="0"/>
        <v>0.93534482758620685</v>
      </c>
    </row>
    <row r="9" spans="1:11" x14ac:dyDescent="0.2">
      <c r="A9" t="s">
        <v>15</v>
      </c>
      <c r="B9" t="s">
        <v>16</v>
      </c>
      <c r="C9">
        <v>1140</v>
      </c>
      <c r="D9">
        <v>827</v>
      </c>
      <c r="E9">
        <v>676</v>
      </c>
      <c r="F9">
        <v>1176</v>
      </c>
      <c r="G9">
        <v>688</v>
      </c>
      <c r="H9">
        <v>1495</v>
      </c>
      <c r="I9">
        <v>103</v>
      </c>
      <c r="J9">
        <v>1495</v>
      </c>
      <c r="K9">
        <f t="shared" si="0"/>
        <v>0</v>
      </c>
    </row>
    <row r="10" spans="1:11" x14ac:dyDescent="0.2">
      <c r="A10" t="s">
        <v>17</v>
      </c>
      <c r="B10" s="1" t="s">
        <v>95</v>
      </c>
      <c r="C10">
        <v>183</v>
      </c>
      <c r="D10">
        <v>1192</v>
      </c>
      <c r="E10">
        <v>642</v>
      </c>
      <c r="F10">
        <v>1239</v>
      </c>
      <c r="G10">
        <v>627</v>
      </c>
      <c r="H10">
        <v>748</v>
      </c>
      <c r="I10">
        <v>103</v>
      </c>
      <c r="J10">
        <v>1495</v>
      </c>
      <c r="K10">
        <f t="shared" si="0"/>
        <v>0.53663793103448276</v>
      </c>
    </row>
    <row r="11" spans="1:11" x14ac:dyDescent="0.2">
      <c r="A11" t="s">
        <v>18</v>
      </c>
      <c r="B11" t="s">
        <v>19</v>
      </c>
      <c r="C11">
        <v>475</v>
      </c>
      <c r="D11">
        <v>810</v>
      </c>
      <c r="E11">
        <v>1409</v>
      </c>
      <c r="F11">
        <v>1091</v>
      </c>
      <c r="G11">
        <v>1303</v>
      </c>
      <c r="H11">
        <v>145</v>
      </c>
      <c r="I11">
        <v>103</v>
      </c>
      <c r="J11">
        <v>1495</v>
      </c>
      <c r="K11">
        <f t="shared" si="0"/>
        <v>0.96982758620689657</v>
      </c>
    </row>
    <row r="12" spans="1:11" x14ac:dyDescent="0.2">
      <c r="A12" t="s">
        <v>20</v>
      </c>
      <c r="B12" t="s">
        <v>21</v>
      </c>
      <c r="C12">
        <v>1171</v>
      </c>
      <c r="D12">
        <v>1489</v>
      </c>
      <c r="E12">
        <v>455</v>
      </c>
      <c r="F12">
        <v>1218</v>
      </c>
      <c r="G12">
        <v>1269</v>
      </c>
      <c r="H12">
        <v>574</v>
      </c>
      <c r="I12">
        <v>103</v>
      </c>
      <c r="J12">
        <v>1495</v>
      </c>
      <c r="K12">
        <f t="shared" si="0"/>
        <v>0.66163793103448276</v>
      </c>
    </row>
    <row r="13" spans="1:11" x14ac:dyDescent="0.2">
      <c r="A13" t="s">
        <v>22</v>
      </c>
      <c r="B13" t="s">
        <v>23</v>
      </c>
      <c r="C13">
        <v>1448</v>
      </c>
      <c r="D13">
        <v>629</v>
      </c>
      <c r="E13">
        <v>1298</v>
      </c>
      <c r="F13">
        <v>401</v>
      </c>
      <c r="G13">
        <v>1201</v>
      </c>
      <c r="H13">
        <v>1357</v>
      </c>
      <c r="I13">
        <v>103</v>
      </c>
      <c r="J13">
        <v>1495</v>
      </c>
      <c r="K13">
        <f t="shared" si="0"/>
        <v>9.9137931034482762E-2</v>
      </c>
    </row>
    <row r="14" spans="1:11" x14ac:dyDescent="0.2">
      <c r="A14" t="s">
        <v>24</v>
      </c>
      <c r="B14" t="s">
        <v>25</v>
      </c>
      <c r="C14">
        <v>1445</v>
      </c>
      <c r="D14">
        <v>1463</v>
      </c>
      <c r="E14">
        <v>639</v>
      </c>
      <c r="F14">
        <v>845</v>
      </c>
      <c r="G14">
        <v>712</v>
      </c>
      <c r="H14">
        <v>950</v>
      </c>
      <c r="I14">
        <v>103</v>
      </c>
      <c r="J14">
        <v>1495</v>
      </c>
      <c r="K14">
        <f t="shared" si="0"/>
        <v>0.39152298850574707</v>
      </c>
    </row>
    <row r="15" spans="1:11" x14ac:dyDescent="0.2">
      <c r="A15" t="s">
        <v>26</v>
      </c>
      <c r="B15" t="s">
        <v>27</v>
      </c>
      <c r="C15">
        <v>1038</v>
      </c>
      <c r="D15">
        <v>1132</v>
      </c>
      <c r="E15">
        <v>807</v>
      </c>
      <c r="F15">
        <v>1465</v>
      </c>
      <c r="G15">
        <v>1277</v>
      </c>
      <c r="H15">
        <v>387</v>
      </c>
      <c r="I15">
        <v>103</v>
      </c>
      <c r="J15">
        <v>1495</v>
      </c>
      <c r="K15">
        <f t="shared" si="0"/>
        <v>0.79597701149425282</v>
      </c>
    </row>
    <row r="16" spans="1:11" x14ac:dyDescent="0.2">
      <c r="A16" t="s">
        <v>28</v>
      </c>
      <c r="B16" t="s">
        <v>29</v>
      </c>
      <c r="C16">
        <v>1387</v>
      </c>
      <c r="D16">
        <v>984</v>
      </c>
      <c r="E16">
        <v>688</v>
      </c>
      <c r="F16">
        <v>1279</v>
      </c>
      <c r="G16">
        <v>854</v>
      </c>
      <c r="H16">
        <v>448</v>
      </c>
      <c r="I16">
        <v>103</v>
      </c>
      <c r="J16">
        <v>1495</v>
      </c>
      <c r="K16">
        <f t="shared" si="0"/>
        <v>0.75215517241379315</v>
      </c>
    </row>
    <row r="17" spans="1:11" x14ac:dyDescent="0.2">
      <c r="A17" t="s">
        <v>30</v>
      </c>
      <c r="B17" t="s">
        <v>84</v>
      </c>
      <c r="C17">
        <v>910</v>
      </c>
      <c r="D17">
        <v>341</v>
      </c>
      <c r="E17">
        <v>781</v>
      </c>
      <c r="F17">
        <v>348</v>
      </c>
      <c r="G17">
        <v>918</v>
      </c>
      <c r="H17">
        <v>1014</v>
      </c>
      <c r="I17">
        <v>103</v>
      </c>
      <c r="J17">
        <v>1495</v>
      </c>
      <c r="K17">
        <f t="shared" si="0"/>
        <v>0.34554597701149425</v>
      </c>
    </row>
    <row r="18" spans="1:11" x14ac:dyDescent="0.2">
      <c r="A18" t="s">
        <v>31</v>
      </c>
      <c r="B18" t="s">
        <v>32</v>
      </c>
      <c r="C18">
        <v>1223</v>
      </c>
      <c r="D18">
        <v>1324</v>
      </c>
      <c r="E18">
        <v>552</v>
      </c>
      <c r="F18">
        <v>561</v>
      </c>
      <c r="G18">
        <v>447</v>
      </c>
      <c r="H18">
        <v>312</v>
      </c>
      <c r="I18">
        <v>103</v>
      </c>
      <c r="J18">
        <v>1495</v>
      </c>
      <c r="K18">
        <f t="shared" si="0"/>
        <v>0.84985632183908044</v>
      </c>
    </row>
    <row r="19" spans="1:11" x14ac:dyDescent="0.2">
      <c r="A19" t="s">
        <v>33</v>
      </c>
      <c r="B19" t="s">
        <v>34</v>
      </c>
      <c r="C19">
        <v>426</v>
      </c>
      <c r="D19">
        <v>439</v>
      </c>
      <c r="E19">
        <v>513</v>
      </c>
      <c r="F19">
        <v>579</v>
      </c>
      <c r="G19">
        <v>1106</v>
      </c>
      <c r="H19">
        <v>103</v>
      </c>
      <c r="I19">
        <v>103</v>
      </c>
      <c r="J19">
        <v>1495</v>
      </c>
      <c r="K19">
        <f t="shared" si="0"/>
        <v>1</v>
      </c>
    </row>
    <row r="20" spans="1:11" x14ac:dyDescent="0.2">
      <c r="A20" t="s">
        <v>35</v>
      </c>
      <c r="B20" t="s">
        <v>36</v>
      </c>
      <c r="C20">
        <v>763</v>
      </c>
      <c r="D20">
        <v>369</v>
      </c>
      <c r="E20">
        <v>1081</v>
      </c>
      <c r="F20">
        <v>112</v>
      </c>
      <c r="G20">
        <v>260</v>
      </c>
      <c r="H20">
        <v>130</v>
      </c>
      <c r="I20">
        <v>103</v>
      </c>
      <c r="J20">
        <v>1495</v>
      </c>
      <c r="K20">
        <f t="shared" si="0"/>
        <v>0.9806034482758621</v>
      </c>
    </row>
    <row r="21" spans="1:11" x14ac:dyDescent="0.2">
      <c r="A21" t="s">
        <v>37</v>
      </c>
      <c r="B21" t="s">
        <v>38</v>
      </c>
      <c r="C21">
        <v>1244</v>
      </c>
      <c r="D21">
        <v>466</v>
      </c>
      <c r="E21">
        <v>930</v>
      </c>
      <c r="F21">
        <v>1483</v>
      </c>
      <c r="G21">
        <v>1285</v>
      </c>
      <c r="H21">
        <v>1058</v>
      </c>
      <c r="I21">
        <v>103</v>
      </c>
      <c r="J21">
        <v>1495</v>
      </c>
      <c r="K21">
        <f t="shared" si="0"/>
        <v>0.31393678160919536</v>
      </c>
    </row>
    <row r="22" spans="1:11" x14ac:dyDescent="0.2">
      <c r="A22" t="s">
        <v>39</v>
      </c>
      <c r="B22" t="s">
        <v>40</v>
      </c>
      <c r="C22">
        <v>727</v>
      </c>
      <c r="D22">
        <v>909</v>
      </c>
      <c r="E22">
        <v>604</v>
      </c>
      <c r="F22">
        <v>1492</v>
      </c>
      <c r="G22">
        <v>1061</v>
      </c>
      <c r="H22">
        <v>709</v>
      </c>
      <c r="I22">
        <v>103</v>
      </c>
      <c r="J22">
        <v>1495</v>
      </c>
      <c r="K22">
        <f t="shared" si="0"/>
        <v>0.56465517241379315</v>
      </c>
    </row>
    <row r="23" spans="1:11" x14ac:dyDescent="0.2">
      <c r="A23" t="s">
        <v>41</v>
      </c>
      <c r="B23" t="s">
        <v>42</v>
      </c>
      <c r="C23">
        <v>409</v>
      </c>
      <c r="D23">
        <v>1390</v>
      </c>
      <c r="E23">
        <v>342</v>
      </c>
      <c r="F23">
        <v>740</v>
      </c>
      <c r="G23">
        <v>952</v>
      </c>
      <c r="H23">
        <v>185</v>
      </c>
      <c r="I23">
        <v>103</v>
      </c>
      <c r="J23">
        <v>1495</v>
      </c>
      <c r="K23">
        <f t="shared" si="0"/>
        <v>0.94109195402298851</v>
      </c>
    </row>
    <row r="24" spans="1:11" x14ac:dyDescent="0.2">
      <c r="A24" t="s">
        <v>43</v>
      </c>
      <c r="B24" t="s">
        <v>85</v>
      </c>
      <c r="C24">
        <v>839</v>
      </c>
      <c r="D24">
        <v>1216</v>
      </c>
      <c r="E24">
        <v>362</v>
      </c>
      <c r="F24">
        <v>1044</v>
      </c>
      <c r="G24">
        <v>756</v>
      </c>
      <c r="H24">
        <v>1087</v>
      </c>
      <c r="I24">
        <v>103</v>
      </c>
      <c r="J24">
        <v>1495</v>
      </c>
      <c r="K24">
        <f t="shared" si="0"/>
        <v>0.2931034482758621</v>
      </c>
    </row>
    <row r="25" spans="1:11" x14ac:dyDescent="0.2">
      <c r="A25" t="s">
        <v>44</v>
      </c>
      <c r="B25" t="s">
        <v>45</v>
      </c>
      <c r="C25">
        <v>313</v>
      </c>
      <c r="D25">
        <v>703</v>
      </c>
      <c r="E25">
        <v>825</v>
      </c>
      <c r="F25">
        <v>941</v>
      </c>
      <c r="G25">
        <v>626</v>
      </c>
      <c r="H25">
        <v>555</v>
      </c>
      <c r="I25">
        <v>103</v>
      </c>
      <c r="J25">
        <v>1495</v>
      </c>
      <c r="K25">
        <f t="shared" si="0"/>
        <v>0.67528735632183912</v>
      </c>
    </row>
    <row r="26" spans="1:11" x14ac:dyDescent="0.2">
      <c r="A26" t="s">
        <v>46</v>
      </c>
      <c r="B26" t="s">
        <v>47</v>
      </c>
      <c r="C26">
        <v>885</v>
      </c>
      <c r="D26">
        <v>1452</v>
      </c>
      <c r="E26">
        <v>437</v>
      </c>
      <c r="F26">
        <v>450</v>
      </c>
      <c r="G26">
        <v>241</v>
      </c>
      <c r="H26">
        <v>752</v>
      </c>
      <c r="I26">
        <v>103</v>
      </c>
      <c r="J26">
        <v>1495</v>
      </c>
      <c r="K26">
        <f t="shared" si="0"/>
        <v>0.53376436781609193</v>
      </c>
    </row>
    <row r="27" spans="1:11" x14ac:dyDescent="0.2">
      <c r="A27" t="s">
        <v>48</v>
      </c>
      <c r="B27" t="s">
        <v>49</v>
      </c>
      <c r="C27">
        <v>595</v>
      </c>
      <c r="D27">
        <v>673</v>
      </c>
      <c r="E27">
        <v>587</v>
      </c>
      <c r="F27">
        <v>1119</v>
      </c>
      <c r="G27">
        <v>110</v>
      </c>
      <c r="H27">
        <v>640</v>
      </c>
      <c r="I27">
        <v>103</v>
      </c>
      <c r="J27">
        <v>1495</v>
      </c>
      <c r="K27">
        <f t="shared" si="0"/>
        <v>0.61422413793103448</v>
      </c>
    </row>
    <row r="28" spans="1:11" x14ac:dyDescent="0.2">
      <c r="A28" t="s">
        <v>50</v>
      </c>
      <c r="B28" t="s">
        <v>51</v>
      </c>
      <c r="C28">
        <v>325</v>
      </c>
      <c r="D28">
        <v>450</v>
      </c>
      <c r="E28">
        <v>1108</v>
      </c>
      <c r="F28">
        <v>254</v>
      </c>
      <c r="G28">
        <v>103</v>
      </c>
      <c r="H28">
        <v>1191</v>
      </c>
      <c r="I28">
        <v>103</v>
      </c>
      <c r="J28">
        <v>1495</v>
      </c>
      <c r="K28">
        <f t="shared" si="0"/>
        <v>0.2183908045977011</v>
      </c>
    </row>
    <row r="29" spans="1:11" x14ac:dyDescent="0.2">
      <c r="A29" t="s">
        <v>52</v>
      </c>
      <c r="B29" t="s">
        <v>53</v>
      </c>
      <c r="C29">
        <v>1317</v>
      </c>
      <c r="D29">
        <v>1197</v>
      </c>
      <c r="E29">
        <v>434</v>
      </c>
      <c r="F29">
        <v>134</v>
      </c>
      <c r="G29">
        <v>352</v>
      </c>
      <c r="H29">
        <v>853</v>
      </c>
      <c r="I29">
        <v>103</v>
      </c>
      <c r="J29">
        <v>1495</v>
      </c>
      <c r="K29">
        <f t="shared" si="0"/>
        <v>0.46120689655172409</v>
      </c>
    </row>
    <row r="30" spans="1:11" x14ac:dyDescent="0.2">
      <c r="A30" t="s">
        <v>54</v>
      </c>
      <c r="B30" t="s">
        <v>86</v>
      </c>
      <c r="C30">
        <v>1136</v>
      </c>
      <c r="D30">
        <v>657</v>
      </c>
      <c r="E30">
        <v>1280</v>
      </c>
      <c r="F30">
        <v>677</v>
      </c>
      <c r="G30">
        <v>497</v>
      </c>
      <c r="H30">
        <v>920</v>
      </c>
      <c r="I30">
        <v>103</v>
      </c>
      <c r="J30">
        <v>1495</v>
      </c>
      <c r="K30">
        <f t="shared" si="0"/>
        <v>0.41307471264367812</v>
      </c>
    </row>
    <row r="31" spans="1:11" x14ac:dyDescent="0.2">
      <c r="A31" t="s">
        <v>55</v>
      </c>
      <c r="B31" t="s">
        <v>56</v>
      </c>
      <c r="C31">
        <v>776</v>
      </c>
      <c r="D31">
        <v>932</v>
      </c>
      <c r="E31">
        <v>948</v>
      </c>
      <c r="F31">
        <v>391</v>
      </c>
      <c r="G31">
        <v>342</v>
      </c>
      <c r="H31">
        <v>962</v>
      </c>
      <c r="I31">
        <v>103</v>
      </c>
      <c r="J31">
        <v>1495</v>
      </c>
      <c r="K31">
        <f t="shared" si="0"/>
        <v>0.3829022988505747</v>
      </c>
    </row>
    <row r="32" spans="1:11" x14ac:dyDescent="0.2">
      <c r="A32" t="s">
        <v>57</v>
      </c>
      <c r="B32" t="s">
        <v>87</v>
      </c>
      <c r="C32">
        <v>173</v>
      </c>
      <c r="D32">
        <v>1075</v>
      </c>
      <c r="E32">
        <v>273</v>
      </c>
      <c r="F32">
        <v>1262</v>
      </c>
      <c r="G32">
        <v>1198</v>
      </c>
      <c r="H32">
        <v>274</v>
      </c>
      <c r="I32">
        <v>103</v>
      </c>
      <c r="J32">
        <v>1495</v>
      </c>
      <c r="K32">
        <f t="shared" si="0"/>
        <v>0.87715517241379315</v>
      </c>
    </row>
    <row r="33" spans="1:11" x14ac:dyDescent="0.2">
      <c r="A33" t="s">
        <v>58</v>
      </c>
      <c r="B33" t="s">
        <v>59</v>
      </c>
      <c r="C33">
        <v>956</v>
      </c>
      <c r="D33">
        <v>482</v>
      </c>
      <c r="E33">
        <v>1439</v>
      </c>
      <c r="F33">
        <v>960</v>
      </c>
      <c r="G33">
        <v>473</v>
      </c>
      <c r="H33">
        <v>1424</v>
      </c>
      <c r="I33">
        <v>103</v>
      </c>
      <c r="J33">
        <v>1495</v>
      </c>
      <c r="K33">
        <f t="shared" si="0"/>
        <v>5.1005747126436796E-2</v>
      </c>
    </row>
    <row r="34" spans="1:11" x14ac:dyDescent="0.2">
      <c r="A34" t="s">
        <v>60</v>
      </c>
      <c r="B34" t="s">
        <v>61</v>
      </c>
      <c r="C34">
        <v>106</v>
      </c>
      <c r="D34">
        <v>1188</v>
      </c>
      <c r="E34">
        <v>742</v>
      </c>
      <c r="F34">
        <v>646</v>
      </c>
      <c r="G34">
        <v>1133</v>
      </c>
      <c r="H34">
        <v>1447</v>
      </c>
      <c r="I34">
        <v>103</v>
      </c>
      <c r="J34">
        <v>1495</v>
      </c>
      <c r="K34">
        <f t="shared" si="0"/>
        <v>3.4482758620689613E-2</v>
      </c>
    </row>
    <row r="35" spans="1:11" x14ac:dyDescent="0.2">
      <c r="A35" t="s">
        <v>62</v>
      </c>
      <c r="B35" t="s">
        <v>63</v>
      </c>
      <c r="C35">
        <v>507</v>
      </c>
      <c r="D35">
        <v>297</v>
      </c>
      <c r="E35">
        <v>1118</v>
      </c>
      <c r="F35">
        <v>1318</v>
      </c>
      <c r="G35">
        <v>1009</v>
      </c>
      <c r="H35">
        <v>568</v>
      </c>
      <c r="I35">
        <v>103</v>
      </c>
      <c r="J35">
        <v>1495</v>
      </c>
      <c r="K35">
        <f t="shared" si="0"/>
        <v>0.66594827586206895</v>
      </c>
    </row>
    <row r="36" spans="1:11" x14ac:dyDescent="0.2">
      <c r="A36" t="s">
        <v>64</v>
      </c>
      <c r="B36" t="s">
        <v>65</v>
      </c>
      <c r="C36">
        <v>1366</v>
      </c>
      <c r="D36">
        <v>1101</v>
      </c>
      <c r="E36">
        <v>1393</v>
      </c>
      <c r="F36">
        <v>742</v>
      </c>
      <c r="G36">
        <v>1227</v>
      </c>
      <c r="H36">
        <v>892</v>
      </c>
      <c r="I36">
        <v>103</v>
      </c>
      <c r="J36">
        <v>1495</v>
      </c>
      <c r="K36">
        <f t="shared" si="0"/>
        <v>0.43318965517241381</v>
      </c>
    </row>
    <row r="37" spans="1:11" x14ac:dyDescent="0.2">
      <c r="A37" t="s">
        <v>66</v>
      </c>
      <c r="B37" t="s">
        <v>67</v>
      </c>
      <c r="C37">
        <v>684</v>
      </c>
      <c r="D37">
        <v>561</v>
      </c>
      <c r="E37">
        <v>191</v>
      </c>
      <c r="F37">
        <v>477</v>
      </c>
      <c r="G37">
        <v>497</v>
      </c>
      <c r="H37">
        <v>899</v>
      </c>
      <c r="I37">
        <v>103</v>
      </c>
      <c r="J37">
        <v>1495</v>
      </c>
      <c r="K37">
        <f t="shared" si="0"/>
        <v>0.42816091954022983</v>
      </c>
    </row>
    <row r="38" spans="1:11" x14ac:dyDescent="0.2">
      <c r="A38" t="s">
        <v>68</v>
      </c>
      <c r="B38" t="s">
        <v>69</v>
      </c>
      <c r="C38">
        <v>162</v>
      </c>
      <c r="D38">
        <v>407</v>
      </c>
      <c r="E38">
        <v>478</v>
      </c>
      <c r="F38">
        <v>1244</v>
      </c>
      <c r="G38">
        <v>1122</v>
      </c>
      <c r="H38">
        <v>1222</v>
      </c>
      <c r="I38">
        <v>103</v>
      </c>
      <c r="J38">
        <v>1495</v>
      </c>
      <c r="K38">
        <f t="shared" si="0"/>
        <v>0.19612068965517238</v>
      </c>
    </row>
    <row r="39" spans="1:11" x14ac:dyDescent="0.2">
      <c r="A39" t="s">
        <v>70</v>
      </c>
      <c r="B39" t="s">
        <v>71</v>
      </c>
      <c r="C39">
        <v>397</v>
      </c>
      <c r="D39">
        <v>393</v>
      </c>
      <c r="E39">
        <v>551</v>
      </c>
      <c r="F39">
        <v>1427</v>
      </c>
      <c r="G39">
        <v>287</v>
      </c>
      <c r="H39">
        <v>635</v>
      </c>
      <c r="I39">
        <v>103</v>
      </c>
      <c r="J39">
        <v>1495</v>
      </c>
      <c r="K39">
        <f t="shared" si="0"/>
        <v>0.61781609195402298</v>
      </c>
    </row>
    <row r="40" spans="1:11" x14ac:dyDescent="0.2">
      <c r="A40" t="s">
        <v>72</v>
      </c>
      <c r="B40" t="s">
        <v>73</v>
      </c>
      <c r="C40">
        <v>1360</v>
      </c>
      <c r="D40">
        <v>1140</v>
      </c>
      <c r="E40">
        <v>415</v>
      </c>
      <c r="F40">
        <v>132</v>
      </c>
      <c r="G40">
        <v>1003</v>
      </c>
      <c r="H40">
        <v>887</v>
      </c>
      <c r="I40">
        <v>103</v>
      </c>
      <c r="J40">
        <v>1495</v>
      </c>
      <c r="K40">
        <f t="shared" si="0"/>
        <v>0.43678160919540232</v>
      </c>
    </row>
    <row r="41" spans="1:11" x14ac:dyDescent="0.2">
      <c r="A41" t="s">
        <v>74</v>
      </c>
      <c r="B41" t="s">
        <v>75</v>
      </c>
      <c r="C41">
        <v>452</v>
      </c>
      <c r="D41">
        <v>351</v>
      </c>
      <c r="E41">
        <v>1088</v>
      </c>
      <c r="F41">
        <v>606</v>
      </c>
      <c r="G41">
        <v>773</v>
      </c>
      <c r="H41">
        <v>1401</v>
      </c>
      <c r="I41">
        <v>103</v>
      </c>
      <c r="J41">
        <v>1495</v>
      </c>
      <c r="K41">
        <f t="shared" si="0"/>
        <v>6.7528735632183867E-2</v>
      </c>
    </row>
    <row r="42" spans="1:11" x14ac:dyDescent="0.2">
      <c r="A42" t="s">
        <v>76</v>
      </c>
      <c r="B42" t="s">
        <v>77</v>
      </c>
      <c r="C42">
        <v>1465</v>
      </c>
      <c r="D42">
        <v>107</v>
      </c>
      <c r="E42">
        <v>1298</v>
      </c>
      <c r="F42">
        <v>527</v>
      </c>
      <c r="G42">
        <v>174</v>
      </c>
      <c r="H42">
        <v>209</v>
      </c>
      <c r="I42">
        <v>103</v>
      </c>
      <c r="J42">
        <v>1495</v>
      </c>
      <c r="K42">
        <f t="shared" si="0"/>
        <v>0.92385057471264365</v>
      </c>
    </row>
    <row r="43" spans="1:11" x14ac:dyDescent="0.2">
      <c r="A43" t="s">
        <v>78</v>
      </c>
      <c r="B43" t="s">
        <v>79</v>
      </c>
      <c r="C43">
        <v>1427</v>
      </c>
      <c r="D43">
        <v>1141</v>
      </c>
      <c r="E43">
        <v>1214</v>
      </c>
      <c r="F43">
        <v>877</v>
      </c>
      <c r="G43">
        <v>535</v>
      </c>
      <c r="H43">
        <v>243</v>
      </c>
      <c r="I43">
        <v>103</v>
      </c>
      <c r="J43">
        <v>1495</v>
      </c>
      <c r="K43">
        <f t="shared" si="0"/>
        <v>0.89942528735632188</v>
      </c>
    </row>
    <row r="44" spans="1:11" x14ac:dyDescent="0.2">
      <c r="A44" t="s">
        <v>80</v>
      </c>
      <c r="B44" t="s">
        <v>88</v>
      </c>
      <c r="C44">
        <v>749</v>
      </c>
      <c r="D44">
        <v>627</v>
      </c>
      <c r="E44">
        <v>562</v>
      </c>
      <c r="F44">
        <v>1438</v>
      </c>
      <c r="G44">
        <v>121</v>
      </c>
      <c r="H44">
        <v>434</v>
      </c>
      <c r="I44">
        <v>103</v>
      </c>
      <c r="J44">
        <v>1495</v>
      </c>
      <c r="K44">
        <f t="shared" si="0"/>
        <v>0.76221264367816088</v>
      </c>
    </row>
    <row r="45" spans="1:11" x14ac:dyDescent="0.2">
      <c r="A45" t="s">
        <v>82</v>
      </c>
      <c r="B45" t="s">
        <v>81</v>
      </c>
      <c r="C45">
        <v>1109</v>
      </c>
      <c r="D45">
        <v>1036</v>
      </c>
      <c r="E45">
        <v>772</v>
      </c>
      <c r="F45">
        <v>827</v>
      </c>
      <c r="G45">
        <v>629</v>
      </c>
      <c r="H45">
        <v>1483</v>
      </c>
      <c r="I45">
        <v>103</v>
      </c>
      <c r="J45">
        <v>1495</v>
      </c>
      <c r="K45">
        <f t="shared" si="0"/>
        <v>8.6206896551723755E-3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C1" zoomScale="90" zoomScaleNormal="90" zoomScalePageLayoutView="90" workbookViewId="0">
      <selection activeCell="Q25" sqref="Q25"/>
    </sheetView>
  </sheetViews>
  <sheetFormatPr baseColWidth="10" defaultColWidth="8.83203125" defaultRowHeight="15" x14ac:dyDescent="0.2"/>
  <cols>
    <col min="2" max="2" width="13.5" customWidth="1"/>
  </cols>
  <sheetData>
    <row r="1" spans="1:8" x14ac:dyDescent="0.2">
      <c r="A1" t="s">
        <v>0</v>
      </c>
      <c r="B1" t="s">
        <v>1</v>
      </c>
      <c r="D1" s="1" t="s">
        <v>135</v>
      </c>
    </row>
    <row r="2" spans="1:8" x14ac:dyDescent="0.2">
      <c r="A2" t="s">
        <v>2</v>
      </c>
      <c r="B2" t="s">
        <v>3</v>
      </c>
      <c r="C2" s="2"/>
      <c r="D2" s="2"/>
      <c r="E2" s="2"/>
      <c r="F2" s="2" t="s">
        <v>169</v>
      </c>
      <c r="G2" s="2" t="s">
        <v>170</v>
      </c>
      <c r="H2" s="5" t="s">
        <v>168</v>
      </c>
    </row>
    <row r="3" spans="1:8" x14ac:dyDescent="0.2">
      <c r="A3" t="s">
        <v>4</v>
      </c>
      <c r="B3" t="s">
        <v>5</v>
      </c>
      <c r="D3">
        <v>89.2</v>
      </c>
      <c r="F3">
        <f>MIN(D3:D45)</f>
        <v>57</v>
      </c>
      <c r="G3">
        <f>MAX(D3:D45)</f>
        <v>98.1</v>
      </c>
      <c r="H3">
        <f>(D3-F3)/(G3-F3)</f>
        <v>0.78345498783455003</v>
      </c>
    </row>
    <row r="4" spans="1:8" x14ac:dyDescent="0.2">
      <c r="A4" t="s">
        <v>6</v>
      </c>
      <c r="B4" t="s">
        <v>7</v>
      </c>
      <c r="D4">
        <v>92.4</v>
      </c>
      <c r="F4">
        <v>57</v>
      </c>
      <c r="G4">
        <v>98.1</v>
      </c>
      <c r="H4">
        <f t="shared" ref="H4:H45" si="0">(D4-F4)/(G4-F4)</f>
        <v>0.86131386861313897</v>
      </c>
    </row>
    <row r="5" spans="1:8" x14ac:dyDescent="0.2">
      <c r="A5" t="s">
        <v>8</v>
      </c>
      <c r="B5" s="1" t="s">
        <v>126</v>
      </c>
      <c r="D5">
        <v>57</v>
      </c>
      <c r="F5">
        <v>57</v>
      </c>
      <c r="G5">
        <v>98.1</v>
      </c>
      <c r="H5">
        <f t="shared" si="0"/>
        <v>0</v>
      </c>
    </row>
    <row r="6" spans="1:8" x14ac:dyDescent="0.2">
      <c r="A6" t="s">
        <v>9</v>
      </c>
      <c r="B6" s="1" t="s">
        <v>127</v>
      </c>
      <c r="D6">
        <v>83.5</v>
      </c>
      <c r="F6">
        <v>57</v>
      </c>
      <c r="G6">
        <v>98.1</v>
      </c>
      <c r="H6">
        <f t="shared" si="0"/>
        <v>0.64476885644768867</v>
      </c>
    </row>
    <row r="7" spans="1:8" x14ac:dyDescent="0.2">
      <c r="A7" t="s">
        <v>11</v>
      </c>
      <c r="B7" s="1" t="s">
        <v>128</v>
      </c>
      <c r="D7">
        <v>83.2</v>
      </c>
      <c r="F7">
        <v>57</v>
      </c>
      <c r="G7">
        <v>98.1</v>
      </c>
      <c r="H7">
        <f t="shared" si="0"/>
        <v>0.63746958637469597</v>
      </c>
    </row>
    <row r="8" spans="1:8" x14ac:dyDescent="0.2">
      <c r="A8" t="s">
        <v>13</v>
      </c>
      <c r="B8" s="1" t="s">
        <v>129</v>
      </c>
      <c r="D8">
        <v>88.9</v>
      </c>
      <c r="F8">
        <v>57</v>
      </c>
      <c r="G8">
        <v>98.1</v>
      </c>
      <c r="H8">
        <f t="shared" si="0"/>
        <v>0.77615571776155745</v>
      </c>
    </row>
    <row r="9" spans="1:8" x14ac:dyDescent="0.2">
      <c r="A9" t="s">
        <v>15</v>
      </c>
      <c r="B9" s="1" t="s">
        <v>130</v>
      </c>
      <c r="D9">
        <v>87.1</v>
      </c>
      <c r="F9">
        <v>57</v>
      </c>
      <c r="G9">
        <v>98.1</v>
      </c>
      <c r="H9">
        <f t="shared" si="0"/>
        <v>0.73236009732360097</v>
      </c>
    </row>
    <row r="10" spans="1:8" x14ac:dyDescent="0.2">
      <c r="A10" t="s">
        <v>17</v>
      </c>
      <c r="B10" s="1" t="s">
        <v>131</v>
      </c>
      <c r="D10" s="6"/>
      <c r="F10">
        <v>57</v>
      </c>
      <c r="G10">
        <v>98.1</v>
      </c>
      <c r="H10">
        <f t="shared" si="0"/>
        <v>-1.3868613138686132</v>
      </c>
    </row>
    <row r="11" spans="1:8" x14ac:dyDescent="0.2">
      <c r="A11" t="s">
        <v>18</v>
      </c>
      <c r="B11" s="1" t="s">
        <v>132</v>
      </c>
      <c r="D11">
        <v>92.2</v>
      </c>
      <c r="F11">
        <v>57</v>
      </c>
      <c r="G11">
        <v>98.1</v>
      </c>
      <c r="H11">
        <f t="shared" si="0"/>
        <v>0.85644768856447706</v>
      </c>
    </row>
    <row r="12" spans="1:8" x14ac:dyDescent="0.2">
      <c r="A12" t="s">
        <v>20</v>
      </c>
      <c r="B12" s="1" t="s">
        <v>133</v>
      </c>
      <c r="D12">
        <v>78.900000000000006</v>
      </c>
      <c r="F12">
        <v>57</v>
      </c>
      <c r="G12">
        <v>98.1</v>
      </c>
      <c r="H12">
        <f t="shared" si="0"/>
        <v>0.53284671532846739</v>
      </c>
    </row>
    <row r="13" spans="1:8" x14ac:dyDescent="0.2">
      <c r="A13" t="s">
        <v>22</v>
      </c>
      <c r="B13" s="1" t="s">
        <v>134</v>
      </c>
      <c r="D13">
        <v>92.4</v>
      </c>
      <c r="F13">
        <v>57</v>
      </c>
      <c r="G13">
        <v>98.1</v>
      </c>
      <c r="H13">
        <f t="shared" si="0"/>
        <v>0.86131386861313897</v>
      </c>
    </row>
    <row r="14" spans="1:8" x14ac:dyDescent="0.2">
      <c r="A14" t="s">
        <v>24</v>
      </c>
      <c r="B14" s="1" t="s">
        <v>136</v>
      </c>
      <c r="D14">
        <v>84.2</v>
      </c>
      <c r="F14">
        <v>57</v>
      </c>
      <c r="G14">
        <v>98.1</v>
      </c>
      <c r="H14">
        <f t="shared" si="0"/>
        <v>0.66180048661800506</v>
      </c>
    </row>
    <row r="15" spans="1:8" x14ac:dyDescent="0.2">
      <c r="A15" t="s">
        <v>26</v>
      </c>
      <c r="B15" s="1" t="s">
        <v>137</v>
      </c>
      <c r="D15">
        <v>85.1</v>
      </c>
      <c r="F15">
        <v>57</v>
      </c>
      <c r="G15">
        <v>98.1</v>
      </c>
      <c r="H15">
        <f t="shared" si="0"/>
        <v>0.68369829683698291</v>
      </c>
    </row>
    <row r="16" spans="1:8" x14ac:dyDescent="0.2">
      <c r="A16" t="s">
        <v>28</v>
      </c>
      <c r="B16" s="1" t="s">
        <v>138</v>
      </c>
      <c r="D16">
        <v>77.5</v>
      </c>
      <c r="F16">
        <v>57</v>
      </c>
      <c r="G16">
        <v>98.1</v>
      </c>
      <c r="H16">
        <f t="shared" si="0"/>
        <v>0.49878345498783461</v>
      </c>
    </row>
    <row r="17" spans="1:8" x14ac:dyDescent="0.2">
      <c r="A17" t="s">
        <v>30</v>
      </c>
      <c r="B17" s="1" t="s">
        <v>139</v>
      </c>
      <c r="D17">
        <v>82.7</v>
      </c>
      <c r="F17">
        <v>57</v>
      </c>
      <c r="G17">
        <v>98.1</v>
      </c>
      <c r="H17">
        <f t="shared" si="0"/>
        <v>0.62530413625304149</v>
      </c>
    </row>
    <row r="18" spans="1:8" x14ac:dyDescent="0.2">
      <c r="A18" t="s">
        <v>31</v>
      </c>
      <c r="B18" s="1" t="s">
        <v>140</v>
      </c>
      <c r="D18">
        <v>89.2</v>
      </c>
      <c r="F18">
        <v>57</v>
      </c>
      <c r="G18">
        <v>98.1</v>
      </c>
      <c r="H18">
        <f t="shared" si="0"/>
        <v>0.78345498783455003</v>
      </c>
    </row>
    <row r="19" spans="1:8" x14ac:dyDescent="0.2">
      <c r="A19" t="s">
        <v>33</v>
      </c>
      <c r="B19" s="1" t="s">
        <v>141</v>
      </c>
      <c r="D19">
        <v>91.5</v>
      </c>
      <c r="F19">
        <v>57</v>
      </c>
      <c r="G19">
        <v>98.1</v>
      </c>
      <c r="H19">
        <f t="shared" si="0"/>
        <v>0.83941605839416067</v>
      </c>
    </row>
    <row r="20" spans="1:8" x14ac:dyDescent="0.2">
      <c r="A20" t="s">
        <v>35</v>
      </c>
      <c r="B20" s="1" t="s">
        <v>142</v>
      </c>
      <c r="D20">
        <v>85.5</v>
      </c>
      <c r="F20">
        <v>57</v>
      </c>
      <c r="G20">
        <v>98.1</v>
      </c>
      <c r="H20">
        <f t="shared" si="0"/>
        <v>0.69343065693430661</v>
      </c>
    </row>
    <row r="21" spans="1:8" x14ac:dyDescent="0.2">
      <c r="A21" t="s">
        <v>37</v>
      </c>
      <c r="B21" s="1" t="s">
        <v>143</v>
      </c>
      <c r="D21">
        <v>98.1</v>
      </c>
      <c r="F21">
        <v>57</v>
      </c>
      <c r="G21">
        <v>98.1</v>
      </c>
      <c r="H21">
        <f t="shared" si="0"/>
        <v>1</v>
      </c>
    </row>
    <row r="22" spans="1:8" x14ac:dyDescent="0.2">
      <c r="A22" t="s">
        <v>39</v>
      </c>
      <c r="B22" s="1" t="s">
        <v>144</v>
      </c>
      <c r="D22">
        <v>93.5</v>
      </c>
      <c r="F22">
        <v>57</v>
      </c>
      <c r="G22">
        <v>98.1</v>
      </c>
      <c r="H22">
        <f t="shared" si="0"/>
        <v>0.88807785888077873</v>
      </c>
    </row>
    <row r="23" spans="1:8" x14ac:dyDescent="0.2">
      <c r="A23" t="s">
        <v>41</v>
      </c>
      <c r="B23" s="1" t="s">
        <v>145</v>
      </c>
      <c r="D23">
        <v>88.1</v>
      </c>
      <c r="F23">
        <v>57</v>
      </c>
      <c r="G23">
        <v>98.1</v>
      </c>
      <c r="H23">
        <f t="shared" si="0"/>
        <v>0.75669099756690994</v>
      </c>
    </row>
    <row r="24" spans="1:8" x14ac:dyDescent="0.2">
      <c r="A24" t="s">
        <v>43</v>
      </c>
      <c r="B24" s="1" t="s">
        <v>146</v>
      </c>
      <c r="D24">
        <v>88.6</v>
      </c>
      <c r="F24">
        <v>57</v>
      </c>
      <c r="G24">
        <v>98.1</v>
      </c>
      <c r="H24">
        <f t="shared" si="0"/>
        <v>0.76885644768856443</v>
      </c>
    </row>
    <row r="25" spans="1:8" x14ac:dyDescent="0.2">
      <c r="A25" t="s">
        <v>44</v>
      </c>
      <c r="B25" s="1" t="s">
        <v>147</v>
      </c>
      <c r="D25">
        <v>83.2</v>
      </c>
      <c r="F25">
        <v>57</v>
      </c>
      <c r="G25">
        <v>98.1</v>
      </c>
      <c r="H25">
        <f t="shared" si="0"/>
        <v>0.63746958637469597</v>
      </c>
    </row>
    <row r="26" spans="1:8" x14ac:dyDescent="0.2">
      <c r="A26" t="s">
        <v>46</v>
      </c>
      <c r="B26" s="1" t="s">
        <v>148</v>
      </c>
      <c r="D26">
        <v>95.2</v>
      </c>
      <c r="F26">
        <v>57</v>
      </c>
      <c r="G26">
        <v>98.1</v>
      </c>
      <c r="H26">
        <f t="shared" si="0"/>
        <v>0.92944038929440409</v>
      </c>
    </row>
    <row r="27" spans="1:8" x14ac:dyDescent="0.2">
      <c r="A27" t="s">
        <v>48</v>
      </c>
      <c r="B27" s="1" t="s">
        <v>149</v>
      </c>
      <c r="D27">
        <v>93.7</v>
      </c>
      <c r="F27">
        <v>57</v>
      </c>
      <c r="G27">
        <v>98.1</v>
      </c>
      <c r="H27">
        <f t="shared" si="0"/>
        <v>0.89294403892944063</v>
      </c>
    </row>
    <row r="28" spans="1:8" x14ac:dyDescent="0.2">
      <c r="A28" t="s">
        <v>50</v>
      </c>
      <c r="B28" s="1" t="s">
        <v>150</v>
      </c>
      <c r="D28">
        <v>73.900000000000006</v>
      </c>
      <c r="F28">
        <v>57</v>
      </c>
      <c r="G28">
        <v>98.1</v>
      </c>
      <c r="H28">
        <f t="shared" si="0"/>
        <v>0.41119221411192236</v>
      </c>
    </row>
    <row r="29" spans="1:8" x14ac:dyDescent="0.2">
      <c r="A29" t="s">
        <v>52</v>
      </c>
      <c r="B29" s="1" t="s">
        <v>151</v>
      </c>
      <c r="D29">
        <v>90.5</v>
      </c>
      <c r="F29">
        <v>57</v>
      </c>
      <c r="G29">
        <v>98.1</v>
      </c>
      <c r="H29">
        <f t="shared" si="0"/>
        <v>0.8150851581508517</v>
      </c>
    </row>
    <row r="30" spans="1:8" x14ac:dyDescent="0.2">
      <c r="A30" t="s">
        <v>54</v>
      </c>
      <c r="B30" s="1" t="s">
        <v>152</v>
      </c>
      <c r="D30">
        <v>92.7</v>
      </c>
      <c r="F30">
        <v>57</v>
      </c>
      <c r="G30">
        <v>98.1</v>
      </c>
      <c r="H30">
        <f t="shared" si="0"/>
        <v>0.86861313868613155</v>
      </c>
    </row>
    <row r="31" spans="1:8" x14ac:dyDescent="0.2">
      <c r="A31" t="s">
        <v>55</v>
      </c>
      <c r="B31" s="1" t="s">
        <v>153</v>
      </c>
      <c r="D31">
        <v>92.2</v>
      </c>
      <c r="F31">
        <v>57</v>
      </c>
      <c r="G31">
        <v>98.1</v>
      </c>
      <c r="H31">
        <f t="shared" si="0"/>
        <v>0.85644768856447706</v>
      </c>
    </row>
    <row r="32" spans="1:8" x14ac:dyDescent="0.2">
      <c r="A32" t="s">
        <v>57</v>
      </c>
      <c r="B32" s="1" t="s">
        <v>154</v>
      </c>
      <c r="D32">
        <v>89.8</v>
      </c>
      <c r="F32">
        <v>57</v>
      </c>
      <c r="G32">
        <v>98.1</v>
      </c>
      <c r="H32">
        <f t="shared" si="0"/>
        <v>0.7980535279805353</v>
      </c>
    </row>
    <row r="33" spans="1:8" x14ac:dyDescent="0.2">
      <c r="A33" t="s">
        <v>58</v>
      </c>
      <c r="B33" s="1" t="s">
        <v>155</v>
      </c>
      <c r="D33">
        <v>91.1</v>
      </c>
      <c r="F33">
        <v>57</v>
      </c>
      <c r="G33">
        <v>98.1</v>
      </c>
      <c r="H33">
        <f t="shared" si="0"/>
        <v>0.82968369829683697</v>
      </c>
    </row>
    <row r="34" spans="1:8" x14ac:dyDescent="0.2">
      <c r="A34" t="s">
        <v>60</v>
      </c>
      <c r="B34" s="1" t="s">
        <v>156</v>
      </c>
      <c r="D34">
        <v>91.2</v>
      </c>
      <c r="F34">
        <v>57</v>
      </c>
      <c r="G34">
        <v>98.1</v>
      </c>
      <c r="H34">
        <f t="shared" si="0"/>
        <v>0.83211678832116809</v>
      </c>
    </row>
    <row r="35" spans="1:8" x14ac:dyDescent="0.2">
      <c r="A35" t="s">
        <v>62</v>
      </c>
      <c r="B35" s="1" t="s">
        <v>157</v>
      </c>
      <c r="D35">
        <v>88.9</v>
      </c>
      <c r="F35">
        <v>57</v>
      </c>
      <c r="G35">
        <v>98.1</v>
      </c>
      <c r="H35">
        <f t="shared" si="0"/>
        <v>0.77615571776155745</v>
      </c>
    </row>
    <row r="36" spans="1:8" x14ac:dyDescent="0.2">
      <c r="A36" t="s">
        <v>64</v>
      </c>
      <c r="B36" s="1" t="s">
        <v>158</v>
      </c>
      <c r="D36">
        <v>90.5</v>
      </c>
      <c r="F36">
        <v>57</v>
      </c>
      <c r="G36">
        <v>98.1</v>
      </c>
      <c r="H36">
        <f t="shared" si="0"/>
        <v>0.8150851581508517</v>
      </c>
    </row>
    <row r="37" spans="1:8" x14ac:dyDescent="0.2">
      <c r="A37" t="s">
        <v>66</v>
      </c>
      <c r="B37" s="1" t="s">
        <v>159</v>
      </c>
      <c r="D37">
        <v>89</v>
      </c>
      <c r="F37">
        <v>57</v>
      </c>
      <c r="G37">
        <v>98.1</v>
      </c>
      <c r="H37">
        <f t="shared" si="0"/>
        <v>0.77858880778588824</v>
      </c>
    </row>
    <row r="38" spans="1:8" x14ac:dyDescent="0.2">
      <c r="A38" t="s">
        <v>68</v>
      </c>
      <c r="B38" s="1" t="s">
        <v>160</v>
      </c>
      <c r="D38">
        <v>90.4</v>
      </c>
      <c r="F38">
        <v>57</v>
      </c>
      <c r="G38">
        <v>98.1</v>
      </c>
      <c r="H38">
        <f t="shared" si="0"/>
        <v>0.81265206812652091</v>
      </c>
    </row>
    <row r="39" spans="1:8" x14ac:dyDescent="0.2">
      <c r="A39" t="s">
        <v>70</v>
      </c>
      <c r="B39" s="1" t="s">
        <v>161</v>
      </c>
      <c r="D39">
        <v>87.4</v>
      </c>
      <c r="F39">
        <v>57</v>
      </c>
      <c r="G39">
        <v>98.1</v>
      </c>
      <c r="H39">
        <f t="shared" si="0"/>
        <v>0.73965936739659388</v>
      </c>
    </row>
    <row r="40" spans="1:8" x14ac:dyDescent="0.2">
      <c r="A40" t="s">
        <v>72</v>
      </c>
      <c r="B40" s="1" t="s">
        <v>162</v>
      </c>
      <c r="D40">
        <v>94</v>
      </c>
      <c r="F40">
        <v>57</v>
      </c>
      <c r="G40">
        <v>98.1</v>
      </c>
      <c r="H40">
        <f t="shared" si="0"/>
        <v>0.90024330900243321</v>
      </c>
    </row>
    <row r="41" spans="1:8" x14ac:dyDescent="0.2">
      <c r="A41" t="s">
        <v>74</v>
      </c>
      <c r="B41" s="1" t="s">
        <v>163</v>
      </c>
      <c r="D41">
        <v>89.6</v>
      </c>
      <c r="F41">
        <v>57</v>
      </c>
      <c r="G41">
        <v>98.1</v>
      </c>
      <c r="H41">
        <f t="shared" si="0"/>
        <v>0.7931873479318734</v>
      </c>
    </row>
    <row r="42" spans="1:8" x14ac:dyDescent="0.2">
      <c r="A42" t="s">
        <v>76</v>
      </c>
      <c r="B42" s="1" t="s">
        <v>164</v>
      </c>
      <c r="D42">
        <v>87.4</v>
      </c>
      <c r="F42">
        <v>57</v>
      </c>
      <c r="G42">
        <v>98.1</v>
      </c>
      <c r="H42">
        <f t="shared" si="0"/>
        <v>0.73965936739659388</v>
      </c>
    </row>
    <row r="43" spans="1:8" x14ac:dyDescent="0.2">
      <c r="A43" t="s">
        <v>78</v>
      </c>
      <c r="B43" s="1" t="s">
        <v>165</v>
      </c>
      <c r="D43">
        <v>84.9</v>
      </c>
      <c r="F43">
        <v>57</v>
      </c>
      <c r="G43">
        <v>98.1</v>
      </c>
      <c r="H43">
        <f t="shared" si="0"/>
        <v>0.67883211678832145</v>
      </c>
    </row>
    <row r="44" spans="1:8" x14ac:dyDescent="0.2">
      <c r="A44" t="s">
        <v>80</v>
      </c>
      <c r="B44" s="1" t="s">
        <v>166</v>
      </c>
      <c r="D44">
        <v>89.6</v>
      </c>
      <c r="F44">
        <v>57</v>
      </c>
      <c r="G44">
        <v>98.1</v>
      </c>
      <c r="H44">
        <f t="shared" si="0"/>
        <v>0.7931873479318734</v>
      </c>
    </row>
    <row r="45" spans="1:8" x14ac:dyDescent="0.2">
      <c r="A45" t="s">
        <v>82</v>
      </c>
      <c r="B45" s="1" t="s">
        <v>167</v>
      </c>
      <c r="D45">
        <v>85.7</v>
      </c>
      <c r="F45">
        <v>57</v>
      </c>
      <c r="G45">
        <v>98.1</v>
      </c>
      <c r="H45">
        <f t="shared" si="0"/>
        <v>0.69829683698296852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docparser.com</dc:title>
  <dc:subject>docparser.com</dc:subject>
  <dc:creator>docparser.com</dc:creator>
  <cp:keywords/>
  <dc:description>docparser.com</dc:description>
  <cp:lastModifiedBy>Microsoft Office 用户</cp:lastModifiedBy>
  <dcterms:created xsi:type="dcterms:W3CDTF">2019-07-17T11:53:07Z</dcterms:created>
  <dcterms:modified xsi:type="dcterms:W3CDTF">2019-07-22T10:58:22Z</dcterms:modified>
  <cp:category/>
</cp:coreProperties>
</file>