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タイムカード労働時間計算_ 雛形" sheetId="1" r:id="rId4"/>
  </sheets>
  <definedNames/>
  <calcPr/>
  <extLst>
    <ext uri="GoogleSheetsCustomDataVersion1">
      <go:sheetsCustomData xmlns:go="http://customooxmlschemas.google.com/" r:id="rId5" roundtripDataSignature="AMtx7mhDJUaiz4sQ2giP65+tiozfZ3+mpg=="/>
    </ext>
  </extLst>
</workbook>
</file>

<file path=xl/sharedStrings.xml><?xml version="1.0" encoding="utf-8"?>
<sst xmlns="http://schemas.openxmlformats.org/spreadsheetml/2006/main" count="43" uniqueCount="25">
  <si>
    <t>スタッフ勤怠管理表</t>
  </si>
  <si>
    <t>検索&gt;番号を入力</t>
  </si>
  <si>
    <t>全部の時間</t>
  </si>
  <si>
    <t>休憩加味21時まで</t>
  </si>
  <si>
    <t>21時から</t>
  </si>
  <si>
    <t>名前</t>
  </si>
  <si>
    <t>chloro</t>
  </si>
  <si>
    <t>9月</t>
  </si>
  <si>
    <t>6h以上の労働時間で30min
8h以上で1hの休憩が生じる設定です．21時までの労働時間
から休憩時間が差し引かれます
b=×(バツ)、0=〇(まる)を表しています</t>
  </si>
  <si>
    <t>AJ列↗の名前が
O3,4のプルダウン
に反映されます</t>
  </si>
  <si>
    <t>記入例</t>
  </si>
  <si>
    <t>↓この列のみ記入↓</t>
  </si>
  <si>
    <t>日付</t>
  </si>
  <si>
    <t>開始時間</t>
  </si>
  <si>
    <t>終了時間</t>
  </si>
  <si>
    <t>21時までの時間</t>
  </si>
  <si>
    <t>21時から(楽なver)</t>
  </si>
  <si>
    <t>21時からの時間</t>
  </si>
  <si>
    <t>引き算</t>
  </si>
  <si>
    <t>繰り下げ</t>
  </si>
  <si>
    <t>30min.休憩の有無</t>
  </si>
  <si>
    <t>1h.休憩の有無</t>
  </si>
  <si>
    <t>前半の合計&gt;&gt;</t>
  </si>
  <si>
    <t>後半の合計</t>
  </si>
  <si>
    <t>合計&gt;&gt;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</si>
</sst>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12">
    <font>
      <sz val="11.0"/>
      <color theme="1"/>
      <name val="Calibri"/>
      <scheme val="minor"/>
    </font>
    <font>
      <sz val="11.0"/>
      <color theme="1"/>
      <name val="游ゴシック"/>
    </font>
    <font/>
    <font>
      <color theme="1"/>
      <name val="Calibri"/>
      <scheme val="minor"/>
    </font>
    <font>
      <b/>
      <sz val="20.0"/>
      <color theme="1"/>
      <name val="游ゴシック"/>
    </font>
    <font>
      <b/>
      <sz val="20.0"/>
      <color theme="1"/>
      <name val="Hgs教科書体"/>
    </font>
    <font>
      <sz val="20.0"/>
      <color theme="1"/>
      <name val="Hgpｺﾞｼｯｸe"/>
    </font>
    <font>
      <b/>
      <sz val="10.0"/>
      <color theme="1"/>
      <name val="Calibri"/>
      <scheme val="minor"/>
    </font>
    <font>
      <b/>
      <sz val="11.0"/>
      <color theme="1"/>
      <name val="游ゴシック"/>
    </font>
    <font>
      <sz val="11.0"/>
      <color rgb="FFFF0000"/>
      <name val="游ゴシック"/>
    </font>
    <font>
      <sz val="11.0"/>
      <color rgb="FF548135"/>
      <name val="游ゴシック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theme="1"/>
        <bgColor theme="1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CCFFCC"/>
        <bgColor rgb="FFCCFFCC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</fills>
  <borders count="3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dotted">
        <color rgb="FFFF0000"/>
      </left>
      <top style="dotted">
        <color rgb="FFFF0000"/>
      </top>
      <bottom style="thin">
        <color rgb="FF000000"/>
      </bottom>
    </border>
    <border>
      <right style="dotted">
        <color rgb="FFFF0000"/>
      </right>
      <top style="dotted">
        <color rgb="FFFF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/>
      <bottom/>
    </border>
    <border>
      <left/>
      <top/>
    </border>
    <border>
      <top/>
    </border>
    <border>
      <right/>
      <top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1" numFmtId="0" xfId="0" applyAlignment="1" applyBorder="1" applyFill="1" applyFont="1">
      <alignment horizontal="center" vertical="center"/>
    </xf>
    <xf borderId="4" fillId="4" fontId="1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4" fillId="0" fontId="1" numFmtId="164" xfId="0" applyAlignment="1" applyBorder="1" applyFont="1" applyNumberFormat="1">
      <alignment vertical="center"/>
    </xf>
    <xf borderId="4" fillId="4" fontId="1" numFmtId="0" xfId="0" applyAlignment="1" applyBorder="1" applyFont="1">
      <alignment vertical="center"/>
    </xf>
    <xf borderId="4" fillId="0" fontId="3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5" fillId="5" fontId="5" numFmtId="0" xfId="0" applyAlignment="1" applyBorder="1" applyFill="1" applyFont="1">
      <alignment horizontal="center" readingOrder="0" vertical="center"/>
    </xf>
    <xf borderId="8" fillId="0" fontId="6" numFmtId="0" xfId="0" applyAlignment="1" applyBorder="1" applyFont="1">
      <alignment horizontal="center"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7" numFmtId="0" xfId="0" applyAlignment="1" applyBorder="1" applyFont="1">
      <alignment readingOrder="0"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6" fillId="0" fontId="7" numFmtId="0" xfId="0" applyAlignment="1" applyBorder="1" applyFont="1">
      <alignment readingOrder="0"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20" fillId="0" fontId="8" numFmtId="0" xfId="0" applyAlignment="1" applyBorder="1" applyFont="1">
      <alignment horizontal="center" vertical="center"/>
    </xf>
    <xf borderId="21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6" fillId="6" fontId="9" numFmtId="0" xfId="0" applyAlignment="1" applyBorder="1" applyFill="1" applyFont="1">
      <alignment horizontal="center" vertical="center"/>
    </xf>
    <xf borderId="27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4" fillId="7" fontId="1" numFmtId="0" xfId="0" applyAlignment="1" applyBorder="1" applyFill="1" applyFont="1">
      <alignment horizontal="center" vertical="center"/>
    </xf>
    <xf borderId="4" fillId="7" fontId="1" numFmtId="0" xfId="0" applyAlignment="1" applyBorder="1" applyFont="1">
      <alignment vertical="center"/>
    </xf>
    <xf borderId="28" fillId="7" fontId="1" numFmtId="0" xfId="0" applyAlignment="1" applyBorder="1" applyFont="1">
      <alignment vertical="center"/>
    </xf>
    <xf borderId="29" fillId="7" fontId="1" numFmtId="0" xfId="0" applyAlignment="1" applyBorder="1" applyFont="1">
      <alignment horizontal="center" vertical="center"/>
    </xf>
    <xf borderId="28" fillId="7" fontId="1" numFmtId="0" xfId="0" applyAlignment="1" applyBorder="1" applyFont="1">
      <alignment horizontal="center" vertical="center"/>
    </xf>
    <xf borderId="29" fillId="7" fontId="1" numFmtId="0" xfId="0" applyAlignment="1" applyBorder="1" applyFont="1">
      <alignment horizontal="center" readingOrder="0" vertical="center"/>
    </xf>
    <xf borderId="29" fillId="7" fontId="1" numFmtId="0" xfId="0" applyAlignment="1" applyBorder="1" applyFont="1">
      <alignment vertical="center"/>
    </xf>
    <xf borderId="4" fillId="8" fontId="1" numFmtId="0" xfId="0" applyAlignment="1" applyBorder="1" applyFill="1" applyFont="1">
      <alignment readingOrder="0" vertical="center"/>
    </xf>
    <xf borderId="28" fillId="9" fontId="1" numFmtId="0" xfId="0" applyAlignment="1" applyBorder="1" applyFill="1" applyFont="1">
      <alignment vertical="center"/>
    </xf>
    <xf borderId="28" fillId="10" fontId="1" numFmtId="0" xfId="0" applyAlignment="1" applyBorder="1" applyFill="1" applyFont="1">
      <alignment vertical="center"/>
    </xf>
    <xf borderId="28" fillId="11" fontId="1" numFmtId="0" xfId="0" applyAlignment="1" applyBorder="1" applyFill="1" applyFont="1">
      <alignment vertical="center"/>
    </xf>
    <xf borderId="4" fillId="12" fontId="1" numFmtId="164" xfId="0" applyAlignment="1" applyBorder="1" applyFill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12" fontId="1" numFmtId="0" xfId="0" applyAlignment="1" applyBorder="1" applyFont="1">
      <alignment horizontal="center" vertical="center"/>
    </xf>
    <xf borderId="4" fillId="9" fontId="1" numFmtId="0" xfId="0" applyAlignment="1" applyBorder="1" applyFont="1">
      <alignment vertical="center"/>
    </xf>
    <xf borderId="4" fillId="10" fontId="1" numFmtId="0" xfId="0" applyAlignment="1" applyBorder="1" applyFont="1">
      <alignment vertical="center"/>
    </xf>
    <xf borderId="4" fillId="11" fontId="10" numFmtId="164" xfId="0" applyAlignment="1" applyBorder="1" applyFont="1" applyNumberFormat="1">
      <alignment vertical="center"/>
    </xf>
    <xf borderId="4" fillId="0" fontId="1" numFmtId="38" xfId="0" applyAlignment="1" applyBorder="1" applyFont="1" applyNumberFormat="1">
      <alignment vertical="center"/>
    </xf>
    <xf borderId="4" fillId="8" fontId="1" numFmtId="0" xfId="0" applyAlignment="1" applyBorder="1" applyFont="1">
      <alignment vertical="center"/>
    </xf>
    <xf borderId="1" fillId="13" fontId="1" numFmtId="0" xfId="0" applyAlignment="1" applyBorder="1" applyFill="1" applyFont="1">
      <alignment horizontal="center" vertical="center"/>
    </xf>
    <xf borderId="30" fillId="0" fontId="2" numFmtId="0" xfId="0" applyAlignment="1" applyBorder="1" applyFont="1">
      <alignment vertical="center"/>
    </xf>
    <xf borderId="1" fillId="11" fontId="1" numFmtId="0" xfId="0" applyAlignment="1" applyBorder="1" applyFont="1">
      <alignment vertical="center"/>
    </xf>
    <xf borderId="4" fillId="14" fontId="11" numFmtId="164" xfId="0" applyAlignment="1" applyBorder="1" applyFill="1" applyFont="1" applyNumberFormat="1">
      <alignment horizontal="center" vertical="center"/>
    </xf>
    <xf borderId="4" fillId="14" fontId="1" numFmtId="164" xfId="0" applyAlignment="1" applyBorder="1" applyFont="1" applyNumberFormat="1">
      <alignment horizontal="center" vertical="center"/>
    </xf>
    <xf borderId="4" fillId="14" fontId="1" numFmtId="0" xfId="0" applyAlignment="1" applyBorder="1" applyFont="1">
      <alignment vertical="center"/>
    </xf>
    <xf borderId="31" fillId="14" fontId="1" numFmtId="0" xfId="0" applyAlignment="1" applyBorder="1" applyFont="1">
      <alignment horizontal="center" vertical="center"/>
    </xf>
    <xf borderId="32" fillId="0" fontId="2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4" fillId="7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43"/>
    <col customWidth="1" min="3" max="3" width="8.71"/>
    <col customWidth="1" hidden="1" min="4" max="4" width="9.43"/>
    <col customWidth="1" hidden="1" min="5" max="13" width="9.0"/>
    <col customWidth="1" hidden="1" min="14" max="14" width="9.14"/>
    <col customWidth="1" min="15" max="15" width="18.14"/>
    <col customWidth="1" hidden="1" min="16" max="16" width="19.14"/>
    <col customWidth="1" hidden="1" min="17" max="20" width="9.0"/>
    <col customWidth="1" min="21" max="21" width="18.0"/>
    <col customWidth="1" hidden="1" min="22" max="26" width="9.0"/>
    <col customWidth="1" hidden="1" min="27" max="27" width="9.43"/>
    <col customWidth="1" min="28" max="28" width="18.0"/>
    <col customWidth="1" hidden="1" min="29" max="29" width="9.0"/>
    <col customWidth="1" min="30" max="31" width="18.0"/>
    <col customWidth="1" min="32" max="32" width="18.14"/>
    <col customWidth="1" hidden="1" min="33" max="33" width="18.14"/>
    <col customWidth="1" min="34" max="34" width="17.71"/>
    <col customWidth="1" min="35" max="35" width="17.14"/>
    <col customWidth="1" min="36" max="36" width="18.57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 t="s">
        <v>1</v>
      </c>
      <c r="AE1" s="4" t="s">
        <v>2</v>
      </c>
      <c r="AF1" s="5" t="s">
        <v>1</v>
      </c>
      <c r="AG1" s="4" t="s">
        <v>2</v>
      </c>
      <c r="AH1" s="4" t="s">
        <v>3</v>
      </c>
      <c r="AI1" s="6" t="s">
        <v>4</v>
      </c>
      <c r="AJ1" s="4" t="s">
        <v>5</v>
      </c>
    </row>
    <row r="2" ht="18.75" customHeight="1">
      <c r="O2" s="7"/>
      <c r="P2" s="7"/>
      <c r="Q2" s="7"/>
      <c r="R2" s="7"/>
      <c r="S2" s="7"/>
      <c r="T2" s="7"/>
      <c r="U2" s="7"/>
      <c r="AD2" s="8"/>
      <c r="AE2" s="9" t="str">
        <f>IFERROR(LOOKUP(AD2,A13:B44,AB13:AB44),"")</f>
        <v/>
      </c>
      <c r="AF2" s="10">
        <v>16.0</v>
      </c>
      <c r="AG2" s="9" t="str">
        <f>IFERROR(LOOKUP(AF2,C13:D44,AD13:AD44),"")</f>
        <v/>
      </c>
      <c r="AH2" s="8" t="str">
        <f>IFERROR(LOOKUP(AD2,A13:A44,AF13:AF44),"")</f>
        <v/>
      </c>
      <c r="AI2" s="8" t="str">
        <f>IFERROR(LOOKUP(AD2,A13:A44,W13:W44),"")</f>
        <v/>
      </c>
      <c r="AJ2" s="11" t="s">
        <v>6</v>
      </c>
    </row>
    <row r="3" ht="18.75" customHeight="1">
      <c r="B3" s="12" t="s">
        <v>5</v>
      </c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 t="s">
        <v>6</v>
      </c>
      <c r="P3" s="13"/>
      <c r="Q3" s="7"/>
      <c r="R3" s="7"/>
      <c r="S3" s="7"/>
      <c r="T3" s="7"/>
      <c r="U3" s="16" t="s">
        <v>7</v>
      </c>
    </row>
    <row r="4" ht="18.75" customHeight="1">
      <c r="B4" s="17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7"/>
      <c r="P4" s="18"/>
      <c r="Q4" s="7"/>
      <c r="R4" s="7"/>
      <c r="S4" s="7"/>
      <c r="T4" s="7"/>
      <c r="U4" s="20"/>
      <c r="AD4" s="21" t="s">
        <v>8</v>
      </c>
      <c r="AE4" s="22"/>
      <c r="AF4" s="23"/>
      <c r="AI4" s="24" t="s">
        <v>9</v>
      </c>
    </row>
    <row r="5" ht="18.75" customHeight="1">
      <c r="O5" s="7"/>
      <c r="P5" s="7"/>
      <c r="Q5" s="7"/>
      <c r="R5" s="7"/>
      <c r="S5" s="7"/>
      <c r="T5" s="7"/>
      <c r="U5" s="7"/>
      <c r="AD5" s="25"/>
      <c r="AF5" s="26"/>
      <c r="AI5" s="27"/>
    </row>
    <row r="6" ht="18.75" hidden="1" customHeight="1">
      <c r="O6" s="7"/>
      <c r="P6" s="7"/>
      <c r="Q6" s="7"/>
      <c r="R6" s="7"/>
      <c r="S6" s="7"/>
      <c r="T6" s="7"/>
      <c r="U6" s="7"/>
      <c r="AD6" s="25"/>
      <c r="AF6" s="26"/>
      <c r="AI6" s="27"/>
    </row>
    <row r="7" ht="18.75" hidden="1" customHeight="1">
      <c r="O7" s="7"/>
      <c r="P7" s="7"/>
      <c r="Q7" s="7"/>
      <c r="R7" s="7"/>
      <c r="S7" s="7"/>
      <c r="T7" s="7"/>
      <c r="U7" s="7"/>
      <c r="AD7" s="25"/>
      <c r="AF7" s="26"/>
      <c r="AI7" s="27"/>
    </row>
    <row r="8" ht="18.75" hidden="1" customHeight="1">
      <c r="O8" s="7"/>
      <c r="P8" s="7"/>
      <c r="Q8" s="7"/>
      <c r="R8" s="7"/>
      <c r="S8" s="7"/>
      <c r="T8" s="7"/>
      <c r="U8" s="7"/>
      <c r="AD8" s="25"/>
      <c r="AF8" s="26"/>
      <c r="AI8" s="27"/>
    </row>
    <row r="9" ht="18.75" customHeight="1">
      <c r="A9" s="28" t="s">
        <v>10</v>
      </c>
      <c r="B9" s="29">
        <v>1929.0</v>
      </c>
      <c r="C9" s="30">
        <v>236.0</v>
      </c>
      <c r="O9" s="7"/>
      <c r="P9" s="7"/>
      <c r="Q9" s="7"/>
      <c r="R9" s="7"/>
      <c r="S9" s="7"/>
      <c r="T9" s="7"/>
      <c r="U9" s="7"/>
      <c r="AD9" s="31"/>
      <c r="AE9" s="32"/>
      <c r="AF9" s="33"/>
      <c r="AI9" s="34"/>
    </row>
    <row r="10" ht="18.75" customHeight="1">
      <c r="O10" s="7"/>
      <c r="P10" s="7"/>
      <c r="Q10" s="7"/>
      <c r="R10" s="7"/>
      <c r="S10" s="7"/>
      <c r="T10" s="7"/>
      <c r="U10" s="7"/>
    </row>
    <row r="11" ht="18.75" customHeight="1">
      <c r="B11" s="35" t="s">
        <v>11</v>
      </c>
      <c r="C11" s="36"/>
      <c r="J11" s="37">
        <f>IF(AND(A1="",B1=""),"",SUM(A1:B1))</f>
        <v>0</v>
      </c>
      <c r="O11" s="7"/>
      <c r="P11" s="7"/>
      <c r="Q11" s="7"/>
      <c r="R11" s="7"/>
      <c r="S11" s="7"/>
      <c r="T11" s="7"/>
      <c r="U11" s="7"/>
    </row>
    <row r="12" ht="18.75" customHeight="1">
      <c r="A12" s="38" t="s">
        <v>12</v>
      </c>
      <c r="B12" s="39" t="s">
        <v>13</v>
      </c>
      <c r="C12" s="39" t="s">
        <v>14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 t="s">
        <v>15</v>
      </c>
      <c r="P12" s="41" t="s">
        <v>16</v>
      </c>
      <c r="Q12" s="42"/>
      <c r="R12" s="42"/>
      <c r="S12" s="42"/>
      <c r="T12" s="42"/>
      <c r="U12" s="43" t="s">
        <v>17</v>
      </c>
      <c r="V12" s="40"/>
      <c r="W12" s="44" t="s">
        <v>18</v>
      </c>
      <c r="X12" s="44" t="s">
        <v>19</v>
      </c>
      <c r="Y12" s="40"/>
      <c r="Z12" s="40"/>
      <c r="AA12" s="40"/>
      <c r="AB12" s="41" t="s">
        <v>2</v>
      </c>
      <c r="AC12" s="40"/>
      <c r="AD12" s="41" t="s">
        <v>20</v>
      </c>
      <c r="AE12" s="41" t="s">
        <v>21</v>
      </c>
      <c r="AF12" s="44" t="s">
        <v>3</v>
      </c>
    </row>
    <row r="13" ht="18.75" customHeight="1">
      <c r="A13" s="37">
        <v>1.0</v>
      </c>
      <c r="B13" s="45"/>
      <c r="C13" s="45"/>
      <c r="D13" s="37">
        <f t="shared" ref="D13:D27" si="2">C13+2400</f>
        <v>2400</v>
      </c>
      <c r="E13" s="37" t="str">
        <f t="shared" ref="E13:E27" si="3">LEFT(B13,2)</f>
        <v/>
      </c>
      <c r="F13" s="37" t="str">
        <f t="shared" ref="F13:F27" si="4">RIGHT(B13,2)</f>
        <v/>
      </c>
      <c r="G13" s="37" t="str">
        <f t="shared" ref="G13:G27" si="5">LEFT(D13,2)</f>
        <v>24</v>
      </c>
      <c r="H13" s="37">
        <f t="shared" ref="H13:H27" si="6">IFERROR(20-E13,"")</f>
        <v>20</v>
      </c>
      <c r="I13" s="37">
        <f t="shared" ref="I13:I27" si="7">IFERROR(60-F13,"")</f>
        <v>60</v>
      </c>
      <c r="J13" s="46">
        <f t="shared" ref="J13:J27" si="8">IFERROR(IF(I13=60,H13+1,H13+0),"")</f>
        <v>21</v>
      </c>
      <c r="K13" s="7">
        <f t="shared" ref="K13:K27" si="9">IF(I13=60,0,I13)</f>
        <v>0</v>
      </c>
      <c r="L13" s="46">
        <f t="shared" ref="L13:M13" si="1">IFERROR(FLOOR(K13,15),"")</f>
        <v>0</v>
      </c>
      <c r="M13" s="47">
        <f t="shared" si="1"/>
        <v>0</v>
      </c>
      <c r="N13" s="48">
        <f t="shared" ref="N13:N27" si="11">IFERROR(M13/60,"")</f>
        <v>0</v>
      </c>
      <c r="O13" s="49">
        <f t="shared" ref="O13:O27" si="12">IF(or(B13="",C13="") , 0, IFERROR(J13+N13,""))</f>
        <v>0</v>
      </c>
      <c r="P13" s="49">
        <f t="shared" ref="P13:P27" si="13">IFERROR(AB13-O13,"")</f>
        <v>0</v>
      </c>
      <c r="Q13" s="50">
        <f t="shared" ref="Q13:Q27" si="14">G13-21</f>
        <v>3</v>
      </c>
      <c r="R13" s="50" t="str">
        <f t="shared" ref="R13:R27" si="15">V13</f>
        <v>00</v>
      </c>
      <c r="S13" s="50">
        <f t="shared" ref="S13:S27" si="16">FLOOR(R13,15)</f>
        <v>0</v>
      </c>
      <c r="T13" s="50">
        <f t="shared" ref="T13:T27" si="17">S13/60</f>
        <v>0</v>
      </c>
      <c r="U13" s="51"/>
      <c r="V13" s="8" t="str">
        <f t="shared" ref="V13:V27" si="18">RIGHT(D13,2)</f>
        <v>00</v>
      </c>
      <c r="W13" s="52">
        <f t="shared" ref="W13:W27" si="19">IFERROR(G13-E13,"")</f>
        <v>24</v>
      </c>
      <c r="X13" s="52">
        <f t="shared" ref="X13:X27" si="20">IFERROR(IF(V13-F13&lt;0,W13-1,W13),"")</f>
        <v>24</v>
      </c>
      <c r="Y13" s="8">
        <f t="shared" ref="Y13:Y27" si="21">IFERROR(IF(V13-F13&lt;0,V13+60-F13,V13-F13),"")</f>
        <v>0</v>
      </c>
      <c r="Z13" s="53">
        <f t="shared" ref="Z13:Z27" si="22">IFERROR(FLOOR(Y13,15),"")</f>
        <v>0</v>
      </c>
      <c r="AA13" s="54">
        <f t="shared" ref="AA13:AA27" si="23">IFERROR(Z13/60,"")</f>
        <v>0</v>
      </c>
      <c r="AB13" s="49">
        <f t="shared" ref="AB13:AB27" si="24">IF(OR(B13="",C13=""), 0,  IFERROR(X13+AA13,""))</f>
        <v>0</v>
      </c>
      <c r="AC13" s="55" t="str">
        <f t="shared" ref="AC13:AC27" si="25">IF(ISERROR(W13*$AC$14+AA13*$AC$14),"",W13*$AC$14+AA13*$AC$14)</f>
        <v/>
      </c>
      <c r="AD13" s="51" t="str">
        <f t="shared" ref="AD13:AD27" si="26">IF(AB13&gt;=6,"0","b")</f>
        <v>b</v>
      </c>
      <c r="AE13" s="51" t="str">
        <f t="shared" ref="AE13:AE27" si="27">IF(AB13&gt;=8,"0","b")</f>
        <v>b</v>
      </c>
      <c r="AF13" s="49">
        <f t="shared" ref="AF13:AF27" si="28">IFERROR(IF(AD13="0",IF(AE13="0",O13-1,O13-0.5),O13),"")</f>
        <v>0</v>
      </c>
    </row>
    <row r="14" ht="18.75" customHeight="1">
      <c r="A14" s="37">
        <f t="shared" ref="A14:A27" si="29">A13+1</f>
        <v>2</v>
      </c>
      <c r="B14" s="56"/>
      <c r="C14" s="56"/>
      <c r="D14" s="37">
        <f t="shared" si="2"/>
        <v>2400</v>
      </c>
      <c r="E14" s="37" t="str">
        <f t="shared" si="3"/>
        <v/>
      </c>
      <c r="F14" s="37" t="str">
        <f t="shared" si="4"/>
        <v/>
      </c>
      <c r="G14" s="37" t="str">
        <f t="shared" si="5"/>
        <v>24</v>
      </c>
      <c r="H14" s="37">
        <f t="shared" si="6"/>
        <v>20</v>
      </c>
      <c r="I14" s="37">
        <f t="shared" si="7"/>
        <v>60</v>
      </c>
      <c r="J14" s="46">
        <f t="shared" si="8"/>
        <v>21</v>
      </c>
      <c r="K14" s="7">
        <f t="shared" si="9"/>
        <v>0</v>
      </c>
      <c r="L14" s="46">
        <f t="shared" ref="L14:M14" si="10">IFERROR(FLOOR(K14,15),"")</f>
        <v>0</v>
      </c>
      <c r="M14" s="47">
        <f t="shared" si="10"/>
        <v>0</v>
      </c>
      <c r="N14" s="48">
        <f t="shared" si="11"/>
        <v>0</v>
      </c>
      <c r="O14" s="49">
        <f t="shared" si="12"/>
        <v>0</v>
      </c>
      <c r="P14" s="49">
        <f t="shared" si="13"/>
        <v>0</v>
      </c>
      <c r="Q14" s="50">
        <f t="shared" si="14"/>
        <v>3</v>
      </c>
      <c r="R14" s="50" t="str">
        <f t="shared" si="15"/>
        <v>00</v>
      </c>
      <c r="S14" s="50">
        <f t="shared" si="16"/>
        <v>0</v>
      </c>
      <c r="T14" s="50">
        <f t="shared" si="17"/>
        <v>0</v>
      </c>
      <c r="U14" s="51" t="str">
        <f t="shared" ref="U14:U27" si="31">IF(AND(B14="",C14=""),"",Q14+T14)</f>
        <v/>
      </c>
      <c r="V14" s="8" t="str">
        <f t="shared" si="18"/>
        <v>00</v>
      </c>
      <c r="W14" s="52">
        <f t="shared" si="19"/>
        <v>24</v>
      </c>
      <c r="X14" s="52">
        <f t="shared" si="20"/>
        <v>24</v>
      </c>
      <c r="Y14" s="8">
        <f t="shared" si="21"/>
        <v>0</v>
      </c>
      <c r="Z14" s="53">
        <f t="shared" si="22"/>
        <v>0</v>
      </c>
      <c r="AA14" s="54">
        <f t="shared" si="23"/>
        <v>0</v>
      </c>
      <c r="AB14" s="49">
        <f t="shared" si="24"/>
        <v>0</v>
      </c>
      <c r="AC14" s="55" t="str">
        <f t="shared" si="25"/>
        <v>#REF!</v>
      </c>
      <c r="AD14" s="51" t="str">
        <f t="shared" si="26"/>
        <v>b</v>
      </c>
      <c r="AE14" s="51" t="str">
        <f t="shared" si="27"/>
        <v>b</v>
      </c>
      <c r="AF14" s="49">
        <f t="shared" si="28"/>
        <v>0</v>
      </c>
    </row>
    <row r="15" ht="18.75" customHeight="1">
      <c r="A15" s="37">
        <f t="shared" si="29"/>
        <v>3</v>
      </c>
      <c r="B15" s="56"/>
      <c r="C15" s="56"/>
      <c r="D15" s="37">
        <f t="shared" si="2"/>
        <v>2400</v>
      </c>
      <c r="E15" s="37" t="str">
        <f t="shared" si="3"/>
        <v/>
      </c>
      <c r="F15" s="37" t="str">
        <f t="shared" si="4"/>
        <v/>
      </c>
      <c r="G15" s="37" t="str">
        <f t="shared" si="5"/>
        <v>24</v>
      </c>
      <c r="H15" s="37">
        <f t="shared" si="6"/>
        <v>20</v>
      </c>
      <c r="I15" s="37">
        <f t="shared" si="7"/>
        <v>60</v>
      </c>
      <c r="J15" s="46">
        <f t="shared" si="8"/>
        <v>21</v>
      </c>
      <c r="K15" s="7">
        <f t="shared" si="9"/>
        <v>0</v>
      </c>
      <c r="L15" s="46">
        <f t="shared" ref="L15:M15" si="30">IFERROR(FLOOR(K15,15),"")</f>
        <v>0</v>
      </c>
      <c r="M15" s="47">
        <f t="shared" si="30"/>
        <v>0</v>
      </c>
      <c r="N15" s="48">
        <f t="shared" si="11"/>
        <v>0</v>
      </c>
      <c r="O15" s="49">
        <f t="shared" si="12"/>
        <v>0</v>
      </c>
      <c r="P15" s="49">
        <f t="shared" si="13"/>
        <v>0</v>
      </c>
      <c r="Q15" s="50">
        <f t="shared" si="14"/>
        <v>3</v>
      </c>
      <c r="R15" s="50" t="str">
        <f t="shared" si="15"/>
        <v>00</v>
      </c>
      <c r="S15" s="50">
        <f t="shared" si="16"/>
        <v>0</v>
      </c>
      <c r="T15" s="50">
        <f t="shared" si="17"/>
        <v>0</v>
      </c>
      <c r="U15" s="51" t="str">
        <f t="shared" si="31"/>
        <v/>
      </c>
      <c r="V15" s="8" t="str">
        <f t="shared" si="18"/>
        <v>00</v>
      </c>
      <c r="W15" s="52">
        <f t="shared" si="19"/>
        <v>24</v>
      </c>
      <c r="X15" s="52">
        <f t="shared" si="20"/>
        <v>24</v>
      </c>
      <c r="Y15" s="8">
        <f t="shared" si="21"/>
        <v>0</v>
      </c>
      <c r="Z15" s="53">
        <f t="shared" si="22"/>
        <v>0</v>
      </c>
      <c r="AA15" s="54">
        <f t="shared" si="23"/>
        <v>0</v>
      </c>
      <c r="AB15" s="49">
        <f t="shared" si="24"/>
        <v>0</v>
      </c>
      <c r="AC15" s="55" t="str">
        <f t="shared" si="25"/>
        <v/>
      </c>
      <c r="AD15" s="51" t="str">
        <f t="shared" si="26"/>
        <v>b</v>
      </c>
      <c r="AE15" s="51" t="str">
        <f t="shared" si="27"/>
        <v>b</v>
      </c>
      <c r="AF15" s="49">
        <f t="shared" si="28"/>
        <v>0</v>
      </c>
    </row>
    <row r="16" ht="18.75" customHeight="1">
      <c r="A16" s="37">
        <f t="shared" si="29"/>
        <v>4</v>
      </c>
      <c r="B16" s="56"/>
      <c r="C16" s="56"/>
      <c r="D16" s="37">
        <f t="shared" si="2"/>
        <v>2400</v>
      </c>
      <c r="E16" s="37" t="str">
        <f t="shared" si="3"/>
        <v/>
      </c>
      <c r="F16" s="37" t="str">
        <f t="shared" si="4"/>
        <v/>
      </c>
      <c r="G16" s="37" t="str">
        <f t="shared" si="5"/>
        <v>24</v>
      </c>
      <c r="H16" s="37">
        <f t="shared" si="6"/>
        <v>20</v>
      </c>
      <c r="I16" s="37">
        <f t="shared" si="7"/>
        <v>60</v>
      </c>
      <c r="J16" s="46">
        <f t="shared" si="8"/>
        <v>21</v>
      </c>
      <c r="K16" s="7">
        <f t="shared" si="9"/>
        <v>0</v>
      </c>
      <c r="L16" s="46">
        <f t="shared" ref="L16:M16" si="32">IFERROR(FLOOR(K16,15),"")</f>
        <v>0</v>
      </c>
      <c r="M16" s="47">
        <f t="shared" si="32"/>
        <v>0</v>
      </c>
      <c r="N16" s="48">
        <f t="shared" si="11"/>
        <v>0</v>
      </c>
      <c r="O16" s="49">
        <f t="shared" si="12"/>
        <v>0</v>
      </c>
      <c r="P16" s="49">
        <f t="shared" si="13"/>
        <v>0</v>
      </c>
      <c r="Q16" s="50">
        <f t="shared" si="14"/>
        <v>3</v>
      </c>
      <c r="R16" s="50" t="str">
        <f t="shared" si="15"/>
        <v>00</v>
      </c>
      <c r="S16" s="50">
        <f t="shared" si="16"/>
        <v>0</v>
      </c>
      <c r="T16" s="50">
        <f t="shared" si="17"/>
        <v>0</v>
      </c>
      <c r="U16" s="51" t="str">
        <f t="shared" si="31"/>
        <v/>
      </c>
      <c r="V16" s="8" t="str">
        <f t="shared" si="18"/>
        <v>00</v>
      </c>
      <c r="W16" s="52">
        <f t="shared" si="19"/>
        <v>24</v>
      </c>
      <c r="X16" s="52">
        <f t="shared" si="20"/>
        <v>24</v>
      </c>
      <c r="Y16" s="8">
        <f t="shared" si="21"/>
        <v>0</v>
      </c>
      <c r="Z16" s="53">
        <f t="shared" si="22"/>
        <v>0</v>
      </c>
      <c r="AA16" s="54">
        <f t="shared" si="23"/>
        <v>0</v>
      </c>
      <c r="AB16" s="49">
        <f t="shared" si="24"/>
        <v>0</v>
      </c>
      <c r="AC16" s="55" t="str">
        <f t="shared" si="25"/>
        <v/>
      </c>
      <c r="AD16" s="51" t="str">
        <f t="shared" si="26"/>
        <v>b</v>
      </c>
      <c r="AE16" s="51" t="str">
        <f t="shared" si="27"/>
        <v>b</v>
      </c>
      <c r="AF16" s="49">
        <f t="shared" si="28"/>
        <v>0</v>
      </c>
    </row>
    <row r="17" ht="18.75" customHeight="1">
      <c r="A17" s="37">
        <f t="shared" si="29"/>
        <v>5</v>
      </c>
      <c r="B17" s="56"/>
      <c r="C17" s="56"/>
      <c r="D17" s="37">
        <f t="shared" si="2"/>
        <v>2400</v>
      </c>
      <c r="E17" s="37" t="str">
        <f t="shared" si="3"/>
        <v/>
      </c>
      <c r="F17" s="37" t="str">
        <f t="shared" si="4"/>
        <v/>
      </c>
      <c r="G17" s="37" t="str">
        <f t="shared" si="5"/>
        <v>24</v>
      </c>
      <c r="H17" s="37">
        <f t="shared" si="6"/>
        <v>20</v>
      </c>
      <c r="I17" s="37">
        <f t="shared" si="7"/>
        <v>60</v>
      </c>
      <c r="J17" s="46">
        <f t="shared" si="8"/>
        <v>21</v>
      </c>
      <c r="K17" s="7">
        <f t="shared" si="9"/>
        <v>0</v>
      </c>
      <c r="L17" s="46">
        <f t="shared" ref="L17:M17" si="33">IFERROR(FLOOR(K17,15),"")</f>
        <v>0</v>
      </c>
      <c r="M17" s="47">
        <f t="shared" si="33"/>
        <v>0</v>
      </c>
      <c r="N17" s="48">
        <f t="shared" si="11"/>
        <v>0</v>
      </c>
      <c r="O17" s="49">
        <f t="shared" si="12"/>
        <v>0</v>
      </c>
      <c r="P17" s="49">
        <f t="shared" si="13"/>
        <v>0</v>
      </c>
      <c r="Q17" s="50">
        <f t="shared" si="14"/>
        <v>3</v>
      </c>
      <c r="R17" s="50" t="str">
        <f t="shared" si="15"/>
        <v>00</v>
      </c>
      <c r="S17" s="50">
        <f t="shared" si="16"/>
        <v>0</v>
      </c>
      <c r="T17" s="50">
        <f t="shared" si="17"/>
        <v>0</v>
      </c>
      <c r="U17" s="51" t="str">
        <f t="shared" si="31"/>
        <v/>
      </c>
      <c r="V17" s="8" t="str">
        <f t="shared" si="18"/>
        <v>00</v>
      </c>
      <c r="W17" s="52">
        <f t="shared" si="19"/>
        <v>24</v>
      </c>
      <c r="X17" s="52">
        <f t="shared" si="20"/>
        <v>24</v>
      </c>
      <c r="Y17" s="8">
        <f t="shared" si="21"/>
        <v>0</v>
      </c>
      <c r="Z17" s="53">
        <f t="shared" si="22"/>
        <v>0</v>
      </c>
      <c r="AA17" s="54">
        <f t="shared" si="23"/>
        <v>0</v>
      </c>
      <c r="AB17" s="49">
        <f t="shared" si="24"/>
        <v>0</v>
      </c>
      <c r="AC17" s="55" t="str">
        <f t="shared" si="25"/>
        <v/>
      </c>
      <c r="AD17" s="51" t="str">
        <f t="shared" si="26"/>
        <v>b</v>
      </c>
      <c r="AE17" s="51" t="str">
        <f t="shared" si="27"/>
        <v>b</v>
      </c>
      <c r="AF17" s="49">
        <f t="shared" si="28"/>
        <v>0</v>
      </c>
    </row>
    <row r="18" ht="18.75" customHeight="1">
      <c r="A18" s="37">
        <f t="shared" si="29"/>
        <v>6</v>
      </c>
      <c r="B18" s="56"/>
      <c r="C18" s="56"/>
      <c r="D18" s="37">
        <f t="shared" si="2"/>
        <v>2400</v>
      </c>
      <c r="E18" s="37" t="str">
        <f t="shared" si="3"/>
        <v/>
      </c>
      <c r="F18" s="37" t="str">
        <f t="shared" si="4"/>
        <v/>
      </c>
      <c r="G18" s="37" t="str">
        <f t="shared" si="5"/>
        <v>24</v>
      </c>
      <c r="H18" s="37">
        <f t="shared" si="6"/>
        <v>20</v>
      </c>
      <c r="I18" s="37">
        <f t="shared" si="7"/>
        <v>60</v>
      </c>
      <c r="J18" s="46">
        <f t="shared" si="8"/>
        <v>21</v>
      </c>
      <c r="K18" s="7">
        <f t="shared" si="9"/>
        <v>0</v>
      </c>
      <c r="L18" s="46">
        <f t="shared" ref="L18:M18" si="34">IFERROR(FLOOR(K18,15),"")</f>
        <v>0</v>
      </c>
      <c r="M18" s="47">
        <f t="shared" si="34"/>
        <v>0</v>
      </c>
      <c r="N18" s="48">
        <f t="shared" si="11"/>
        <v>0</v>
      </c>
      <c r="O18" s="49">
        <f t="shared" si="12"/>
        <v>0</v>
      </c>
      <c r="P18" s="49">
        <f t="shared" si="13"/>
        <v>0</v>
      </c>
      <c r="Q18" s="50">
        <f t="shared" si="14"/>
        <v>3</v>
      </c>
      <c r="R18" s="50" t="str">
        <f t="shared" si="15"/>
        <v>00</v>
      </c>
      <c r="S18" s="50">
        <f t="shared" si="16"/>
        <v>0</v>
      </c>
      <c r="T18" s="50">
        <f t="shared" si="17"/>
        <v>0</v>
      </c>
      <c r="U18" s="51" t="str">
        <f t="shared" si="31"/>
        <v/>
      </c>
      <c r="V18" s="8" t="str">
        <f t="shared" si="18"/>
        <v>00</v>
      </c>
      <c r="W18" s="52">
        <f t="shared" si="19"/>
        <v>24</v>
      </c>
      <c r="X18" s="52">
        <f t="shared" si="20"/>
        <v>24</v>
      </c>
      <c r="Y18" s="8">
        <f t="shared" si="21"/>
        <v>0</v>
      </c>
      <c r="Z18" s="53">
        <f t="shared" si="22"/>
        <v>0</v>
      </c>
      <c r="AA18" s="54">
        <f t="shared" si="23"/>
        <v>0</v>
      </c>
      <c r="AB18" s="49">
        <f t="shared" si="24"/>
        <v>0</v>
      </c>
      <c r="AC18" s="55" t="str">
        <f t="shared" si="25"/>
        <v/>
      </c>
      <c r="AD18" s="51" t="str">
        <f t="shared" si="26"/>
        <v>b</v>
      </c>
      <c r="AE18" s="51" t="str">
        <f t="shared" si="27"/>
        <v>b</v>
      </c>
      <c r="AF18" s="49">
        <f t="shared" si="28"/>
        <v>0</v>
      </c>
    </row>
    <row r="19" ht="18.75" customHeight="1">
      <c r="A19" s="37">
        <f t="shared" si="29"/>
        <v>7</v>
      </c>
      <c r="B19" s="56"/>
      <c r="C19" s="56"/>
      <c r="D19" s="37">
        <f t="shared" si="2"/>
        <v>2400</v>
      </c>
      <c r="E19" s="37" t="str">
        <f t="shared" si="3"/>
        <v/>
      </c>
      <c r="F19" s="37" t="str">
        <f t="shared" si="4"/>
        <v/>
      </c>
      <c r="G19" s="37" t="str">
        <f t="shared" si="5"/>
        <v>24</v>
      </c>
      <c r="H19" s="37">
        <f t="shared" si="6"/>
        <v>20</v>
      </c>
      <c r="I19" s="37">
        <f t="shared" si="7"/>
        <v>60</v>
      </c>
      <c r="J19" s="46">
        <f t="shared" si="8"/>
        <v>21</v>
      </c>
      <c r="K19" s="7">
        <f t="shared" si="9"/>
        <v>0</v>
      </c>
      <c r="L19" s="46">
        <f t="shared" ref="L19:M19" si="35">IFERROR(FLOOR(K19,15),"")</f>
        <v>0</v>
      </c>
      <c r="M19" s="47">
        <f t="shared" si="35"/>
        <v>0</v>
      </c>
      <c r="N19" s="48">
        <f t="shared" si="11"/>
        <v>0</v>
      </c>
      <c r="O19" s="49">
        <f t="shared" si="12"/>
        <v>0</v>
      </c>
      <c r="P19" s="49">
        <f t="shared" si="13"/>
        <v>0</v>
      </c>
      <c r="Q19" s="50">
        <f t="shared" si="14"/>
        <v>3</v>
      </c>
      <c r="R19" s="50" t="str">
        <f t="shared" si="15"/>
        <v>00</v>
      </c>
      <c r="S19" s="50">
        <f t="shared" si="16"/>
        <v>0</v>
      </c>
      <c r="T19" s="50">
        <f t="shared" si="17"/>
        <v>0</v>
      </c>
      <c r="U19" s="51" t="str">
        <f t="shared" si="31"/>
        <v/>
      </c>
      <c r="V19" s="8" t="str">
        <f t="shared" si="18"/>
        <v>00</v>
      </c>
      <c r="W19" s="52">
        <f t="shared" si="19"/>
        <v>24</v>
      </c>
      <c r="X19" s="52">
        <f t="shared" si="20"/>
        <v>24</v>
      </c>
      <c r="Y19" s="8">
        <f t="shared" si="21"/>
        <v>0</v>
      </c>
      <c r="Z19" s="53">
        <f t="shared" si="22"/>
        <v>0</v>
      </c>
      <c r="AA19" s="54">
        <f t="shared" si="23"/>
        <v>0</v>
      </c>
      <c r="AB19" s="49">
        <f t="shared" si="24"/>
        <v>0</v>
      </c>
      <c r="AC19" s="55" t="str">
        <f t="shared" si="25"/>
        <v/>
      </c>
      <c r="AD19" s="51" t="str">
        <f t="shared" si="26"/>
        <v>b</v>
      </c>
      <c r="AE19" s="51" t="str">
        <f t="shared" si="27"/>
        <v>b</v>
      </c>
      <c r="AF19" s="49">
        <f t="shared" si="28"/>
        <v>0</v>
      </c>
    </row>
    <row r="20" ht="18.75" customHeight="1">
      <c r="A20" s="37">
        <f t="shared" si="29"/>
        <v>8</v>
      </c>
      <c r="B20" s="56"/>
      <c r="C20" s="56"/>
      <c r="D20" s="37">
        <f t="shared" si="2"/>
        <v>2400</v>
      </c>
      <c r="E20" s="37" t="str">
        <f t="shared" si="3"/>
        <v/>
      </c>
      <c r="F20" s="37" t="str">
        <f t="shared" si="4"/>
        <v/>
      </c>
      <c r="G20" s="37" t="str">
        <f t="shared" si="5"/>
        <v>24</v>
      </c>
      <c r="H20" s="37">
        <f t="shared" si="6"/>
        <v>20</v>
      </c>
      <c r="I20" s="37">
        <f t="shared" si="7"/>
        <v>60</v>
      </c>
      <c r="J20" s="46">
        <f t="shared" si="8"/>
        <v>21</v>
      </c>
      <c r="K20" s="7">
        <f t="shared" si="9"/>
        <v>0</v>
      </c>
      <c r="L20" s="46">
        <f t="shared" ref="L20:M20" si="36">IFERROR(FLOOR(K20,15),"")</f>
        <v>0</v>
      </c>
      <c r="M20" s="47">
        <f t="shared" si="36"/>
        <v>0</v>
      </c>
      <c r="N20" s="48">
        <f t="shared" si="11"/>
        <v>0</v>
      </c>
      <c r="O20" s="49">
        <f t="shared" si="12"/>
        <v>0</v>
      </c>
      <c r="P20" s="49">
        <f t="shared" si="13"/>
        <v>0</v>
      </c>
      <c r="Q20" s="50">
        <f t="shared" si="14"/>
        <v>3</v>
      </c>
      <c r="R20" s="50" t="str">
        <f t="shared" si="15"/>
        <v>00</v>
      </c>
      <c r="S20" s="50">
        <f t="shared" si="16"/>
        <v>0</v>
      </c>
      <c r="T20" s="50">
        <f t="shared" si="17"/>
        <v>0</v>
      </c>
      <c r="U20" s="51" t="str">
        <f t="shared" si="31"/>
        <v/>
      </c>
      <c r="V20" s="8" t="str">
        <f t="shared" si="18"/>
        <v>00</v>
      </c>
      <c r="W20" s="52">
        <f t="shared" si="19"/>
        <v>24</v>
      </c>
      <c r="X20" s="52">
        <f t="shared" si="20"/>
        <v>24</v>
      </c>
      <c r="Y20" s="8">
        <f t="shared" si="21"/>
        <v>0</v>
      </c>
      <c r="Z20" s="53">
        <f t="shared" si="22"/>
        <v>0</v>
      </c>
      <c r="AA20" s="54">
        <f t="shared" si="23"/>
        <v>0</v>
      </c>
      <c r="AB20" s="49">
        <f t="shared" si="24"/>
        <v>0</v>
      </c>
      <c r="AC20" s="55" t="str">
        <f t="shared" si="25"/>
        <v/>
      </c>
      <c r="AD20" s="51" t="str">
        <f t="shared" si="26"/>
        <v>b</v>
      </c>
      <c r="AE20" s="51" t="str">
        <f t="shared" si="27"/>
        <v>b</v>
      </c>
      <c r="AF20" s="49">
        <f t="shared" si="28"/>
        <v>0</v>
      </c>
    </row>
    <row r="21" ht="18.75" customHeight="1">
      <c r="A21" s="37">
        <f t="shared" si="29"/>
        <v>9</v>
      </c>
      <c r="B21" s="56"/>
      <c r="C21" s="56"/>
      <c r="D21" s="37">
        <f t="shared" si="2"/>
        <v>2400</v>
      </c>
      <c r="E21" s="37" t="str">
        <f t="shared" si="3"/>
        <v/>
      </c>
      <c r="F21" s="37" t="str">
        <f t="shared" si="4"/>
        <v/>
      </c>
      <c r="G21" s="37" t="str">
        <f t="shared" si="5"/>
        <v>24</v>
      </c>
      <c r="H21" s="37">
        <f t="shared" si="6"/>
        <v>20</v>
      </c>
      <c r="I21" s="37">
        <f t="shared" si="7"/>
        <v>60</v>
      </c>
      <c r="J21" s="46">
        <f t="shared" si="8"/>
        <v>21</v>
      </c>
      <c r="K21" s="7">
        <f t="shared" si="9"/>
        <v>0</v>
      </c>
      <c r="L21" s="46">
        <f t="shared" ref="L21:M21" si="37">IFERROR(FLOOR(K21,15),"")</f>
        <v>0</v>
      </c>
      <c r="M21" s="47">
        <f t="shared" si="37"/>
        <v>0</v>
      </c>
      <c r="N21" s="48">
        <f t="shared" si="11"/>
        <v>0</v>
      </c>
      <c r="O21" s="49">
        <f t="shared" si="12"/>
        <v>0</v>
      </c>
      <c r="P21" s="49">
        <f t="shared" si="13"/>
        <v>0</v>
      </c>
      <c r="Q21" s="50">
        <f t="shared" si="14"/>
        <v>3</v>
      </c>
      <c r="R21" s="50" t="str">
        <f t="shared" si="15"/>
        <v>00</v>
      </c>
      <c r="S21" s="50">
        <f t="shared" si="16"/>
        <v>0</v>
      </c>
      <c r="T21" s="50">
        <f t="shared" si="17"/>
        <v>0</v>
      </c>
      <c r="U21" s="51" t="str">
        <f t="shared" si="31"/>
        <v/>
      </c>
      <c r="V21" s="8" t="str">
        <f t="shared" si="18"/>
        <v>00</v>
      </c>
      <c r="W21" s="52">
        <f t="shared" si="19"/>
        <v>24</v>
      </c>
      <c r="X21" s="52">
        <f t="shared" si="20"/>
        <v>24</v>
      </c>
      <c r="Y21" s="8">
        <f t="shared" si="21"/>
        <v>0</v>
      </c>
      <c r="Z21" s="53">
        <f t="shared" si="22"/>
        <v>0</v>
      </c>
      <c r="AA21" s="54">
        <f t="shared" si="23"/>
        <v>0</v>
      </c>
      <c r="AB21" s="49">
        <f t="shared" si="24"/>
        <v>0</v>
      </c>
      <c r="AC21" s="55" t="str">
        <f t="shared" si="25"/>
        <v/>
      </c>
      <c r="AD21" s="51" t="str">
        <f t="shared" si="26"/>
        <v>b</v>
      </c>
      <c r="AE21" s="51" t="str">
        <f t="shared" si="27"/>
        <v>b</v>
      </c>
      <c r="AF21" s="49">
        <f t="shared" si="28"/>
        <v>0</v>
      </c>
    </row>
    <row r="22" ht="18.75" customHeight="1">
      <c r="A22" s="37">
        <f t="shared" si="29"/>
        <v>10</v>
      </c>
      <c r="B22" s="56"/>
      <c r="C22" s="56"/>
      <c r="D22" s="37">
        <f t="shared" si="2"/>
        <v>2400</v>
      </c>
      <c r="E22" s="37" t="str">
        <f t="shared" si="3"/>
        <v/>
      </c>
      <c r="F22" s="37" t="str">
        <f t="shared" si="4"/>
        <v/>
      </c>
      <c r="G22" s="37" t="str">
        <f t="shared" si="5"/>
        <v>24</v>
      </c>
      <c r="H22" s="37">
        <f t="shared" si="6"/>
        <v>20</v>
      </c>
      <c r="I22" s="37">
        <f t="shared" si="7"/>
        <v>60</v>
      </c>
      <c r="J22" s="46">
        <f t="shared" si="8"/>
        <v>21</v>
      </c>
      <c r="K22" s="7">
        <f t="shared" si="9"/>
        <v>0</v>
      </c>
      <c r="L22" s="46">
        <f t="shared" ref="L22:M22" si="38">IFERROR(FLOOR(K22,15),"")</f>
        <v>0</v>
      </c>
      <c r="M22" s="47">
        <f t="shared" si="38"/>
        <v>0</v>
      </c>
      <c r="N22" s="48">
        <f t="shared" si="11"/>
        <v>0</v>
      </c>
      <c r="O22" s="49">
        <f t="shared" si="12"/>
        <v>0</v>
      </c>
      <c r="P22" s="49">
        <f t="shared" si="13"/>
        <v>0</v>
      </c>
      <c r="Q22" s="50">
        <f t="shared" si="14"/>
        <v>3</v>
      </c>
      <c r="R22" s="50" t="str">
        <f t="shared" si="15"/>
        <v>00</v>
      </c>
      <c r="S22" s="50">
        <f t="shared" si="16"/>
        <v>0</v>
      </c>
      <c r="T22" s="50">
        <f t="shared" si="17"/>
        <v>0</v>
      </c>
      <c r="U22" s="51" t="str">
        <f t="shared" si="31"/>
        <v/>
      </c>
      <c r="V22" s="8" t="str">
        <f t="shared" si="18"/>
        <v>00</v>
      </c>
      <c r="W22" s="52">
        <f t="shared" si="19"/>
        <v>24</v>
      </c>
      <c r="X22" s="52">
        <f t="shared" si="20"/>
        <v>24</v>
      </c>
      <c r="Y22" s="8">
        <f t="shared" si="21"/>
        <v>0</v>
      </c>
      <c r="Z22" s="53">
        <f t="shared" si="22"/>
        <v>0</v>
      </c>
      <c r="AA22" s="54">
        <f t="shared" si="23"/>
        <v>0</v>
      </c>
      <c r="AB22" s="49">
        <f t="shared" si="24"/>
        <v>0</v>
      </c>
      <c r="AC22" s="55" t="str">
        <f t="shared" si="25"/>
        <v/>
      </c>
      <c r="AD22" s="51" t="str">
        <f t="shared" si="26"/>
        <v>b</v>
      </c>
      <c r="AE22" s="51" t="str">
        <f t="shared" si="27"/>
        <v>b</v>
      </c>
      <c r="AF22" s="49">
        <f t="shared" si="28"/>
        <v>0</v>
      </c>
    </row>
    <row r="23" ht="18.75" customHeight="1">
      <c r="A23" s="37">
        <f t="shared" si="29"/>
        <v>11</v>
      </c>
      <c r="B23" s="56"/>
      <c r="C23" s="56"/>
      <c r="D23" s="37">
        <f t="shared" si="2"/>
        <v>2400</v>
      </c>
      <c r="E23" s="37" t="str">
        <f t="shared" si="3"/>
        <v/>
      </c>
      <c r="F23" s="37" t="str">
        <f t="shared" si="4"/>
        <v/>
      </c>
      <c r="G23" s="37" t="str">
        <f t="shared" si="5"/>
        <v>24</v>
      </c>
      <c r="H23" s="37">
        <f t="shared" si="6"/>
        <v>20</v>
      </c>
      <c r="I23" s="37">
        <f t="shared" si="7"/>
        <v>60</v>
      </c>
      <c r="J23" s="46">
        <f t="shared" si="8"/>
        <v>21</v>
      </c>
      <c r="K23" s="7">
        <f t="shared" si="9"/>
        <v>0</v>
      </c>
      <c r="L23" s="46">
        <f t="shared" ref="L23:M23" si="39">IFERROR(FLOOR(K23,15),"")</f>
        <v>0</v>
      </c>
      <c r="M23" s="47">
        <f t="shared" si="39"/>
        <v>0</v>
      </c>
      <c r="N23" s="48">
        <f t="shared" si="11"/>
        <v>0</v>
      </c>
      <c r="O23" s="49">
        <f t="shared" si="12"/>
        <v>0</v>
      </c>
      <c r="P23" s="49">
        <f t="shared" si="13"/>
        <v>0</v>
      </c>
      <c r="Q23" s="50">
        <f t="shared" si="14"/>
        <v>3</v>
      </c>
      <c r="R23" s="50" t="str">
        <f t="shared" si="15"/>
        <v>00</v>
      </c>
      <c r="S23" s="50">
        <f t="shared" si="16"/>
        <v>0</v>
      </c>
      <c r="T23" s="50">
        <f t="shared" si="17"/>
        <v>0</v>
      </c>
      <c r="U23" s="51" t="str">
        <f t="shared" si="31"/>
        <v/>
      </c>
      <c r="V23" s="8" t="str">
        <f t="shared" si="18"/>
        <v>00</v>
      </c>
      <c r="W23" s="52">
        <f t="shared" si="19"/>
        <v>24</v>
      </c>
      <c r="X23" s="52">
        <f t="shared" si="20"/>
        <v>24</v>
      </c>
      <c r="Y23" s="8">
        <f t="shared" si="21"/>
        <v>0</v>
      </c>
      <c r="Z23" s="53">
        <f t="shared" si="22"/>
        <v>0</v>
      </c>
      <c r="AA23" s="54">
        <f t="shared" si="23"/>
        <v>0</v>
      </c>
      <c r="AB23" s="49">
        <f t="shared" si="24"/>
        <v>0</v>
      </c>
      <c r="AC23" s="55" t="str">
        <f t="shared" si="25"/>
        <v/>
      </c>
      <c r="AD23" s="51" t="str">
        <f t="shared" si="26"/>
        <v>b</v>
      </c>
      <c r="AE23" s="51" t="str">
        <f t="shared" si="27"/>
        <v>b</v>
      </c>
      <c r="AF23" s="49">
        <f t="shared" si="28"/>
        <v>0</v>
      </c>
    </row>
    <row r="24" ht="18.75" customHeight="1">
      <c r="A24" s="37">
        <f t="shared" si="29"/>
        <v>12</v>
      </c>
      <c r="B24" s="56"/>
      <c r="C24" s="56"/>
      <c r="D24" s="37">
        <f t="shared" si="2"/>
        <v>2400</v>
      </c>
      <c r="E24" s="37" t="str">
        <f t="shared" si="3"/>
        <v/>
      </c>
      <c r="F24" s="37" t="str">
        <f t="shared" si="4"/>
        <v/>
      </c>
      <c r="G24" s="37" t="str">
        <f t="shared" si="5"/>
        <v>24</v>
      </c>
      <c r="H24" s="37">
        <f t="shared" si="6"/>
        <v>20</v>
      </c>
      <c r="I24" s="37">
        <f t="shared" si="7"/>
        <v>60</v>
      </c>
      <c r="J24" s="46">
        <f t="shared" si="8"/>
        <v>21</v>
      </c>
      <c r="K24" s="7">
        <f t="shared" si="9"/>
        <v>0</v>
      </c>
      <c r="L24" s="46">
        <f t="shared" ref="L24:M24" si="40">IFERROR(FLOOR(K24,15),"")</f>
        <v>0</v>
      </c>
      <c r="M24" s="47">
        <f t="shared" si="40"/>
        <v>0</v>
      </c>
      <c r="N24" s="48">
        <f t="shared" si="11"/>
        <v>0</v>
      </c>
      <c r="O24" s="49">
        <f t="shared" si="12"/>
        <v>0</v>
      </c>
      <c r="P24" s="49">
        <f t="shared" si="13"/>
        <v>0</v>
      </c>
      <c r="Q24" s="50">
        <f t="shared" si="14"/>
        <v>3</v>
      </c>
      <c r="R24" s="50" t="str">
        <f t="shared" si="15"/>
        <v>00</v>
      </c>
      <c r="S24" s="50">
        <f t="shared" si="16"/>
        <v>0</v>
      </c>
      <c r="T24" s="50">
        <f t="shared" si="17"/>
        <v>0</v>
      </c>
      <c r="U24" s="51" t="str">
        <f t="shared" si="31"/>
        <v/>
      </c>
      <c r="V24" s="8" t="str">
        <f t="shared" si="18"/>
        <v>00</v>
      </c>
      <c r="W24" s="52">
        <f t="shared" si="19"/>
        <v>24</v>
      </c>
      <c r="X24" s="52">
        <f t="shared" si="20"/>
        <v>24</v>
      </c>
      <c r="Y24" s="8">
        <f t="shared" si="21"/>
        <v>0</v>
      </c>
      <c r="Z24" s="53">
        <f t="shared" si="22"/>
        <v>0</v>
      </c>
      <c r="AA24" s="54">
        <f t="shared" si="23"/>
        <v>0</v>
      </c>
      <c r="AB24" s="49">
        <f t="shared" si="24"/>
        <v>0</v>
      </c>
      <c r="AC24" s="55" t="str">
        <f t="shared" si="25"/>
        <v/>
      </c>
      <c r="AD24" s="51" t="str">
        <f t="shared" si="26"/>
        <v>b</v>
      </c>
      <c r="AE24" s="51" t="str">
        <f t="shared" si="27"/>
        <v>b</v>
      </c>
      <c r="AF24" s="49">
        <f t="shared" si="28"/>
        <v>0</v>
      </c>
    </row>
    <row r="25" ht="18.75" customHeight="1">
      <c r="A25" s="37">
        <f t="shared" si="29"/>
        <v>13</v>
      </c>
      <c r="B25" s="56"/>
      <c r="C25" s="56"/>
      <c r="D25" s="37">
        <f t="shared" si="2"/>
        <v>2400</v>
      </c>
      <c r="E25" s="37" t="str">
        <f t="shared" si="3"/>
        <v/>
      </c>
      <c r="F25" s="37" t="str">
        <f t="shared" si="4"/>
        <v/>
      </c>
      <c r="G25" s="37" t="str">
        <f t="shared" si="5"/>
        <v>24</v>
      </c>
      <c r="H25" s="37">
        <f t="shared" si="6"/>
        <v>20</v>
      </c>
      <c r="I25" s="37">
        <f t="shared" si="7"/>
        <v>60</v>
      </c>
      <c r="J25" s="46">
        <f t="shared" si="8"/>
        <v>21</v>
      </c>
      <c r="K25" s="7">
        <f t="shared" si="9"/>
        <v>0</v>
      </c>
      <c r="L25" s="46">
        <f t="shared" ref="L25:M25" si="41">IFERROR(FLOOR(K25,15),"")</f>
        <v>0</v>
      </c>
      <c r="M25" s="47">
        <f t="shared" si="41"/>
        <v>0</v>
      </c>
      <c r="N25" s="48">
        <f t="shared" si="11"/>
        <v>0</v>
      </c>
      <c r="O25" s="49">
        <f t="shared" si="12"/>
        <v>0</v>
      </c>
      <c r="P25" s="49">
        <f t="shared" si="13"/>
        <v>0</v>
      </c>
      <c r="Q25" s="50">
        <f t="shared" si="14"/>
        <v>3</v>
      </c>
      <c r="R25" s="50" t="str">
        <f t="shared" si="15"/>
        <v>00</v>
      </c>
      <c r="S25" s="50">
        <f t="shared" si="16"/>
        <v>0</v>
      </c>
      <c r="T25" s="50">
        <f t="shared" si="17"/>
        <v>0</v>
      </c>
      <c r="U25" s="51" t="str">
        <f t="shared" si="31"/>
        <v/>
      </c>
      <c r="V25" s="8" t="str">
        <f t="shared" si="18"/>
        <v>00</v>
      </c>
      <c r="W25" s="52">
        <f t="shared" si="19"/>
        <v>24</v>
      </c>
      <c r="X25" s="52">
        <f t="shared" si="20"/>
        <v>24</v>
      </c>
      <c r="Y25" s="8">
        <f t="shared" si="21"/>
        <v>0</v>
      </c>
      <c r="Z25" s="53">
        <f t="shared" si="22"/>
        <v>0</v>
      </c>
      <c r="AA25" s="54">
        <f t="shared" si="23"/>
        <v>0</v>
      </c>
      <c r="AB25" s="49">
        <f t="shared" si="24"/>
        <v>0</v>
      </c>
      <c r="AC25" s="55" t="str">
        <f t="shared" si="25"/>
        <v/>
      </c>
      <c r="AD25" s="51" t="str">
        <f t="shared" si="26"/>
        <v>b</v>
      </c>
      <c r="AE25" s="51" t="str">
        <f t="shared" si="27"/>
        <v>b</v>
      </c>
      <c r="AF25" s="49">
        <f t="shared" si="28"/>
        <v>0</v>
      </c>
    </row>
    <row r="26" ht="18.75" customHeight="1">
      <c r="A26" s="37">
        <f t="shared" si="29"/>
        <v>14</v>
      </c>
      <c r="B26" s="56"/>
      <c r="C26" s="56"/>
      <c r="D26" s="37">
        <f t="shared" si="2"/>
        <v>2400</v>
      </c>
      <c r="E26" s="37" t="str">
        <f t="shared" si="3"/>
        <v/>
      </c>
      <c r="F26" s="37" t="str">
        <f t="shared" si="4"/>
        <v/>
      </c>
      <c r="G26" s="37" t="str">
        <f t="shared" si="5"/>
        <v>24</v>
      </c>
      <c r="H26" s="37">
        <f t="shared" si="6"/>
        <v>20</v>
      </c>
      <c r="I26" s="37">
        <f t="shared" si="7"/>
        <v>60</v>
      </c>
      <c r="J26" s="46">
        <f t="shared" si="8"/>
        <v>21</v>
      </c>
      <c r="K26" s="7">
        <f t="shared" si="9"/>
        <v>0</v>
      </c>
      <c r="L26" s="46">
        <f t="shared" ref="L26:M26" si="42">IFERROR(FLOOR(K26,15),"")</f>
        <v>0</v>
      </c>
      <c r="M26" s="47">
        <f t="shared" si="42"/>
        <v>0</v>
      </c>
      <c r="N26" s="48">
        <f t="shared" si="11"/>
        <v>0</v>
      </c>
      <c r="O26" s="49">
        <f t="shared" si="12"/>
        <v>0</v>
      </c>
      <c r="P26" s="49">
        <f t="shared" si="13"/>
        <v>0</v>
      </c>
      <c r="Q26" s="50">
        <f t="shared" si="14"/>
        <v>3</v>
      </c>
      <c r="R26" s="50" t="str">
        <f t="shared" si="15"/>
        <v>00</v>
      </c>
      <c r="S26" s="50">
        <f t="shared" si="16"/>
        <v>0</v>
      </c>
      <c r="T26" s="50">
        <f t="shared" si="17"/>
        <v>0</v>
      </c>
      <c r="U26" s="51" t="str">
        <f t="shared" si="31"/>
        <v/>
      </c>
      <c r="V26" s="8" t="str">
        <f t="shared" si="18"/>
        <v>00</v>
      </c>
      <c r="W26" s="52">
        <f t="shared" si="19"/>
        <v>24</v>
      </c>
      <c r="X26" s="52">
        <f t="shared" si="20"/>
        <v>24</v>
      </c>
      <c r="Y26" s="8">
        <f t="shared" si="21"/>
        <v>0</v>
      </c>
      <c r="Z26" s="53">
        <f t="shared" si="22"/>
        <v>0</v>
      </c>
      <c r="AA26" s="54">
        <f t="shared" si="23"/>
        <v>0</v>
      </c>
      <c r="AB26" s="49">
        <f t="shared" si="24"/>
        <v>0</v>
      </c>
      <c r="AC26" s="55" t="str">
        <f t="shared" si="25"/>
        <v/>
      </c>
      <c r="AD26" s="51" t="str">
        <f t="shared" si="26"/>
        <v>b</v>
      </c>
      <c r="AE26" s="51" t="str">
        <f t="shared" si="27"/>
        <v>b</v>
      </c>
      <c r="AF26" s="49">
        <f t="shared" si="28"/>
        <v>0</v>
      </c>
    </row>
    <row r="27" ht="18.75" customHeight="1">
      <c r="A27" s="37">
        <f t="shared" si="29"/>
        <v>15</v>
      </c>
      <c r="B27" s="56"/>
      <c r="C27" s="56"/>
      <c r="D27" s="37">
        <f t="shared" si="2"/>
        <v>2400</v>
      </c>
      <c r="E27" s="37" t="str">
        <f t="shared" si="3"/>
        <v/>
      </c>
      <c r="F27" s="37" t="str">
        <f t="shared" si="4"/>
        <v/>
      </c>
      <c r="G27" s="37" t="str">
        <f t="shared" si="5"/>
        <v>24</v>
      </c>
      <c r="H27" s="37">
        <f t="shared" si="6"/>
        <v>20</v>
      </c>
      <c r="I27" s="37">
        <f t="shared" si="7"/>
        <v>60</v>
      </c>
      <c r="J27" s="46">
        <f t="shared" si="8"/>
        <v>21</v>
      </c>
      <c r="K27" s="7">
        <f t="shared" si="9"/>
        <v>0</v>
      </c>
      <c r="L27" s="46">
        <f t="shared" ref="L27:M27" si="43">IFERROR(FLOOR(K27,15),"")</f>
        <v>0</v>
      </c>
      <c r="M27" s="47">
        <f t="shared" si="43"/>
        <v>0</v>
      </c>
      <c r="N27" s="48">
        <f t="shared" si="11"/>
        <v>0</v>
      </c>
      <c r="O27" s="49">
        <f t="shared" si="12"/>
        <v>0</v>
      </c>
      <c r="P27" s="49">
        <f t="shared" si="13"/>
        <v>0</v>
      </c>
      <c r="Q27" s="50">
        <f t="shared" si="14"/>
        <v>3</v>
      </c>
      <c r="R27" s="50" t="str">
        <f t="shared" si="15"/>
        <v>00</v>
      </c>
      <c r="S27" s="50">
        <f t="shared" si="16"/>
        <v>0</v>
      </c>
      <c r="T27" s="50">
        <f t="shared" si="17"/>
        <v>0</v>
      </c>
      <c r="U27" s="51" t="str">
        <f t="shared" si="31"/>
        <v/>
      </c>
      <c r="V27" s="8" t="str">
        <f t="shared" si="18"/>
        <v>00</v>
      </c>
      <c r="W27" s="52">
        <f t="shared" si="19"/>
        <v>24</v>
      </c>
      <c r="X27" s="52">
        <f t="shared" si="20"/>
        <v>24</v>
      </c>
      <c r="Y27" s="8">
        <f t="shared" si="21"/>
        <v>0</v>
      </c>
      <c r="Z27" s="53">
        <f t="shared" si="22"/>
        <v>0</v>
      </c>
      <c r="AA27" s="54">
        <f t="shared" si="23"/>
        <v>0</v>
      </c>
      <c r="AB27" s="49">
        <f t="shared" si="24"/>
        <v>0</v>
      </c>
      <c r="AC27" s="55" t="str">
        <f t="shared" si="25"/>
        <v/>
      </c>
      <c r="AD27" s="51" t="str">
        <f t="shared" si="26"/>
        <v>b</v>
      </c>
      <c r="AE27" s="51" t="str">
        <f t="shared" si="27"/>
        <v>b</v>
      </c>
      <c r="AF27" s="49">
        <f t="shared" si="28"/>
        <v>0</v>
      </c>
    </row>
    <row r="28" ht="18.75" customHeight="1">
      <c r="A28" s="57" t="s">
        <v>22</v>
      </c>
      <c r="B28" s="2"/>
      <c r="C28" s="58"/>
      <c r="J28" s="46"/>
      <c r="K28" s="7"/>
      <c r="L28" s="46"/>
      <c r="M28" s="47"/>
      <c r="N28" s="59"/>
      <c r="O28" s="60">
        <f t="shared" ref="O28:AF28" si="44">IFERROR(SUM(O13:O27),"")</f>
        <v>0</v>
      </c>
      <c r="P28" s="61">
        <f t="shared" si="44"/>
        <v>0</v>
      </c>
      <c r="Q28" s="61">
        <f t="shared" si="44"/>
        <v>45</v>
      </c>
      <c r="R28" s="61">
        <f t="shared" si="44"/>
        <v>0</v>
      </c>
      <c r="S28" s="61">
        <f t="shared" si="44"/>
        <v>0</v>
      </c>
      <c r="T28" s="61">
        <f t="shared" si="44"/>
        <v>0</v>
      </c>
      <c r="U28" s="61">
        <f t="shared" si="44"/>
        <v>0</v>
      </c>
      <c r="V28" s="61">
        <f t="shared" si="44"/>
        <v>0</v>
      </c>
      <c r="W28" s="61">
        <f t="shared" si="44"/>
        <v>360</v>
      </c>
      <c r="X28" s="61">
        <f t="shared" si="44"/>
        <v>360</v>
      </c>
      <c r="Y28" s="61">
        <f t="shared" si="44"/>
        <v>0</v>
      </c>
      <c r="Z28" s="61">
        <f t="shared" si="44"/>
        <v>0</v>
      </c>
      <c r="AA28" s="61">
        <f t="shared" si="44"/>
        <v>0</v>
      </c>
      <c r="AB28" s="61">
        <f t="shared" si="44"/>
        <v>0</v>
      </c>
      <c r="AC28" s="61" t="str">
        <f t="shared" si="44"/>
        <v/>
      </c>
      <c r="AD28" s="61">
        <f t="shared" si="44"/>
        <v>0</v>
      </c>
      <c r="AE28" s="61">
        <f t="shared" si="44"/>
        <v>0</v>
      </c>
      <c r="AF28" s="61">
        <f t="shared" si="44"/>
        <v>0</v>
      </c>
    </row>
    <row r="29" ht="18.75" customHeight="1">
      <c r="A29" s="37">
        <f>A27+1</f>
        <v>16</v>
      </c>
      <c r="B29" s="56"/>
      <c r="C29" s="56"/>
      <c r="D29" s="37">
        <f t="shared" ref="D29:D44" si="46">C29+2400</f>
        <v>2400</v>
      </c>
      <c r="E29" s="37" t="str">
        <f t="shared" ref="E29:E44" si="47">LEFT(B29,2)</f>
        <v/>
      </c>
      <c r="F29" s="37" t="str">
        <f t="shared" ref="F29:F44" si="48">RIGHT(B29,2)</f>
        <v/>
      </c>
      <c r="G29" s="37" t="str">
        <f t="shared" ref="G29:G44" si="49">LEFT(D29,2)</f>
        <v>24</v>
      </c>
      <c r="H29" s="37">
        <f t="shared" ref="H29:H44" si="50">IFERROR(20-E29,"")</f>
        <v>20</v>
      </c>
      <c r="I29" s="37">
        <f t="shared" ref="I29:I44" si="51">IFERROR(60-F29,"")</f>
        <v>60</v>
      </c>
      <c r="J29" s="46">
        <f t="shared" ref="J29:J44" si="52">IFERROR(IF(I29=60,H29+1,H29+0),"")</f>
        <v>21</v>
      </c>
      <c r="K29" s="7">
        <f t="shared" ref="K29:K44" si="53">IF(I29=60,0,I29)</f>
        <v>0</v>
      </c>
      <c r="L29" s="46">
        <f t="shared" ref="L29:M29" si="45">IFERROR(FLOOR(K29,15),"")</f>
        <v>0</v>
      </c>
      <c r="M29" s="47">
        <f t="shared" si="45"/>
        <v>0</v>
      </c>
      <c r="N29" s="48">
        <f t="shared" ref="N29:N44" si="55">IFERROR(M29/60,"")</f>
        <v>0</v>
      </c>
      <c r="O29" s="49">
        <f t="shared" ref="O29:O44" si="56">IF(or(B29="",C29="") , 0, IFERROR(J29+N29,""))</f>
        <v>0</v>
      </c>
      <c r="P29" s="49">
        <f t="shared" ref="P29:P44" si="57">IFERROR(AB29-O29,"")</f>
        <v>0</v>
      </c>
      <c r="Q29" s="50">
        <f t="shared" ref="Q29:Q44" si="58">G29-21</f>
        <v>3</v>
      </c>
      <c r="R29" s="50" t="str">
        <f t="shared" ref="R29:R44" si="59">V29</f>
        <v>00</v>
      </c>
      <c r="S29" s="50">
        <f t="shared" ref="S29:S44" si="60">FLOOR(R29,15)</f>
        <v>0</v>
      </c>
      <c r="T29" s="50">
        <f t="shared" ref="T29:T44" si="61">S29/60</f>
        <v>0</v>
      </c>
      <c r="U29" s="51" t="str">
        <f t="shared" ref="U29:U44" si="62">IF(AND(B29="",C29=""),"",Q29+T29)</f>
        <v/>
      </c>
      <c r="V29" s="8" t="str">
        <f t="shared" ref="V29:V44" si="63">RIGHT(D29,2)</f>
        <v>00</v>
      </c>
      <c r="W29" s="52">
        <f t="shared" ref="W29:W44" si="64">IFERROR(G29-E29,"")</f>
        <v>24</v>
      </c>
      <c r="X29" s="52">
        <f t="shared" ref="X29:X44" si="65">IFERROR(IF(V29-F29&lt;0,W29-1,W29),"")</f>
        <v>24</v>
      </c>
      <c r="Y29" s="8">
        <f t="shared" ref="Y29:Y44" si="66">IFERROR(IF(V29-F29&lt;0,V29+60-F29,V29-F29),"")</f>
        <v>0</v>
      </c>
      <c r="Z29" s="53">
        <f t="shared" ref="Z29:Z44" si="67">IFERROR(FLOOR(Y29,15),"")</f>
        <v>0</v>
      </c>
      <c r="AA29" s="54">
        <f t="shared" ref="AA29:AA44" si="68">IFERROR(Z29/60,"")</f>
        <v>0</v>
      </c>
      <c r="AB29" s="49">
        <f t="shared" ref="AB29:AB44" si="69">IF(OR(B29="",C29=""), 0,  IFERROR(X29+AA29,""))</f>
        <v>0</v>
      </c>
      <c r="AC29" s="55" t="str">
        <f t="shared" ref="AC29:AC44" si="70">IF(ISERROR(W29*$AC$14+AA29*$AC$14),"",W29*$AC$14+AA29*$AC$14)</f>
        <v/>
      </c>
      <c r="AD29" s="51" t="str">
        <f t="shared" ref="AD29:AD44" si="71">IF(AB29&gt;=6,"0","b")</f>
        <v>b</v>
      </c>
      <c r="AE29" s="51" t="str">
        <f t="shared" ref="AE29:AE44" si="72">IF(AB29&gt;=8,"0","b")</f>
        <v>b</v>
      </c>
      <c r="AF29" s="49">
        <f t="shared" ref="AF29:AF44" si="73">IFERROR(IF(AD29="0",IF(AE29="0",O29-1,O29-0.5),O29),"")</f>
        <v>0</v>
      </c>
    </row>
    <row r="30" ht="18.75" customHeight="1">
      <c r="A30" s="37">
        <f t="shared" ref="A30:A44" si="74">A29+1</f>
        <v>17</v>
      </c>
      <c r="B30" s="56"/>
      <c r="C30" s="56"/>
      <c r="D30" s="37">
        <f t="shared" si="46"/>
        <v>2400</v>
      </c>
      <c r="E30" s="37" t="str">
        <f t="shared" si="47"/>
        <v/>
      </c>
      <c r="F30" s="37" t="str">
        <f t="shared" si="48"/>
        <v/>
      </c>
      <c r="G30" s="37" t="str">
        <f t="shared" si="49"/>
        <v>24</v>
      </c>
      <c r="H30" s="37">
        <f t="shared" si="50"/>
        <v>20</v>
      </c>
      <c r="I30" s="37">
        <f t="shared" si="51"/>
        <v>60</v>
      </c>
      <c r="J30" s="46">
        <f t="shared" si="52"/>
        <v>21</v>
      </c>
      <c r="K30" s="7">
        <f t="shared" si="53"/>
        <v>0</v>
      </c>
      <c r="L30" s="46">
        <f t="shared" ref="L30:M30" si="54">IFERROR(FLOOR(K30,15),"")</f>
        <v>0</v>
      </c>
      <c r="M30" s="47">
        <f t="shared" si="54"/>
        <v>0</v>
      </c>
      <c r="N30" s="48">
        <f t="shared" si="55"/>
        <v>0</v>
      </c>
      <c r="O30" s="49">
        <f t="shared" si="56"/>
        <v>0</v>
      </c>
      <c r="P30" s="49">
        <f t="shared" si="57"/>
        <v>0</v>
      </c>
      <c r="Q30" s="50">
        <f t="shared" si="58"/>
        <v>3</v>
      </c>
      <c r="R30" s="50" t="str">
        <f t="shared" si="59"/>
        <v>00</v>
      </c>
      <c r="S30" s="50">
        <f t="shared" si="60"/>
        <v>0</v>
      </c>
      <c r="T30" s="50">
        <f t="shared" si="61"/>
        <v>0</v>
      </c>
      <c r="U30" s="51" t="str">
        <f t="shared" si="62"/>
        <v/>
      </c>
      <c r="V30" s="8" t="str">
        <f t="shared" si="63"/>
        <v>00</v>
      </c>
      <c r="W30" s="52">
        <f t="shared" si="64"/>
        <v>24</v>
      </c>
      <c r="X30" s="52">
        <f t="shared" si="65"/>
        <v>24</v>
      </c>
      <c r="Y30" s="8">
        <f t="shared" si="66"/>
        <v>0</v>
      </c>
      <c r="Z30" s="53">
        <f t="shared" si="67"/>
        <v>0</v>
      </c>
      <c r="AA30" s="54">
        <f t="shared" si="68"/>
        <v>0</v>
      </c>
      <c r="AB30" s="49">
        <f t="shared" si="69"/>
        <v>0</v>
      </c>
      <c r="AC30" s="55" t="str">
        <f t="shared" si="70"/>
        <v/>
      </c>
      <c r="AD30" s="51" t="str">
        <f t="shared" si="71"/>
        <v>b</v>
      </c>
      <c r="AE30" s="51" t="str">
        <f t="shared" si="72"/>
        <v>b</v>
      </c>
      <c r="AF30" s="49">
        <f t="shared" si="73"/>
        <v>0</v>
      </c>
    </row>
    <row r="31" ht="18.75" customHeight="1">
      <c r="A31" s="37">
        <f t="shared" si="74"/>
        <v>18</v>
      </c>
      <c r="B31" s="56"/>
      <c r="C31" s="56"/>
      <c r="D31" s="37">
        <f t="shared" si="46"/>
        <v>2400</v>
      </c>
      <c r="E31" s="37" t="str">
        <f t="shared" si="47"/>
        <v/>
      </c>
      <c r="F31" s="37" t="str">
        <f t="shared" si="48"/>
        <v/>
      </c>
      <c r="G31" s="37" t="str">
        <f t="shared" si="49"/>
        <v>24</v>
      </c>
      <c r="H31" s="37">
        <f t="shared" si="50"/>
        <v>20</v>
      </c>
      <c r="I31" s="37">
        <f t="shared" si="51"/>
        <v>60</v>
      </c>
      <c r="J31" s="46">
        <f t="shared" si="52"/>
        <v>21</v>
      </c>
      <c r="K31" s="7">
        <f t="shared" si="53"/>
        <v>0</v>
      </c>
      <c r="L31" s="46">
        <f t="shared" ref="L31:M31" si="75">IFERROR(FLOOR(K31,15),"")</f>
        <v>0</v>
      </c>
      <c r="M31" s="47">
        <f t="shared" si="75"/>
        <v>0</v>
      </c>
      <c r="N31" s="48">
        <f t="shared" si="55"/>
        <v>0</v>
      </c>
      <c r="O31" s="49">
        <f t="shared" si="56"/>
        <v>0</v>
      </c>
      <c r="P31" s="49">
        <f t="shared" si="57"/>
        <v>0</v>
      </c>
      <c r="Q31" s="50">
        <f t="shared" si="58"/>
        <v>3</v>
      </c>
      <c r="R31" s="50" t="str">
        <f t="shared" si="59"/>
        <v>00</v>
      </c>
      <c r="S31" s="50">
        <f t="shared" si="60"/>
        <v>0</v>
      </c>
      <c r="T31" s="50">
        <f t="shared" si="61"/>
        <v>0</v>
      </c>
      <c r="U31" s="51" t="str">
        <f t="shared" si="62"/>
        <v/>
      </c>
      <c r="V31" s="8" t="str">
        <f t="shared" si="63"/>
        <v>00</v>
      </c>
      <c r="W31" s="52">
        <f t="shared" si="64"/>
        <v>24</v>
      </c>
      <c r="X31" s="52">
        <f t="shared" si="65"/>
        <v>24</v>
      </c>
      <c r="Y31" s="8">
        <f t="shared" si="66"/>
        <v>0</v>
      </c>
      <c r="Z31" s="53">
        <f t="shared" si="67"/>
        <v>0</v>
      </c>
      <c r="AA31" s="54">
        <f t="shared" si="68"/>
        <v>0</v>
      </c>
      <c r="AB31" s="49">
        <f t="shared" si="69"/>
        <v>0</v>
      </c>
      <c r="AC31" s="55" t="str">
        <f t="shared" si="70"/>
        <v/>
      </c>
      <c r="AD31" s="51" t="str">
        <f t="shared" si="71"/>
        <v>b</v>
      </c>
      <c r="AE31" s="51" t="str">
        <f t="shared" si="72"/>
        <v>b</v>
      </c>
      <c r="AF31" s="49">
        <f t="shared" si="73"/>
        <v>0</v>
      </c>
    </row>
    <row r="32" ht="18.75" customHeight="1">
      <c r="A32" s="37">
        <f t="shared" si="74"/>
        <v>19</v>
      </c>
      <c r="B32" s="56"/>
      <c r="C32" s="56"/>
      <c r="D32" s="37">
        <f t="shared" si="46"/>
        <v>2400</v>
      </c>
      <c r="E32" s="37" t="str">
        <f t="shared" si="47"/>
        <v/>
      </c>
      <c r="F32" s="37" t="str">
        <f t="shared" si="48"/>
        <v/>
      </c>
      <c r="G32" s="37" t="str">
        <f t="shared" si="49"/>
        <v>24</v>
      </c>
      <c r="H32" s="37">
        <f t="shared" si="50"/>
        <v>20</v>
      </c>
      <c r="I32" s="37">
        <f t="shared" si="51"/>
        <v>60</v>
      </c>
      <c r="J32" s="46">
        <f t="shared" si="52"/>
        <v>21</v>
      </c>
      <c r="K32" s="7">
        <f t="shared" si="53"/>
        <v>0</v>
      </c>
      <c r="L32" s="46">
        <f t="shared" ref="L32:M32" si="76">IFERROR(FLOOR(K32,15),"")</f>
        <v>0</v>
      </c>
      <c r="M32" s="47">
        <f t="shared" si="76"/>
        <v>0</v>
      </c>
      <c r="N32" s="48">
        <f t="shared" si="55"/>
        <v>0</v>
      </c>
      <c r="O32" s="49">
        <f t="shared" si="56"/>
        <v>0</v>
      </c>
      <c r="P32" s="49">
        <f t="shared" si="57"/>
        <v>0</v>
      </c>
      <c r="Q32" s="50">
        <f t="shared" si="58"/>
        <v>3</v>
      </c>
      <c r="R32" s="50" t="str">
        <f t="shared" si="59"/>
        <v>00</v>
      </c>
      <c r="S32" s="50">
        <f t="shared" si="60"/>
        <v>0</v>
      </c>
      <c r="T32" s="50">
        <f t="shared" si="61"/>
        <v>0</v>
      </c>
      <c r="U32" s="51" t="str">
        <f t="shared" si="62"/>
        <v/>
      </c>
      <c r="V32" s="8" t="str">
        <f t="shared" si="63"/>
        <v>00</v>
      </c>
      <c r="W32" s="52">
        <f t="shared" si="64"/>
        <v>24</v>
      </c>
      <c r="X32" s="52">
        <f t="shared" si="65"/>
        <v>24</v>
      </c>
      <c r="Y32" s="8">
        <f t="shared" si="66"/>
        <v>0</v>
      </c>
      <c r="Z32" s="53">
        <f t="shared" si="67"/>
        <v>0</v>
      </c>
      <c r="AA32" s="54">
        <f t="shared" si="68"/>
        <v>0</v>
      </c>
      <c r="AB32" s="49">
        <f t="shared" si="69"/>
        <v>0</v>
      </c>
      <c r="AC32" s="55" t="str">
        <f t="shared" si="70"/>
        <v/>
      </c>
      <c r="AD32" s="51" t="str">
        <f t="shared" si="71"/>
        <v>b</v>
      </c>
      <c r="AE32" s="51" t="str">
        <f t="shared" si="72"/>
        <v>b</v>
      </c>
      <c r="AF32" s="49">
        <f t="shared" si="73"/>
        <v>0</v>
      </c>
    </row>
    <row r="33" ht="18.75" customHeight="1">
      <c r="A33" s="37">
        <f t="shared" si="74"/>
        <v>20</v>
      </c>
      <c r="B33" s="56"/>
      <c r="C33" s="56"/>
      <c r="D33" s="37">
        <f t="shared" si="46"/>
        <v>2400</v>
      </c>
      <c r="E33" s="37" t="str">
        <f t="shared" si="47"/>
        <v/>
      </c>
      <c r="F33" s="37" t="str">
        <f t="shared" si="48"/>
        <v/>
      </c>
      <c r="G33" s="37" t="str">
        <f t="shared" si="49"/>
        <v>24</v>
      </c>
      <c r="H33" s="37">
        <f t="shared" si="50"/>
        <v>20</v>
      </c>
      <c r="I33" s="37">
        <f t="shared" si="51"/>
        <v>60</v>
      </c>
      <c r="J33" s="46">
        <f t="shared" si="52"/>
        <v>21</v>
      </c>
      <c r="K33" s="7">
        <f t="shared" si="53"/>
        <v>0</v>
      </c>
      <c r="L33" s="46">
        <f t="shared" ref="L33:M33" si="77">IFERROR(FLOOR(K33,15),"")</f>
        <v>0</v>
      </c>
      <c r="M33" s="47">
        <f t="shared" si="77"/>
        <v>0</v>
      </c>
      <c r="N33" s="48">
        <f t="shared" si="55"/>
        <v>0</v>
      </c>
      <c r="O33" s="49">
        <f t="shared" si="56"/>
        <v>0</v>
      </c>
      <c r="P33" s="49">
        <f t="shared" si="57"/>
        <v>0</v>
      </c>
      <c r="Q33" s="50">
        <f t="shared" si="58"/>
        <v>3</v>
      </c>
      <c r="R33" s="50" t="str">
        <f t="shared" si="59"/>
        <v>00</v>
      </c>
      <c r="S33" s="50">
        <f t="shared" si="60"/>
        <v>0</v>
      </c>
      <c r="T33" s="50">
        <f t="shared" si="61"/>
        <v>0</v>
      </c>
      <c r="U33" s="51" t="str">
        <f t="shared" si="62"/>
        <v/>
      </c>
      <c r="V33" s="8" t="str">
        <f t="shared" si="63"/>
        <v>00</v>
      </c>
      <c r="W33" s="52">
        <f t="shared" si="64"/>
        <v>24</v>
      </c>
      <c r="X33" s="52">
        <f t="shared" si="65"/>
        <v>24</v>
      </c>
      <c r="Y33" s="8">
        <f t="shared" si="66"/>
        <v>0</v>
      </c>
      <c r="Z33" s="53">
        <f t="shared" si="67"/>
        <v>0</v>
      </c>
      <c r="AA33" s="54">
        <f t="shared" si="68"/>
        <v>0</v>
      </c>
      <c r="AB33" s="49">
        <f t="shared" si="69"/>
        <v>0</v>
      </c>
      <c r="AC33" s="55" t="str">
        <f t="shared" si="70"/>
        <v/>
      </c>
      <c r="AD33" s="51" t="str">
        <f t="shared" si="71"/>
        <v>b</v>
      </c>
      <c r="AE33" s="51" t="str">
        <f t="shared" si="72"/>
        <v>b</v>
      </c>
      <c r="AF33" s="49">
        <f t="shared" si="73"/>
        <v>0</v>
      </c>
    </row>
    <row r="34" ht="18.75" customHeight="1">
      <c r="A34" s="37">
        <f t="shared" si="74"/>
        <v>21</v>
      </c>
      <c r="B34" s="56"/>
      <c r="C34" s="56"/>
      <c r="D34" s="37">
        <f t="shared" si="46"/>
        <v>2400</v>
      </c>
      <c r="E34" s="37" t="str">
        <f t="shared" si="47"/>
        <v/>
      </c>
      <c r="F34" s="37" t="str">
        <f t="shared" si="48"/>
        <v/>
      </c>
      <c r="G34" s="37" t="str">
        <f t="shared" si="49"/>
        <v>24</v>
      </c>
      <c r="H34" s="37">
        <f t="shared" si="50"/>
        <v>20</v>
      </c>
      <c r="I34" s="37">
        <f t="shared" si="51"/>
        <v>60</v>
      </c>
      <c r="J34" s="46">
        <f t="shared" si="52"/>
        <v>21</v>
      </c>
      <c r="K34" s="7">
        <f t="shared" si="53"/>
        <v>0</v>
      </c>
      <c r="L34" s="46">
        <f t="shared" ref="L34:M34" si="78">IFERROR(FLOOR(K34,15),"")</f>
        <v>0</v>
      </c>
      <c r="M34" s="47">
        <f t="shared" si="78"/>
        <v>0</v>
      </c>
      <c r="N34" s="48">
        <f t="shared" si="55"/>
        <v>0</v>
      </c>
      <c r="O34" s="49">
        <f t="shared" si="56"/>
        <v>0</v>
      </c>
      <c r="P34" s="49">
        <f t="shared" si="57"/>
        <v>0</v>
      </c>
      <c r="Q34" s="50">
        <f t="shared" si="58"/>
        <v>3</v>
      </c>
      <c r="R34" s="50" t="str">
        <f t="shared" si="59"/>
        <v>00</v>
      </c>
      <c r="S34" s="50">
        <f t="shared" si="60"/>
        <v>0</v>
      </c>
      <c r="T34" s="50">
        <f t="shared" si="61"/>
        <v>0</v>
      </c>
      <c r="U34" s="51" t="str">
        <f t="shared" si="62"/>
        <v/>
      </c>
      <c r="V34" s="8" t="str">
        <f t="shared" si="63"/>
        <v>00</v>
      </c>
      <c r="W34" s="52">
        <f t="shared" si="64"/>
        <v>24</v>
      </c>
      <c r="X34" s="52">
        <f t="shared" si="65"/>
        <v>24</v>
      </c>
      <c r="Y34" s="8">
        <f t="shared" si="66"/>
        <v>0</v>
      </c>
      <c r="Z34" s="53">
        <f t="shared" si="67"/>
        <v>0</v>
      </c>
      <c r="AA34" s="54">
        <f t="shared" si="68"/>
        <v>0</v>
      </c>
      <c r="AB34" s="49">
        <f t="shared" si="69"/>
        <v>0</v>
      </c>
      <c r="AC34" s="55" t="str">
        <f t="shared" si="70"/>
        <v/>
      </c>
      <c r="AD34" s="51" t="str">
        <f t="shared" si="71"/>
        <v>b</v>
      </c>
      <c r="AE34" s="51" t="str">
        <f t="shared" si="72"/>
        <v>b</v>
      </c>
      <c r="AF34" s="49">
        <f t="shared" si="73"/>
        <v>0</v>
      </c>
    </row>
    <row r="35" ht="18.75" customHeight="1">
      <c r="A35" s="37">
        <f t="shared" si="74"/>
        <v>22</v>
      </c>
      <c r="B35" s="56"/>
      <c r="C35" s="56"/>
      <c r="D35" s="37">
        <f t="shared" si="46"/>
        <v>2400</v>
      </c>
      <c r="E35" s="37" t="str">
        <f t="shared" si="47"/>
        <v/>
      </c>
      <c r="F35" s="37" t="str">
        <f t="shared" si="48"/>
        <v/>
      </c>
      <c r="G35" s="37" t="str">
        <f t="shared" si="49"/>
        <v>24</v>
      </c>
      <c r="H35" s="37">
        <f t="shared" si="50"/>
        <v>20</v>
      </c>
      <c r="I35" s="37">
        <f t="shared" si="51"/>
        <v>60</v>
      </c>
      <c r="J35" s="46">
        <f t="shared" si="52"/>
        <v>21</v>
      </c>
      <c r="K35" s="7">
        <f t="shared" si="53"/>
        <v>0</v>
      </c>
      <c r="L35" s="46">
        <f t="shared" ref="L35:M35" si="79">IFERROR(FLOOR(K35,15),"")</f>
        <v>0</v>
      </c>
      <c r="M35" s="47">
        <f t="shared" si="79"/>
        <v>0</v>
      </c>
      <c r="N35" s="48">
        <f t="shared" si="55"/>
        <v>0</v>
      </c>
      <c r="O35" s="49">
        <f t="shared" si="56"/>
        <v>0</v>
      </c>
      <c r="P35" s="49">
        <f t="shared" si="57"/>
        <v>0</v>
      </c>
      <c r="Q35" s="50">
        <f t="shared" si="58"/>
        <v>3</v>
      </c>
      <c r="R35" s="50" t="str">
        <f t="shared" si="59"/>
        <v>00</v>
      </c>
      <c r="S35" s="50">
        <f t="shared" si="60"/>
        <v>0</v>
      </c>
      <c r="T35" s="50">
        <f t="shared" si="61"/>
        <v>0</v>
      </c>
      <c r="U35" s="51" t="str">
        <f t="shared" si="62"/>
        <v/>
      </c>
      <c r="V35" s="8" t="str">
        <f t="shared" si="63"/>
        <v>00</v>
      </c>
      <c r="W35" s="52">
        <f t="shared" si="64"/>
        <v>24</v>
      </c>
      <c r="X35" s="52">
        <f t="shared" si="65"/>
        <v>24</v>
      </c>
      <c r="Y35" s="8">
        <f t="shared" si="66"/>
        <v>0</v>
      </c>
      <c r="Z35" s="53">
        <f t="shared" si="67"/>
        <v>0</v>
      </c>
      <c r="AA35" s="54">
        <f t="shared" si="68"/>
        <v>0</v>
      </c>
      <c r="AB35" s="49">
        <f t="shared" si="69"/>
        <v>0</v>
      </c>
      <c r="AC35" s="55" t="str">
        <f t="shared" si="70"/>
        <v/>
      </c>
      <c r="AD35" s="51" t="str">
        <f t="shared" si="71"/>
        <v>b</v>
      </c>
      <c r="AE35" s="51" t="str">
        <f t="shared" si="72"/>
        <v>b</v>
      </c>
      <c r="AF35" s="49">
        <f t="shared" si="73"/>
        <v>0</v>
      </c>
    </row>
    <row r="36" ht="18.75" customHeight="1">
      <c r="A36" s="37">
        <f t="shared" si="74"/>
        <v>23</v>
      </c>
      <c r="B36" s="56"/>
      <c r="C36" s="56"/>
      <c r="D36" s="37">
        <f t="shared" si="46"/>
        <v>2400</v>
      </c>
      <c r="E36" s="37" t="str">
        <f t="shared" si="47"/>
        <v/>
      </c>
      <c r="F36" s="37" t="str">
        <f t="shared" si="48"/>
        <v/>
      </c>
      <c r="G36" s="37" t="str">
        <f t="shared" si="49"/>
        <v>24</v>
      </c>
      <c r="H36" s="37">
        <f t="shared" si="50"/>
        <v>20</v>
      </c>
      <c r="I36" s="37">
        <f t="shared" si="51"/>
        <v>60</v>
      </c>
      <c r="J36" s="46">
        <f t="shared" si="52"/>
        <v>21</v>
      </c>
      <c r="K36" s="7">
        <f t="shared" si="53"/>
        <v>0</v>
      </c>
      <c r="L36" s="46">
        <f t="shared" ref="L36:M36" si="80">IFERROR(FLOOR(K36,15),"")</f>
        <v>0</v>
      </c>
      <c r="M36" s="47">
        <f t="shared" si="80"/>
        <v>0</v>
      </c>
      <c r="N36" s="48">
        <f t="shared" si="55"/>
        <v>0</v>
      </c>
      <c r="O36" s="49">
        <f t="shared" si="56"/>
        <v>0</v>
      </c>
      <c r="P36" s="49">
        <f t="shared" si="57"/>
        <v>0</v>
      </c>
      <c r="Q36" s="50">
        <f t="shared" si="58"/>
        <v>3</v>
      </c>
      <c r="R36" s="50" t="str">
        <f t="shared" si="59"/>
        <v>00</v>
      </c>
      <c r="S36" s="50">
        <f t="shared" si="60"/>
        <v>0</v>
      </c>
      <c r="T36" s="50">
        <f t="shared" si="61"/>
        <v>0</v>
      </c>
      <c r="U36" s="51" t="str">
        <f t="shared" si="62"/>
        <v/>
      </c>
      <c r="V36" s="8" t="str">
        <f t="shared" si="63"/>
        <v>00</v>
      </c>
      <c r="W36" s="52">
        <f t="shared" si="64"/>
        <v>24</v>
      </c>
      <c r="X36" s="52">
        <f t="shared" si="65"/>
        <v>24</v>
      </c>
      <c r="Y36" s="8">
        <f t="shared" si="66"/>
        <v>0</v>
      </c>
      <c r="Z36" s="53">
        <f t="shared" si="67"/>
        <v>0</v>
      </c>
      <c r="AA36" s="54">
        <f t="shared" si="68"/>
        <v>0</v>
      </c>
      <c r="AB36" s="49">
        <f t="shared" si="69"/>
        <v>0</v>
      </c>
      <c r="AC36" s="55" t="str">
        <f t="shared" si="70"/>
        <v/>
      </c>
      <c r="AD36" s="51" t="str">
        <f t="shared" si="71"/>
        <v>b</v>
      </c>
      <c r="AE36" s="51" t="str">
        <f t="shared" si="72"/>
        <v>b</v>
      </c>
      <c r="AF36" s="49">
        <f t="shared" si="73"/>
        <v>0</v>
      </c>
    </row>
    <row r="37" ht="18.75" customHeight="1">
      <c r="A37" s="37">
        <f t="shared" si="74"/>
        <v>24</v>
      </c>
      <c r="B37" s="56"/>
      <c r="C37" s="56"/>
      <c r="D37" s="37">
        <f t="shared" si="46"/>
        <v>2400</v>
      </c>
      <c r="E37" s="37" t="str">
        <f t="shared" si="47"/>
        <v/>
      </c>
      <c r="F37" s="37" t="str">
        <f t="shared" si="48"/>
        <v/>
      </c>
      <c r="G37" s="37" t="str">
        <f t="shared" si="49"/>
        <v>24</v>
      </c>
      <c r="H37" s="37">
        <f t="shared" si="50"/>
        <v>20</v>
      </c>
      <c r="I37" s="37">
        <f t="shared" si="51"/>
        <v>60</v>
      </c>
      <c r="J37" s="46">
        <f t="shared" si="52"/>
        <v>21</v>
      </c>
      <c r="K37" s="7">
        <f t="shared" si="53"/>
        <v>0</v>
      </c>
      <c r="L37" s="46">
        <f t="shared" ref="L37:M37" si="81">IFERROR(FLOOR(K37,15),"")</f>
        <v>0</v>
      </c>
      <c r="M37" s="47">
        <f t="shared" si="81"/>
        <v>0</v>
      </c>
      <c r="N37" s="48">
        <f t="shared" si="55"/>
        <v>0</v>
      </c>
      <c r="O37" s="49">
        <f t="shared" si="56"/>
        <v>0</v>
      </c>
      <c r="P37" s="49">
        <f t="shared" si="57"/>
        <v>0</v>
      </c>
      <c r="Q37" s="50">
        <f t="shared" si="58"/>
        <v>3</v>
      </c>
      <c r="R37" s="50" t="str">
        <f t="shared" si="59"/>
        <v>00</v>
      </c>
      <c r="S37" s="50">
        <f t="shared" si="60"/>
        <v>0</v>
      </c>
      <c r="T37" s="50">
        <f t="shared" si="61"/>
        <v>0</v>
      </c>
      <c r="U37" s="51" t="str">
        <f t="shared" si="62"/>
        <v/>
      </c>
      <c r="V37" s="8" t="str">
        <f t="shared" si="63"/>
        <v>00</v>
      </c>
      <c r="W37" s="52">
        <f t="shared" si="64"/>
        <v>24</v>
      </c>
      <c r="X37" s="52">
        <f t="shared" si="65"/>
        <v>24</v>
      </c>
      <c r="Y37" s="8">
        <f t="shared" si="66"/>
        <v>0</v>
      </c>
      <c r="Z37" s="53">
        <f t="shared" si="67"/>
        <v>0</v>
      </c>
      <c r="AA37" s="54">
        <f t="shared" si="68"/>
        <v>0</v>
      </c>
      <c r="AB37" s="49">
        <f t="shared" si="69"/>
        <v>0</v>
      </c>
      <c r="AC37" s="55" t="str">
        <f t="shared" si="70"/>
        <v/>
      </c>
      <c r="AD37" s="51" t="str">
        <f t="shared" si="71"/>
        <v>b</v>
      </c>
      <c r="AE37" s="51" t="str">
        <f t="shared" si="72"/>
        <v>b</v>
      </c>
      <c r="AF37" s="49">
        <f t="shared" si="73"/>
        <v>0</v>
      </c>
    </row>
    <row r="38" ht="18.75" customHeight="1">
      <c r="A38" s="37">
        <f t="shared" si="74"/>
        <v>25</v>
      </c>
      <c r="B38" s="56"/>
      <c r="C38" s="56"/>
      <c r="D38" s="37">
        <f t="shared" si="46"/>
        <v>2400</v>
      </c>
      <c r="E38" s="37" t="str">
        <f t="shared" si="47"/>
        <v/>
      </c>
      <c r="F38" s="37" t="str">
        <f t="shared" si="48"/>
        <v/>
      </c>
      <c r="G38" s="37" t="str">
        <f t="shared" si="49"/>
        <v>24</v>
      </c>
      <c r="H38" s="37">
        <f t="shared" si="50"/>
        <v>20</v>
      </c>
      <c r="I38" s="37">
        <f t="shared" si="51"/>
        <v>60</v>
      </c>
      <c r="J38" s="46">
        <f t="shared" si="52"/>
        <v>21</v>
      </c>
      <c r="K38" s="7">
        <f t="shared" si="53"/>
        <v>0</v>
      </c>
      <c r="L38" s="46">
        <f t="shared" ref="L38:M38" si="82">IFERROR(FLOOR(K38,15),"")</f>
        <v>0</v>
      </c>
      <c r="M38" s="47">
        <f t="shared" si="82"/>
        <v>0</v>
      </c>
      <c r="N38" s="48">
        <f t="shared" si="55"/>
        <v>0</v>
      </c>
      <c r="O38" s="49">
        <f t="shared" si="56"/>
        <v>0</v>
      </c>
      <c r="P38" s="49">
        <f t="shared" si="57"/>
        <v>0</v>
      </c>
      <c r="Q38" s="50">
        <f t="shared" si="58"/>
        <v>3</v>
      </c>
      <c r="R38" s="50" t="str">
        <f t="shared" si="59"/>
        <v>00</v>
      </c>
      <c r="S38" s="50">
        <f t="shared" si="60"/>
        <v>0</v>
      </c>
      <c r="T38" s="50">
        <f t="shared" si="61"/>
        <v>0</v>
      </c>
      <c r="U38" s="51" t="str">
        <f t="shared" si="62"/>
        <v/>
      </c>
      <c r="V38" s="8" t="str">
        <f t="shared" si="63"/>
        <v>00</v>
      </c>
      <c r="W38" s="52">
        <f t="shared" si="64"/>
        <v>24</v>
      </c>
      <c r="X38" s="52">
        <f t="shared" si="65"/>
        <v>24</v>
      </c>
      <c r="Y38" s="8">
        <f t="shared" si="66"/>
        <v>0</v>
      </c>
      <c r="Z38" s="53">
        <f t="shared" si="67"/>
        <v>0</v>
      </c>
      <c r="AA38" s="54">
        <f t="shared" si="68"/>
        <v>0</v>
      </c>
      <c r="AB38" s="49">
        <f t="shared" si="69"/>
        <v>0</v>
      </c>
      <c r="AC38" s="55" t="str">
        <f t="shared" si="70"/>
        <v/>
      </c>
      <c r="AD38" s="51" t="str">
        <f t="shared" si="71"/>
        <v>b</v>
      </c>
      <c r="AE38" s="51" t="str">
        <f t="shared" si="72"/>
        <v>b</v>
      </c>
      <c r="AF38" s="49">
        <f t="shared" si="73"/>
        <v>0</v>
      </c>
    </row>
    <row r="39" ht="18.75" customHeight="1">
      <c r="A39" s="37">
        <f t="shared" si="74"/>
        <v>26</v>
      </c>
      <c r="B39" s="56"/>
      <c r="C39" s="56"/>
      <c r="D39" s="37">
        <f t="shared" si="46"/>
        <v>2400</v>
      </c>
      <c r="E39" s="37" t="str">
        <f t="shared" si="47"/>
        <v/>
      </c>
      <c r="F39" s="37" t="str">
        <f t="shared" si="48"/>
        <v/>
      </c>
      <c r="G39" s="37" t="str">
        <f t="shared" si="49"/>
        <v>24</v>
      </c>
      <c r="H39" s="37">
        <f t="shared" si="50"/>
        <v>20</v>
      </c>
      <c r="I39" s="37">
        <f t="shared" si="51"/>
        <v>60</v>
      </c>
      <c r="J39" s="46">
        <f t="shared" si="52"/>
        <v>21</v>
      </c>
      <c r="K39" s="7">
        <f t="shared" si="53"/>
        <v>0</v>
      </c>
      <c r="L39" s="46">
        <f t="shared" ref="L39:M39" si="83">IFERROR(FLOOR(K39,15),"")</f>
        <v>0</v>
      </c>
      <c r="M39" s="47">
        <f t="shared" si="83"/>
        <v>0</v>
      </c>
      <c r="N39" s="48">
        <f t="shared" si="55"/>
        <v>0</v>
      </c>
      <c r="O39" s="49">
        <f t="shared" si="56"/>
        <v>0</v>
      </c>
      <c r="P39" s="49">
        <f t="shared" si="57"/>
        <v>0</v>
      </c>
      <c r="Q39" s="50">
        <f t="shared" si="58"/>
        <v>3</v>
      </c>
      <c r="R39" s="50" t="str">
        <f t="shared" si="59"/>
        <v>00</v>
      </c>
      <c r="S39" s="50">
        <f t="shared" si="60"/>
        <v>0</v>
      </c>
      <c r="T39" s="50">
        <f t="shared" si="61"/>
        <v>0</v>
      </c>
      <c r="U39" s="51" t="str">
        <f t="shared" si="62"/>
        <v/>
      </c>
      <c r="V39" s="8" t="str">
        <f t="shared" si="63"/>
        <v>00</v>
      </c>
      <c r="W39" s="52">
        <f t="shared" si="64"/>
        <v>24</v>
      </c>
      <c r="X39" s="52">
        <f t="shared" si="65"/>
        <v>24</v>
      </c>
      <c r="Y39" s="8">
        <f t="shared" si="66"/>
        <v>0</v>
      </c>
      <c r="Z39" s="53">
        <f t="shared" si="67"/>
        <v>0</v>
      </c>
      <c r="AA39" s="54">
        <f t="shared" si="68"/>
        <v>0</v>
      </c>
      <c r="AB39" s="49">
        <f t="shared" si="69"/>
        <v>0</v>
      </c>
      <c r="AC39" s="55" t="str">
        <f t="shared" si="70"/>
        <v/>
      </c>
      <c r="AD39" s="51" t="str">
        <f t="shared" si="71"/>
        <v>b</v>
      </c>
      <c r="AE39" s="51" t="str">
        <f t="shared" si="72"/>
        <v>b</v>
      </c>
      <c r="AF39" s="49">
        <f t="shared" si="73"/>
        <v>0</v>
      </c>
    </row>
    <row r="40" ht="18.75" customHeight="1">
      <c r="A40" s="37">
        <f t="shared" si="74"/>
        <v>27</v>
      </c>
      <c r="B40" s="56"/>
      <c r="C40" s="56"/>
      <c r="D40" s="37">
        <f t="shared" si="46"/>
        <v>2400</v>
      </c>
      <c r="E40" s="37" t="str">
        <f t="shared" si="47"/>
        <v/>
      </c>
      <c r="F40" s="37" t="str">
        <f t="shared" si="48"/>
        <v/>
      </c>
      <c r="G40" s="37" t="str">
        <f t="shared" si="49"/>
        <v>24</v>
      </c>
      <c r="H40" s="37">
        <f t="shared" si="50"/>
        <v>20</v>
      </c>
      <c r="I40" s="37">
        <f t="shared" si="51"/>
        <v>60</v>
      </c>
      <c r="J40" s="46">
        <f t="shared" si="52"/>
        <v>21</v>
      </c>
      <c r="K40" s="7">
        <f t="shared" si="53"/>
        <v>0</v>
      </c>
      <c r="L40" s="46">
        <f t="shared" ref="L40:M40" si="84">IFERROR(FLOOR(K40,15),"")</f>
        <v>0</v>
      </c>
      <c r="M40" s="47">
        <f t="shared" si="84"/>
        <v>0</v>
      </c>
      <c r="N40" s="48">
        <f t="shared" si="55"/>
        <v>0</v>
      </c>
      <c r="O40" s="49">
        <f t="shared" si="56"/>
        <v>0</v>
      </c>
      <c r="P40" s="49">
        <f t="shared" si="57"/>
        <v>0</v>
      </c>
      <c r="Q40" s="50">
        <f t="shared" si="58"/>
        <v>3</v>
      </c>
      <c r="R40" s="50" t="str">
        <f t="shared" si="59"/>
        <v>00</v>
      </c>
      <c r="S40" s="50">
        <f t="shared" si="60"/>
        <v>0</v>
      </c>
      <c r="T40" s="50">
        <f t="shared" si="61"/>
        <v>0</v>
      </c>
      <c r="U40" s="51" t="str">
        <f t="shared" si="62"/>
        <v/>
      </c>
      <c r="V40" s="8" t="str">
        <f t="shared" si="63"/>
        <v>00</v>
      </c>
      <c r="W40" s="52">
        <f t="shared" si="64"/>
        <v>24</v>
      </c>
      <c r="X40" s="52">
        <f t="shared" si="65"/>
        <v>24</v>
      </c>
      <c r="Y40" s="8">
        <f t="shared" si="66"/>
        <v>0</v>
      </c>
      <c r="Z40" s="53">
        <f t="shared" si="67"/>
        <v>0</v>
      </c>
      <c r="AA40" s="54">
        <f t="shared" si="68"/>
        <v>0</v>
      </c>
      <c r="AB40" s="49">
        <f t="shared" si="69"/>
        <v>0</v>
      </c>
      <c r="AC40" s="55" t="str">
        <f t="shared" si="70"/>
        <v/>
      </c>
      <c r="AD40" s="51" t="str">
        <f t="shared" si="71"/>
        <v>b</v>
      </c>
      <c r="AE40" s="51" t="str">
        <f t="shared" si="72"/>
        <v>b</v>
      </c>
      <c r="AF40" s="49">
        <f t="shared" si="73"/>
        <v>0</v>
      </c>
    </row>
    <row r="41" ht="18.75" customHeight="1">
      <c r="A41" s="37">
        <f t="shared" si="74"/>
        <v>28</v>
      </c>
      <c r="B41" s="56"/>
      <c r="C41" s="56"/>
      <c r="D41" s="37">
        <f t="shared" si="46"/>
        <v>2400</v>
      </c>
      <c r="E41" s="37" t="str">
        <f t="shared" si="47"/>
        <v/>
      </c>
      <c r="F41" s="37" t="str">
        <f t="shared" si="48"/>
        <v/>
      </c>
      <c r="G41" s="37" t="str">
        <f t="shared" si="49"/>
        <v>24</v>
      </c>
      <c r="H41" s="37">
        <f t="shared" si="50"/>
        <v>20</v>
      </c>
      <c r="I41" s="37">
        <f t="shared" si="51"/>
        <v>60</v>
      </c>
      <c r="J41" s="46">
        <f t="shared" si="52"/>
        <v>21</v>
      </c>
      <c r="K41" s="7">
        <f t="shared" si="53"/>
        <v>0</v>
      </c>
      <c r="L41" s="46">
        <f t="shared" ref="L41:M41" si="85">IFERROR(FLOOR(K41,15),"")</f>
        <v>0</v>
      </c>
      <c r="M41" s="47">
        <f t="shared" si="85"/>
        <v>0</v>
      </c>
      <c r="N41" s="48">
        <f t="shared" si="55"/>
        <v>0</v>
      </c>
      <c r="O41" s="49">
        <f t="shared" si="56"/>
        <v>0</v>
      </c>
      <c r="P41" s="49">
        <f t="shared" si="57"/>
        <v>0</v>
      </c>
      <c r="Q41" s="50">
        <f t="shared" si="58"/>
        <v>3</v>
      </c>
      <c r="R41" s="50" t="str">
        <f t="shared" si="59"/>
        <v>00</v>
      </c>
      <c r="S41" s="50">
        <f t="shared" si="60"/>
        <v>0</v>
      </c>
      <c r="T41" s="50">
        <f t="shared" si="61"/>
        <v>0</v>
      </c>
      <c r="U41" s="51" t="str">
        <f t="shared" si="62"/>
        <v/>
      </c>
      <c r="V41" s="8" t="str">
        <f t="shared" si="63"/>
        <v>00</v>
      </c>
      <c r="W41" s="52">
        <f t="shared" si="64"/>
        <v>24</v>
      </c>
      <c r="X41" s="52">
        <f t="shared" si="65"/>
        <v>24</v>
      </c>
      <c r="Y41" s="8">
        <f t="shared" si="66"/>
        <v>0</v>
      </c>
      <c r="Z41" s="53">
        <f t="shared" si="67"/>
        <v>0</v>
      </c>
      <c r="AA41" s="54">
        <f t="shared" si="68"/>
        <v>0</v>
      </c>
      <c r="AB41" s="49">
        <f t="shared" si="69"/>
        <v>0</v>
      </c>
      <c r="AC41" s="55" t="str">
        <f t="shared" si="70"/>
        <v/>
      </c>
      <c r="AD41" s="51" t="str">
        <f t="shared" si="71"/>
        <v>b</v>
      </c>
      <c r="AE41" s="51" t="str">
        <f t="shared" si="72"/>
        <v>b</v>
      </c>
      <c r="AF41" s="49">
        <f t="shared" si="73"/>
        <v>0</v>
      </c>
    </row>
    <row r="42" ht="18.75" customHeight="1">
      <c r="A42" s="37">
        <f t="shared" si="74"/>
        <v>29</v>
      </c>
      <c r="B42" s="56"/>
      <c r="C42" s="56"/>
      <c r="D42" s="37">
        <f t="shared" si="46"/>
        <v>2400</v>
      </c>
      <c r="E42" s="37" t="str">
        <f t="shared" si="47"/>
        <v/>
      </c>
      <c r="F42" s="37" t="str">
        <f t="shared" si="48"/>
        <v/>
      </c>
      <c r="G42" s="37" t="str">
        <f t="shared" si="49"/>
        <v>24</v>
      </c>
      <c r="H42" s="37">
        <f t="shared" si="50"/>
        <v>20</v>
      </c>
      <c r="I42" s="37">
        <f t="shared" si="51"/>
        <v>60</v>
      </c>
      <c r="J42" s="46">
        <f t="shared" si="52"/>
        <v>21</v>
      </c>
      <c r="K42" s="7">
        <f t="shared" si="53"/>
        <v>0</v>
      </c>
      <c r="L42" s="46">
        <f t="shared" ref="L42:M42" si="86">IFERROR(FLOOR(K42,15),"")</f>
        <v>0</v>
      </c>
      <c r="M42" s="47">
        <f t="shared" si="86"/>
        <v>0</v>
      </c>
      <c r="N42" s="48">
        <f t="shared" si="55"/>
        <v>0</v>
      </c>
      <c r="O42" s="49">
        <f t="shared" si="56"/>
        <v>0</v>
      </c>
      <c r="P42" s="49">
        <f t="shared" si="57"/>
        <v>0</v>
      </c>
      <c r="Q42" s="50">
        <f t="shared" si="58"/>
        <v>3</v>
      </c>
      <c r="R42" s="50" t="str">
        <f t="shared" si="59"/>
        <v>00</v>
      </c>
      <c r="S42" s="50">
        <f t="shared" si="60"/>
        <v>0</v>
      </c>
      <c r="T42" s="50">
        <f t="shared" si="61"/>
        <v>0</v>
      </c>
      <c r="U42" s="51" t="str">
        <f t="shared" si="62"/>
        <v/>
      </c>
      <c r="V42" s="8" t="str">
        <f t="shared" si="63"/>
        <v>00</v>
      </c>
      <c r="W42" s="52">
        <f t="shared" si="64"/>
        <v>24</v>
      </c>
      <c r="X42" s="52">
        <f t="shared" si="65"/>
        <v>24</v>
      </c>
      <c r="Y42" s="8">
        <f t="shared" si="66"/>
        <v>0</v>
      </c>
      <c r="Z42" s="53">
        <f t="shared" si="67"/>
        <v>0</v>
      </c>
      <c r="AA42" s="54">
        <f t="shared" si="68"/>
        <v>0</v>
      </c>
      <c r="AB42" s="49">
        <f t="shared" si="69"/>
        <v>0</v>
      </c>
      <c r="AC42" s="55" t="str">
        <f t="shared" si="70"/>
        <v/>
      </c>
      <c r="AD42" s="51" t="str">
        <f t="shared" si="71"/>
        <v>b</v>
      </c>
      <c r="AE42" s="51" t="str">
        <f t="shared" si="72"/>
        <v>b</v>
      </c>
      <c r="AF42" s="49">
        <f t="shared" si="73"/>
        <v>0</v>
      </c>
    </row>
    <row r="43" ht="18.75" customHeight="1">
      <c r="A43" s="37">
        <f t="shared" si="74"/>
        <v>30</v>
      </c>
      <c r="B43" s="56"/>
      <c r="C43" s="56"/>
      <c r="D43" s="37">
        <f t="shared" si="46"/>
        <v>2400</v>
      </c>
      <c r="E43" s="37" t="str">
        <f t="shared" si="47"/>
        <v/>
      </c>
      <c r="F43" s="37" t="str">
        <f t="shared" si="48"/>
        <v/>
      </c>
      <c r="G43" s="37" t="str">
        <f t="shared" si="49"/>
        <v>24</v>
      </c>
      <c r="H43" s="37">
        <f t="shared" si="50"/>
        <v>20</v>
      </c>
      <c r="I43" s="37">
        <f t="shared" si="51"/>
        <v>60</v>
      </c>
      <c r="J43" s="46">
        <f t="shared" si="52"/>
        <v>21</v>
      </c>
      <c r="K43" s="7">
        <f t="shared" si="53"/>
        <v>0</v>
      </c>
      <c r="L43" s="46">
        <f t="shared" ref="L43:M43" si="87">IFERROR(FLOOR(K43,15),"")</f>
        <v>0</v>
      </c>
      <c r="M43" s="47">
        <f t="shared" si="87"/>
        <v>0</v>
      </c>
      <c r="N43" s="48">
        <f t="shared" si="55"/>
        <v>0</v>
      </c>
      <c r="O43" s="49">
        <f t="shared" si="56"/>
        <v>0</v>
      </c>
      <c r="P43" s="49">
        <f t="shared" si="57"/>
        <v>0</v>
      </c>
      <c r="Q43" s="50">
        <f t="shared" si="58"/>
        <v>3</v>
      </c>
      <c r="R43" s="50" t="str">
        <f t="shared" si="59"/>
        <v>00</v>
      </c>
      <c r="S43" s="50">
        <f t="shared" si="60"/>
        <v>0</v>
      </c>
      <c r="T43" s="50">
        <f t="shared" si="61"/>
        <v>0</v>
      </c>
      <c r="U43" s="51" t="str">
        <f t="shared" si="62"/>
        <v/>
      </c>
      <c r="V43" s="8" t="str">
        <f t="shared" si="63"/>
        <v>00</v>
      </c>
      <c r="W43" s="52">
        <f t="shared" si="64"/>
        <v>24</v>
      </c>
      <c r="X43" s="52">
        <f t="shared" si="65"/>
        <v>24</v>
      </c>
      <c r="Y43" s="8">
        <f t="shared" si="66"/>
        <v>0</v>
      </c>
      <c r="Z43" s="53">
        <f t="shared" si="67"/>
        <v>0</v>
      </c>
      <c r="AA43" s="54">
        <f t="shared" si="68"/>
        <v>0</v>
      </c>
      <c r="AB43" s="49">
        <f t="shared" si="69"/>
        <v>0</v>
      </c>
      <c r="AC43" s="55" t="str">
        <f t="shared" si="70"/>
        <v/>
      </c>
      <c r="AD43" s="51" t="str">
        <f t="shared" si="71"/>
        <v>b</v>
      </c>
      <c r="AE43" s="51" t="str">
        <f t="shared" si="72"/>
        <v>b</v>
      </c>
      <c r="AF43" s="49">
        <f t="shared" si="73"/>
        <v>0</v>
      </c>
    </row>
    <row r="44" ht="18.75" customHeight="1">
      <c r="A44" s="37">
        <f t="shared" si="74"/>
        <v>31</v>
      </c>
      <c r="B44" s="56"/>
      <c r="C44" s="56"/>
      <c r="D44" s="37">
        <f t="shared" si="46"/>
        <v>2400</v>
      </c>
      <c r="E44" s="37" t="str">
        <f t="shared" si="47"/>
        <v/>
      </c>
      <c r="F44" s="37" t="str">
        <f t="shared" si="48"/>
        <v/>
      </c>
      <c r="G44" s="37" t="str">
        <f t="shared" si="49"/>
        <v>24</v>
      </c>
      <c r="H44" s="37">
        <f t="shared" si="50"/>
        <v>20</v>
      </c>
      <c r="I44" s="37">
        <f t="shared" si="51"/>
        <v>60</v>
      </c>
      <c r="J44" s="46">
        <f t="shared" si="52"/>
        <v>21</v>
      </c>
      <c r="K44" s="7">
        <f t="shared" si="53"/>
        <v>0</v>
      </c>
      <c r="L44" s="46">
        <f t="shared" ref="L44:M44" si="88">IFERROR(FLOOR(K44,15),"")</f>
        <v>0</v>
      </c>
      <c r="M44" s="47">
        <f t="shared" si="88"/>
        <v>0</v>
      </c>
      <c r="N44" s="48">
        <f t="shared" si="55"/>
        <v>0</v>
      </c>
      <c r="O44" s="49">
        <f t="shared" si="56"/>
        <v>0</v>
      </c>
      <c r="P44" s="49">
        <f t="shared" si="57"/>
        <v>0</v>
      </c>
      <c r="Q44" s="50">
        <f t="shared" si="58"/>
        <v>3</v>
      </c>
      <c r="R44" s="50" t="str">
        <f t="shared" si="59"/>
        <v>00</v>
      </c>
      <c r="S44" s="50">
        <f t="shared" si="60"/>
        <v>0</v>
      </c>
      <c r="T44" s="50">
        <f t="shared" si="61"/>
        <v>0</v>
      </c>
      <c r="U44" s="51" t="str">
        <f t="shared" si="62"/>
        <v/>
      </c>
      <c r="V44" s="8" t="str">
        <f t="shared" si="63"/>
        <v>00</v>
      </c>
      <c r="W44" s="52">
        <f t="shared" si="64"/>
        <v>24</v>
      </c>
      <c r="X44" s="52">
        <f t="shared" si="65"/>
        <v>24</v>
      </c>
      <c r="Y44" s="8">
        <f t="shared" si="66"/>
        <v>0</v>
      </c>
      <c r="Z44" s="53">
        <f t="shared" si="67"/>
        <v>0</v>
      </c>
      <c r="AA44" s="54">
        <f t="shared" si="68"/>
        <v>0</v>
      </c>
      <c r="AB44" s="49">
        <f t="shared" si="69"/>
        <v>0</v>
      </c>
      <c r="AC44" s="55" t="str">
        <f t="shared" si="70"/>
        <v/>
      </c>
      <c r="AD44" s="51" t="str">
        <f t="shared" si="71"/>
        <v>b</v>
      </c>
      <c r="AE44" s="51" t="str">
        <f t="shared" si="72"/>
        <v>b</v>
      </c>
      <c r="AF44" s="49">
        <f t="shared" si="73"/>
        <v>0</v>
      </c>
    </row>
    <row r="45" ht="18.75" customHeight="1">
      <c r="A45" s="57" t="s">
        <v>23</v>
      </c>
      <c r="B45" s="2"/>
      <c r="C45" s="3"/>
      <c r="O45" s="62">
        <f t="shared" ref="O45:AF45" si="89">IFERROR(SUM(O29:O44),"")</f>
        <v>0</v>
      </c>
      <c r="P45" s="62">
        <f t="shared" si="89"/>
        <v>0</v>
      </c>
      <c r="Q45" s="62">
        <f t="shared" si="89"/>
        <v>48</v>
      </c>
      <c r="R45" s="62">
        <f t="shared" si="89"/>
        <v>0</v>
      </c>
      <c r="S45" s="62">
        <f t="shared" si="89"/>
        <v>0</v>
      </c>
      <c r="T45" s="62">
        <f t="shared" si="89"/>
        <v>0</v>
      </c>
      <c r="U45" s="62">
        <f t="shared" si="89"/>
        <v>0</v>
      </c>
      <c r="V45" s="62">
        <f t="shared" si="89"/>
        <v>0</v>
      </c>
      <c r="W45" s="62">
        <f t="shared" si="89"/>
        <v>384</v>
      </c>
      <c r="X45" s="62">
        <f t="shared" si="89"/>
        <v>384</v>
      </c>
      <c r="Y45" s="62">
        <f t="shared" si="89"/>
        <v>0</v>
      </c>
      <c r="Z45" s="62">
        <f t="shared" si="89"/>
        <v>0</v>
      </c>
      <c r="AA45" s="62">
        <f t="shared" si="89"/>
        <v>0</v>
      </c>
      <c r="AB45" s="62">
        <f t="shared" si="89"/>
        <v>0</v>
      </c>
      <c r="AC45" s="62">
        <f t="shared" si="89"/>
        <v>0</v>
      </c>
      <c r="AD45" s="62">
        <f t="shared" si="89"/>
        <v>0</v>
      </c>
      <c r="AE45" s="62">
        <f t="shared" si="89"/>
        <v>0</v>
      </c>
      <c r="AF45" s="62">
        <f t="shared" si="89"/>
        <v>0</v>
      </c>
    </row>
    <row r="46" ht="18.75" customHeight="1">
      <c r="A46" s="63" t="s">
        <v>24</v>
      </c>
      <c r="B46" s="64"/>
      <c r="C46" s="65"/>
      <c r="M46" s="7"/>
      <c r="O46" s="53">
        <f t="shared" ref="O46:AF46" si="90">IFERROR(SUM(O28+O45),"")</f>
        <v>0</v>
      </c>
      <c r="P46" s="53">
        <f t="shared" si="90"/>
        <v>0</v>
      </c>
      <c r="Q46" s="53">
        <f t="shared" si="90"/>
        <v>93</v>
      </c>
      <c r="R46" s="53">
        <f t="shared" si="90"/>
        <v>0</v>
      </c>
      <c r="S46" s="53">
        <f t="shared" si="90"/>
        <v>0</v>
      </c>
      <c r="T46" s="53">
        <f t="shared" si="90"/>
        <v>0</v>
      </c>
      <c r="U46" s="53">
        <f t="shared" si="90"/>
        <v>0</v>
      </c>
      <c r="V46" s="53">
        <f t="shared" si="90"/>
        <v>0</v>
      </c>
      <c r="W46" s="53">
        <f t="shared" si="90"/>
        <v>744</v>
      </c>
      <c r="X46" s="53">
        <f t="shared" si="90"/>
        <v>744</v>
      </c>
      <c r="Y46" s="53">
        <f t="shared" si="90"/>
        <v>0</v>
      </c>
      <c r="Z46" s="53">
        <f t="shared" si="90"/>
        <v>0</v>
      </c>
      <c r="AA46" s="53">
        <f t="shared" si="90"/>
        <v>0</v>
      </c>
      <c r="AB46" s="53">
        <f t="shared" si="90"/>
        <v>0</v>
      </c>
      <c r="AC46" s="53">
        <f t="shared" si="90"/>
        <v>0</v>
      </c>
      <c r="AD46" s="53">
        <f t="shared" si="90"/>
        <v>0</v>
      </c>
      <c r="AE46" s="53">
        <f t="shared" si="90"/>
        <v>0</v>
      </c>
      <c r="AF46" s="53">
        <f t="shared" si="90"/>
        <v>0</v>
      </c>
    </row>
    <row r="47" ht="18.75" customHeight="1">
      <c r="A47" s="38" t="s">
        <v>12</v>
      </c>
      <c r="B47" s="39" t="s">
        <v>13</v>
      </c>
      <c r="C47" s="39" t="s">
        <v>14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8" t="s">
        <v>15</v>
      </c>
      <c r="P47" s="38" t="s">
        <v>16</v>
      </c>
      <c r="Q47" s="38"/>
      <c r="R47" s="38"/>
      <c r="S47" s="38"/>
      <c r="T47" s="38"/>
      <c r="U47" s="66" t="s">
        <v>17</v>
      </c>
      <c r="V47" s="39"/>
      <c r="W47" s="39" t="s">
        <v>18</v>
      </c>
      <c r="X47" s="39" t="s">
        <v>19</v>
      </c>
      <c r="Y47" s="39"/>
      <c r="Z47" s="39"/>
      <c r="AA47" s="39"/>
      <c r="AB47" s="38" t="s">
        <v>2</v>
      </c>
      <c r="AC47" s="39"/>
      <c r="AD47" s="38" t="s">
        <v>20</v>
      </c>
      <c r="AE47" s="38" t="s">
        <v>21</v>
      </c>
      <c r="AF47" s="39" t="s">
        <v>3</v>
      </c>
    </row>
    <row r="48" ht="18.75" customHeight="1">
      <c r="O48" s="7"/>
      <c r="P48" s="7"/>
      <c r="Q48" s="7"/>
      <c r="R48" s="7"/>
      <c r="S48" s="7"/>
      <c r="T48" s="7"/>
      <c r="U48" s="7"/>
    </row>
  </sheetData>
  <mergeCells count="10">
    <mergeCell ref="A28:C28"/>
    <mergeCell ref="A45:C45"/>
    <mergeCell ref="A46:C46"/>
    <mergeCell ref="A1:AC1"/>
    <mergeCell ref="B3:C4"/>
    <mergeCell ref="O3:P4"/>
    <mergeCell ref="U3:U4"/>
    <mergeCell ref="AD4:AF9"/>
    <mergeCell ref="AI4:AI9"/>
    <mergeCell ref="B11:C11"/>
  </mergeCells>
  <conditionalFormatting sqref="O3:P4">
    <cfRule type="notContainsBlanks" dxfId="0" priority="1">
      <formula>LEN(TRIM(O3))&gt;0</formula>
    </cfRule>
  </conditionalFormatting>
  <conditionalFormatting sqref="A1:AC1">
    <cfRule type="notContainsBlanks" dxfId="0" priority="2">
      <formula>LEN(TRIM(A1))&gt;0</formula>
    </cfRule>
  </conditionalFormatting>
  <conditionalFormatting sqref="AJ2">
    <cfRule type="notContainsBlanks" dxfId="0" priority="3">
      <formula>LEN(TRIM(AJ2))&gt;0</formula>
    </cfRule>
  </conditionalFormatting>
  <dataValidations>
    <dataValidation type="list" allowBlank="1" sqref="O3">
      <formula1>$AJ$2:$AJ48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2021-09-07T05:26:26Z</dcterms:created>
  <dc:creator>Impression</dc:creator>
</cp:coreProperties>
</file>